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un-vi\AppData\Local\Temp\Rar$DIa20792.22288\"/>
    </mc:Choice>
  </mc:AlternateContent>
  <bookViews>
    <workbookView xWindow="0" yWindow="0" windowWidth="28800" windowHeight="12300" firstSheet="1" activeTab="21"/>
  </bookViews>
  <sheets>
    <sheet name="Рубрикатор " sheetId="1" r:id="rId1"/>
    <sheet name="04" sheetId="6" r:id="rId2"/>
    <sheet name="06" sheetId="7" r:id="rId3"/>
    <sheet name="08" sheetId="2" r:id="rId4"/>
    <sheet name="10" sheetId="3" r:id="rId5"/>
    <sheet name="10-1" sheetId="10" r:id="rId6"/>
    <sheet name="10-2" sheetId="11" r:id="rId7"/>
    <sheet name="11" sheetId="4" r:id="rId8"/>
    <sheet name="11-1" sheetId="12" r:id="rId9"/>
    <sheet name="11-2" sheetId="13" r:id="rId10"/>
    <sheet name="13" sheetId="5" r:id="rId11"/>
    <sheet name="13-1" sheetId="14" r:id="rId12"/>
    <sheet name="13-2" sheetId="15" r:id="rId13"/>
    <sheet name="13-3" sheetId="17" r:id="rId14"/>
    <sheet name="13-4" sheetId="18" r:id="rId15"/>
    <sheet name="13-5" sheetId="19" r:id="rId16"/>
    <sheet name="13-6" sheetId="20" r:id="rId17"/>
    <sheet name="13-7" sheetId="21" r:id="rId18"/>
    <sheet name="13-8" sheetId="22" r:id="rId19"/>
    <sheet name="14" sheetId="25" r:id="rId20"/>
    <sheet name="14-2" sheetId="26" r:id="rId21"/>
    <sheet name="14-3" sheetId="27" r:id="rId22"/>
  </sheets>
  <externalReferences>
    <externalReference r:id="rId23"/>
  </externalReferences>
  <definedNames>
    <definedName name="_xlnm._FilterDatabase" localSheetId="6" hidden="1">'10-2'!$F$1:$F$221</definedName>
    <definedName name="_xlnm._FilterDatabase" localSheetId="21" hidden="1">'14-3'!$A$11:$AK$163</definedName>
    <definedName name="_xlnm.Print_Titles" localSheetId="6">'10-2'!$16:$16</definedName>
    <definedName name="_xlnm.Print_Titles" localSheetId="21">'14-3'!$9:$11</definedName>
    <definedName name="_xlnm.Print_Area" localSheetId="5">'10-1'!$B$2:$DE$153</definedName>
    <definedName name="_xlnm.Print_Area" localSheetId="6">'10-2'!$A$1:$E$219</definedName>
    <definedName name="_xlnm.Print_Area" localSheetId="8">'11-1'!$A$1:$H$30</definedName>
    <definedName name="_xlnm.Print_Area" localSheetId="9">'11-2'!$A$1:$J$23</definedName>
    <definedName name="_xlnm.Print_Area" localSheetId="11">'13-1'!$A$1:$H$39</definedName>
    <definedName name="_xlnm.Print_Area" localSheetId="12">'13-2'!$A$1:$F$34</definedName>
    <definedName name="_xlnm.Print_Area" localSheetId="19">'14'!$A$1:$EZ$119</definedName>
    <definedName name="_xlnm.Print_Area" localSheetId="21">'14-3'!$A$1:$AK$163</definedName>
    <definedName name="приказ">[1]Лист2!$B$1:$B$36</definedName>
    <definedName name="Сегодня" localSheetId="6">#REF!</definedName>
    <definedName name="Сегодня">#REF!</definedName>
    <definedName name="список">[1]Лист2!$A$1:$A$46</definedName>
  </definedNames>
  <calcPr calcId="162913"/>
</workbook>
</file>

<file path=xl/calcChain.xml><?xml version="1.0" encoding="utf-8"?>
<calcChain xmlns="http://schemas.openxmlformats.org/spreadsheetml/2006/main">
  <c r="A13" i="26" l="1"/>
  <c r="J44" i="5" l="1"/>
  <c r="J43" i="5"/>
  <c r="J42" i="5"/>
  <c r="J41" i="5"/>
  <c r="G44" i="5"/>
  <c r="G41" i="5"/>
  <c r="F44" i="5"/>
  <c r="G42" i="5" s="1"/>
  <c r="C44" i="5"/>
  <c r="C46" i="5" s="1"/>
  <c r="E31" i="5"/>
  <c r="E32" i="5"/>
  <c r="E33" i="5"/>
  <c r="E34" i="5"/>
  <c r="E30" i="5"/>
  <c r="D31" i="5"/>
  <c r="D32" i="5"/>
  <c r="D33" i="5"/>
  <c r="D34" i="5"/>
  <c r="D30" i="5"/>
  <c r="F41" i="3"/>
  <c r="F42" i="3"/>
  <c r="F43" i="3"/>
  <c r="F44" i="3"/>
  <c r="F40" i="3"/>
  <c r="E43" i="3"/>
  <c r="E44" i="3"/>
  <c r="E42" i="3"/>
  <c r="E41" i="3"/>
  <c r="E40" i="3"/>
  <c r="I102" i="2"/>
  <c r="I103" i="2"/>
  <c r="I104" i="2"/>
  <c r="I105" i="2"/>
  <c r="I106" i="2"/>
  <c r="I107" i="2"/>
  <c r="I108" i="2"/>
  <c r="I109" i="2"/>
  <c r="I110" i="2"/>
  <c r="I111" i="2"/>
  <c r="I112" i="2"/>
  <c r="I100" i="2"/>
  <c r="I101" i="2"/>
  <c r="I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99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23" i="2"/>
  <c r="G39" i="2"/>
  <c r="G40" i="2"/>
  <c r="G41" i="2"/>
  <c r="G36" i="2"/>
  <c r="G37" i="2"/>
  <c r="G38" i="2"/>
  <c r="G33" i="2"/>
  <c r="G34" i="2"/>
  <c r="G35" i="2"/>
  <c r="G30" i="2"/>
  <c r="G31" i="2"/>
  <c r="G32" i="2"/>
  <c r="G27" i="2"/>
  <c r="G28" i="2"/>
  <c r="G29" i="2"/>
  <c r="G24" i="2"/>
  <c r="G25" i="2"/>
  <c r="G26" i="2"/>
  <c r="G23" i="2"/>
  <c r="F40" i="2"/>
  <c r="F41" i="2"/>
  <c r="F39" i="2"/>
  <c r="F36" i="2"/>
  <c r="F37" i="2"/>
  <c r="F38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I10" i="2"/>
  <c r="I11" i="2"/>
  <c r="I12" i="2"/>
  <c r="I13" i="2"/>
  <c r="I14" i="2"/>
  <c r="I15" i="2"/>
  <c r="I16" i="2"/>
  <c r="I17" i="2"/>
  <c r="I8" i="2"/>
  <c r="I9" i="2"/>
  <c r="H8" i="2"/>
  <c r="H9" i="2"/>
  <c r="H10" i="2"/>
  <c r="H11" i="2"/>
  <c r="H12" i="2"/>
  <c r="H13" i="2"/>
  <c r="H14" i="2"/>
  <c r="H15" i="2"/>
  <c r="H16" i="2"/>
  <c r="H17" i="2"/>
  <c r="G11" i="2"/>
  <c r="G12" i="2"/>
  <c r="G13" i="2"/>
  <c r="G14" i="2"/>
  <c r="G15" i="2"/>
  <c r="G16" i="2"/>
  <c r="G17" i="2"/>
  <c r="G10" i="2"/>
  <c r="G9" i="2"/>
  <c r="G8" i="2"/>
  <c r="I7" i="2"/>
  <c r="H7" i="2"/>
  <c r="G7" i="2"/>
  <c r="F16" i="2"/>
  <c r="F17" i="2"/>
  <c r="F13" i="2"/>
  <c r="F14" i="2"/>
  <c r="F15" i="2"/>
  <c r="F11" i="2"/>
  <c r="F12" i="2"/>
  <c r="E15" i="2"/>
  <c r="E16" i="2"/>
  <c r="E17" i="2"/>
  <c r="E13" i="2"/>
  <c r="E14" i="2"/>
  <c r="E12" i="2"/>
  <c r="E11" i="2"/>
  <c r="F10" i="2"/>
  <c r="E10" i="2"/>
  <c r="F9" i="2"/>
  <c r="E9" i="2"/>
  <c r="F8" i="2"/>
  <c r="E8" i="2"/>
  <c r="E7" i="2"/>
  <c r="G43" i="5" l="1"/>
  <c r="F46" i="5"/>
  <c r="F286" i="7"/>
  <c r="F288" i="7"/>
  <c r="F289" i="7"/>
  <c r="F290" i="7"/>
  <c r="F291" i="7"/>
  <c r="F292" i="7"/>
  <c r="F293" i="7"/>
  <c r="F294" i="7"/>
  <c r="F295" i="7"/>
  <c r="F285" i="7"/>
  <c r="E286" i="7"/>
  <c r="E288" i="7"/>
  <c r="E289" i="7"/>
  <c r="E290" i="7"/>
  <c r="E291" i="7"/>
  <c r="E292" i="7"/>
  <c r="E293" i="7"/>
  <c r="E294" i="7"/>
  <c r="E295" i="7"/>
  <c r="E285" i="7"/>
  <c r="J246" i="7"/>
  <c r="J248" i="7"/>
  <c r="J250" i="7"/>
  <c r="J244" i="7"/>
  <c r="I251" i="7"/>
  <c r="J247" i="7" s="1"/>
  <c r="F251" i="7"/>
  <c r="G246" i="7" s="1"/>
  <c r="D246" i="7"/>
  <c r="D247" i="7"/>
  <c r="D248" i="7"/>
  <c r="D250" i="7"/>
  <c r="D251" i="7"/>
  <c r="D244" i="7"/>
  <c r="C251" i="7"/>
  <c r="D245" i="7" s="1"/>
  <c r="F233" i="7"/>
  <c r="F234" i="7"/>
  <c r="F235" i="7"/>
  <c r="F232" i="7"/>
  <c r="F231" i="7"/>
  <c r="F230" i="7"/>
  <c r="D236" i="7"/>
  <c r="E232" i="7" s="1"/>
  <c r="B236" i="7"/>
  <c r="C230" i="7" s="1"/>
  <c r="K213" i="7"/>
  <c r="K214" i="7"/>
  <c r="K212" i="7"/>
  <c r="I213" i="7"/>
  <c r="I214" i="7"/>
  <c r="I212" i="7"/>
  <c r="G213" i="7"/>
  <c r="G214" i="7"/>
  <c r="G212" i="7"/>
  <c r="E213" i="7"/>
  <c r="E214" i="7"/>
  <c r="E212" i="7"/>
  <c r="C213" i="7"/>
  <c r="C214" i="7"/>
  <c r="C212" i="7"/>
  <c r="G195" i="7"/>
  <c r="G196" i="7"/>
  <c r="G197" i="7"/>
  <c r="G194" i="7"/>
  <c r="E195" i="7"/>
  <c r="E196" i="7"/>
  <c r="E197" i="7"/>
  <c r="E194" i="7"/>
  <c r="C195" i="7"/>
  <c r="C196" i="7"/>
  <c r="C197" i="7"/>
  <c r="C194" i="7"/>
  <c r="G187" i="7"/>
  <c r="G188" i="7"/>
  <c r="G186" i="7"/>
  <c r="E187" i="7"/>
  <c r="E188" i="7"/>
  <c r="E186" i="7"/>
  <c r="D167" i="7"/>
  <c r="C160" i="7"/>
  <c r="B160" i="7"/>
  <c r="C139" i="7"/>
  <c r="C147" i="7"/>
  <c r="B148" i="7"/>
  <c r="C136" i="7" s="1"/>
  <c r="G128" i="7"/>
  <c r="G129" i="7"/>
  <c r="G127" i="7"/>
  <c r="F128" i="7"/>
  <c r="F129" i="7"/>
  <c r="F127" i="7"/>
  <c r="C102" i="7"/>
  <c r="C103" i="7"/>
  <c r="C104" i="7"/>
  <c r="C105" i="7"/>
  <c r="C106" i="7"/>
  <c r="C107" i="7"/>
  <c r="C101" i="7"/>
  <c r="E102" i="7"/>
  <c r="E103" i="7"/>
  <c r="E104" i="7"/>
  <c r="E105" i="7"/>
  <c r="E106" i="7"/>
  <c r="E107" i="7"/>
  <c r="E101" i="7"/>
  <c r="D95" i="7"/>
  <c r="D78" i="7"/>
  <c r="E77" i="7" s="1"/>
  <c r="B78" i="7"/>
  <c r="C77" i="7" s="1"/>
  <c r="G59" i="7"/>
  <c r="G57" i="7"/>
  <c r="F62" i="7"/>
  <c r="G58" i="7" s="1"/>
  <c r="D62" i="7"/>
  <c r="E59" i="7" s="1"/>
  <c r="C61" i="7"/>
  <c r="B62" i="7"/>
  <c r="C58" i="7" s="1"/>
  <c r="E34" i="7"/>
  <c r="F31" i="7"/>
  <c r="F33" i="7"/>
  <c r="F34" i="7"/>
  <c r="F35" i="7"/>
  <c r="F36" i="7"/>
  <c r="F37" i="7"/>
  <c r="F38" i="7"/>
  <c r="F39" i="7"/>
  <c r="F40" i="7"/>
  <c r="F30" i="7"/>
  <c r="E31" i="7"/>
  <c r="E33" i="7"/>
  <c r="E35" i="7"/>
  <c r="E36" i="7"/>
  <c r="E37" i="7"/>
  <c r="E38" i="7"/>
  <c r="E39" i="7"/>
  <c r="E40" i="7"/>
  <c r="E30" i="7"/>
  <c r="A16" i="27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4" i="27" s="1"/>
  <c r="A85" i="27" s="1"/>
  <c r="A86" i="27" s="1"/>
  <c r="A87" i="27" s="1"/>
  <c r="A88" i="27" s="1"/>
  <c r="A89" i="27" s="1"/>
  <c r="A90" i="27" s="1"/>
  <c r="A91" i="27" s="1"/>
  <c r="A92" i="27" s="1"/>
  <c r="A93" i="27" s="1"/>
  <c r="A94" i="27" s="1"/>
  <c r="A95" i="27" s="1"/>
  <c r="A96" i="27" s="1"/>
  <c r="A97" i="27" s="1"/>
  <c r="A98" i="27" s="1"/>
  <c r="A99" i="27" s="1"/>
  <c r="A100" i="27" s="1"/>
  <c r="A101" i="27" s="1"/>
  <c r="A102" i="27" s="1"/>
  <c r="A103" i="27" s="1"/>
  <c r="A104" i="27" s="1"/>
  <c r="A105" i="27" s="1"/>
  <c r="A106" i="27" s="1"/>
  <c r="A107" i="27" s="1"/>
  <c r="A108" i="27" s="1"/>
  <c r="A109" i="27" s="1"/>
  <c r="A110" i="27" s="1"/>
  <c r="A111" i="27" s="1"/>
  <c r="A112" i="27" s="1"/>
  <c r="A113" i="27" s="1"/>
  <c r="A114" i="27" s="1"/>
  <c r="A115" i="27" s="1"/>
  <c r="A116" i="27" s="1"/>
  <c r="A117" i="27" s="1"/>
  <c r="A118" i="27" s="1"/>
  <c r="A119" i="27" s="1"/>
  <c r="A120" i="27" s="1"/>
  <c r="A121" i="27" s="1"/>
  <c r="A122" i="27" s="1"/>
  <c r="A123" i="27" s="1"/>
  <c r="A124" i="27" s="1"/>
  <c r="A125" i="27" s="1"/>
  <c r="A126" i="27" s="1"/>
  <c r="A127" i="27" s="1"/>
  <c r="A128" i="27" s="1"/>
  <c r="A129" i="27" s="1"/>
  <c r="A130" i="27" s="1"/>
  <c r="A131" i="27" s="1"/>
  <c r="A132" i="27" s="1"/>
  <c r="A133" i="27" s="1"/>
  <c r="A134" i="27" s="1"/>
  <c r="A135" i="27" s="1"/>
  <c r="A136" i="27" s="1"/>
  <c r="A137" i="27" s="1"/>
  <c r="A138" i="27" s="1"/>
  <c r="A139" i="27" s="1"/>
  <c r="A140" i="27" s="1"/>
  <c r="A141" i="27" s="1"/>
  <c r="A142" i="27" s="1"/>
  <c r="A143" i="27" s="1"/>
  <c r="A144" i="27" s="1"/>
  <c r="A145" i="27" s="1"/>
  <c r="A146" i="27" s="1"/>
  <c r="A147" i="27" s="1"/>
  <c r="A148" i="27" s="1"/>
  <c r="A149" i="27" s="1"/>
  <c r="A150" i="27" s="1"/>
  <c r="A151" i="27" s="1"/>
  <c r="A152" i="27" s="1"/>
  <c r="A153" i="27" s="1"/>
  <c r="A154" i="27" s="1"/>
  <c r="A155" i="27" s="1"/>
  <c r="A156" i="27" s="1"/>
  <c r="A157" i="27" s="1"/>
  <c r="A158" i="27" s="1"/>
  <c r="A159" i="27" s="1"/>
  <c r="A160" i="27" s="1"/>
  <c r="A161" i="27" s="1"/>
  <c r="AJ10" i="27"/>
  <c r="AI10" i="27"/>
  <c r="AH10" i="27"/>
  <c r="AG10" i="27"/>
  <c r="AF10" i="27"/>
  <c r="AE10" i="27"/>
  <c r="AD10" i="27"/>
  <c r="AC10" i="27"/>
  <c r="AB10" i="27"/>
  <c r="AA10" i="27"/>
  <c r="Z10" i="27"/>
  <c r="Y10" i="27"/>
  <c r="X10" i="27"/>
  <c r="W10" i="27"/>
  <c r="V10" i="27"/>
  <c r="U10" i="27"/>
  <c r="T10" i="27"/>
  <c r="S10" i="27"/>
  <c r="R10" i="27"/>
  <c r="Q10" i="27"/>
  <c r="P10" i="27"/>
  <c r="O10" i="27"/>
  <c r="N10" i="27"/>
  <c r="M10" i="27"/>
  <c r="L10" i="27"/>
  <c r="K10" i="27"/>
  <c r="J10" i="27"/>
  <c r="I10" i="27"/>
  <c r="H10" i="27"/>
  <c r="G10" i="27"/>
  <c r="F10" i="27"/>
  <c r="C10" i="26"/>
  <c r="D10" i="26" s="1"/>
  <c r="E10" i="26" s="1"/>
  <c r="F10" i="26" s="1"/>
  <c r="G10" i="26" s="1"/>
  <c r="GP56" i="25"/>
  <c r="GF56" i="25"/>
  <c r="FW56" i="25"/>
  <c r="G249" i="7" l="1"/>
  <c r="G245" i="7"/>
  <c r="C59" i="7"/>
  <c r="G61" i="7"/>
  <c r="C145" i="7"/>
  <c r="C137" i="7"/>
  <c r="G244" i="7"/>
  <c r="G248" i="7"/>
  <c r="J249" i="7"/>
  <c r="J245" i="7"/>
  <c r="C143" i="7"/>
  <c r="C135" i="7"/>
  <c r="G251" i="7"/>
  <c r="G247" i="7"/>
  <c r="C57" i="7"/>
  <c r="C134" i="7"/>
  <c r="C141" i="7"/>
  <c r="D249" i="7"/>
  <c r="G250" i="7"/>
  <c r="J251" i="7"/>
  <c r="E62" i="7"/>
  <c r="E60" i="7"/>
  <c r="E58" i="7"/>
  <c r="C78" i="7"/>
  <c r="E78" i="7"/>
  <c r="C62" i="7"/>
  <c r="C60" i="7"/>
  <c r="E57" i="7"/>
  <c r="E61" i="7"/>
  <c r="G62" i="7"/>
  <c r="G60" i="7"/>
  <c r="C76" i="7"/>
  <c r="E76" i="7"/>
  <c r="C148" i="7"/>
  <c r="C146" i="7"/>
  <c r="C144" i="7"/>
  <c r="C142" i="7"/>
  <c r="C140" i="7"/>
  <c r="C138" i="7"/>
  <c r="E230" i="7"/>
  <c r="E233" i="7"/>
  <c r="E235" i="7"/>
  <c r="E231" i="7"/>
  <c r="F236" i="7"/>
  <c r="E236" i="7"/>
  <c r="E234" i="7"/>
  <c r="B16" i="21"/>
  <c r="V14" i="21"/>
  <c r="F12" i="21"/>
  <c r="R11" i="21"/>
  <c r="F10" i="21"/>
  <c r="AQ9" i="21"/>
  <c r="AQ42" i="21" s="1"/>
  <c r="V7" i="21"/>
  <c r="AB40" i="21" s="1"/>
  <c r="AL6" i="21"/>
  <c r="AO39" i="21" s="1"/>
  <c r="AW41" i="20"/>
  <c r="AO41" i="20"/>
  <c r="AO40" i="20"/>
  <c r="F12" i="20"/>
  <c r="R11" i="20"/>
  <c r="F10" i="20"/>
  <c r="AQ9" i="20"/>
  <c r="AO43" i="20" s="1"/>
  <c r="V7" i="20"/>
  <c r="AB41" i="20" s="1"/>
  <c r="R11" i="19"/>
  <c r="F7" i="19"/>
  <c r="AP39" i="18"/>
  <c r="H29" i="14"/>
  <c r="G29" i="14"/>
  <c r="F29" i="14"/>
  <c r="E29" i="14"/>
  <c r="D29" i="14"/>
  <c r="H27" i="14"/>
  <c r="G27" i="14"/>
  <c r="F27" i="14"/>
  <c r="E27" i="14"/>
  <c r="D27" i="14"/>
  <c r="H25" i="14"/>
  <c r="G25" i="14"/>
  <c r="F25" i="14"/>
  <c r="E25" i="14"/>
  <c r="D25" i="14"/>
  <c r="H22" i="14"/>
  <c r="H23" i="14" s="1"/>
  <c r="H31" i="14" s="1"/>
  <c r="H32" i="14" s="1"/>
  <c r="G22" i="14"/>
  <c r="G23" i="14" s="1"/>
  <c r="G31" i="14" s="1"/>
  <c r="G32" i="14" s="1"/>
  <c r="F9" i="14"/>
  <c r="F22" i="14" s="1"/>
  <c r="F23" i="14" s="1"/>
  <c r="F31" i="14" s="1"/>
  <c r="F32" i="14" s="1"/>
  <c r="H5" i="14"/>
  <c r="G5" i="14"/>
  <c r="F5" i="14"/>
  <c r="E5" i="14"/>
  <c r="D5" i="14"/>
  <c r="G33" i="14" l="1"/>
  <c r="G34" i="14" s="1"/>
  <c r="H33" i="14"/>
  <c r="H34" i="14" s="1"/>
  <c r="G231" i="7"/>
  <c r="G233" i="7"/>
  <c r="G235" i="7"/>
  <c r="G230" i="7"/>
  <c r="G232" i="7"/>
  <c r="G234" i="7"/>
  <c r="G236" i="7"/>
  <c r="F7" i="20"/>
  <c r="F7" i="21"/>
  <c r="F33" i="14"/>
  <c r="F34" i="14" s="1"/>
  <c r="E9" i="14"/>
  <c r="E22" i="14" l="1"/>
  <c r="E23" i="14" s="1"/>
  <c r="E31" i="14" s="1"/>
  <c r="D9" i="14"/>
  <c r="D22" i="14" s="1"/>
  <c r="D23" i="14" s="1"/>
  <c r="D31" i="14" s="1"/>
  <c r="D32" i="14" l="1"/>
  <c r="D33" i="14"/>
  <c r="D34" i="14" s="1"/>
  <c r="E32" i="14"/>
  <c r="E33" i="14"/>
  <c r="E34" i="14" s="1"/>
  <c r="B217" i="11" l="1"/>
  <c r="E216" i="11"/>
  <c r="F216" i="11" s="1"/>
  <c r="E215" i="11"/>
  <c r="F215" i="11" s="1"/>
  <c r="E214" i="11"/>
  <c r="F214" i="11" s="1"/>
  <c r="E213" i="11"/>
  <c r="F213" i="11" s="1"/>
  <c r="E212" i="11"/>
  <c r="F212" i="11" s="1"/>
  <c r="E211" i="11"/>
  <c r="E217" i="11" s="1"/>
  <c r="F210" i="11"/>
  <c r="B209" i="11"/>
  <c r="E208" i="11"/>
  <c r="F208" i="11" s="1"/>
  <c r="E207" i="11"/>
  <c r="F207" i="11" s="1"/>
  <c r="E206" i="11"/>
  <c r="F206" i="11" s="1"/>
  <c r="E205" i="11"/>
  <c r="F205" i="11" s="1"/>
  <c r="E204" i="11"/>
  <c r="F204" i="11" s="1"/>
  <c r="E203" i="11"/>
  <c r="F203" i="11" s="1"/>
  <c r="E202" i="11"/>
  <c r="F202" i="11" s="1"/>
  <c r="E201" i="11"/>
  <c r="F201" i="11" s="1"/>
  <c r="E200" i="11"/>
  <c r="F200" i="11" s="1"/>
  <c r="E199" i="11"/>
  <c r="E209" i="11" s="1"/>
  <c r="F209" i="11" s="1"/>
  <c r="F198" i="11"/>
  <c r="B197" i="11"/>
  <c r="E196" i="11"/>
  <c r="F196" i="11" s="1"/>
  <c r="E195" i="11"/>
  <c r="F195" i="11" s="1"/>
  <c r="E194" i="11"/>
  <c r="F194" i="11" s="1"/>
  <c r="E193" i="11"/>
  <c r="F193" i="11" s="1"/>
  <c r="E192" i="11"/>
  <c r="F192" i="11" s="1"/>
  <c r="E191" i="11"/>
  <c r="F191" i="11" s="1"/>
  <c r="E190" i="11"/>
  <c r="F190" i="11" s="1"/>
  <c r="E189" i="11"/>
  <c r="F188" i="11"/>
  <c r="B187" i="11"/>
  <c r="E186" i="11"/>
  <c r="F186" i="11" s="1"/>
  <c r="E185" i="11"/>
  <c r="F185" i="11" s="1"/>
  <c r="E184" i="11"/>
  <c r="F183" i="11"/>
  <c r="B182" i="11"/>
  <c r="E181" i="11"/>
  <c r="F181" i="11" s="1"/>
  <c r="E180" i="11"/>
  <c r="F180" i="11" s="1"/>
  <c r="E179" i="11"/>
  <c r="E182" i="11" s="1"/>
  <c r="F182" i="11" s="1"/>
  <c r="F178" i="11"/>
  <c r="B177" i="11"/>
  <c r="E176" i="11"/>
  <c r="F176" i="11" s="1"/>
  <c r="E175" i="11"/>
  <c r="F175" i="11" s="1"/>
  <c r="E174" i="11"/>
  <c r="F173" i="11"/>
  <c r="B172" i="11"/>
  <c r="E171" i="11"/>
  <c r="F171" i="11" s="1"/>
  <c r="E170" i="11"/>
  <c r="F170" i="11" s="1"/>
  <c r="E169" i="11"/>
  <c r="F169" i="11" s="1"/>
  <c r="E168" i="11"/>
  <c r="F167" i="11"/>
  <c r="B166" i="11"/>
  <c r="E165" i="11"/>
  <c r="F165" i="11" s="1"/>
  <c r="E164" i="11"/>
  <c r="F164" i="11" s="1"/>
  <c r="E163" i="11"/>
  <c r="F163" i="11" s="1"/>
  <c r="E162" i="11"/>
  <c r="F162" i="11" s="1"/>
  <c r="E161" i="11"/>
  <c r="F160" i="11"/>
  <c r="B159" i="11"/>
  <c r="E158" i="11"/>
  <c r="F158" i="11" s="1"/>
  <c r="E157" i="11"/>
  <c r="F157" i="11" s="1"/>
  <c r="E156" i="11"/>
  <c r="F156" i="11" s="1"/>
  <c r="E155" i="11"/>
  <c r="F154" i="11"/>
  <c r="B153" i="11"/>
  <c r="E152" i="11"/>
  <c r="F152" i="11" s="1"/>
  <c r="E151" i="11"/>
  <c r="F151" i="11" s="1"/>
  <c r="E150" i="11"/>
  <c r="F150" i="11" s="1"/>
  <c r="E149" i="11"/>
  <c r="F148" i="11"/>
  <c r="B147" i="11"/>
  <c r="E146" i="11"/>
  <c r="F146" i="11" s="1"/>
  <c r="E145" i="11"/>
  <c r="F145" i="11" s="1"/>
  <c r="E144" i="11"/>
  <c r="F144" i="11" s="1"/>
  <c r="E143" i="11"/>
  <c r="F143" i="11" s="1"/>
  <c r="E142" i="11"/>
  <c r="F142" i="11" s="1"/>
  <c r="E141" i="11"/>
  <c r="F140" i="11"/>
  <c r="B139" i="11"/>
  <c r="E138" i="11"/>
  <c r="F138" i="11" s="1"/>
  <c r="E137" i="11"/>
  <c r="F137" i="11" s="1"/>
  <c r="E136" i="11"/>
  <c r="F135" i="11"/>
  <c r="B134" i="11"/>
  <c r="E133" i="11"/>
  <c r="F133" i="11" s="1"/>
  <c r="E132" i="11"/>
  <c r="F132" i="11" s="1"/>
  <c r="E131" i="11"/>
  <c r="F130" i="11"/>
  <c r="B129" i="11"/>
  <c r="E128" i="11"/>
  <c r="F128" i="11" s="1"/>
  <c r="E127" i="11"/>
  <c r="F127" i="11" s="1"/>
  <c r="E126" i="11"/>
  <c r="F126" i="11" s="1"/>
  <c r="F125" i="11"/>
  <c r="E124" i="11"/>
  <c r="F124" i="11" s="1"/>
  <c r="E123" i="11"/>
  <c r="F123" i="11" s="1"/>
  <c r="E122" i="11"/>
  <c r="F122" i="11" s="1"/>
  <c r="E121" i="11"/>
  <c r="F121" i="11" s="1"/>
  <c r="F120" i="11"/>
  <c r="E119" i="11"/>
  <c r="F119" i="11" s="1"/>
  <c r="E118" i="11"/>
  <c r="F118" i="11" s="1"/>
  <c r="E117" i="11"/>
  <c r="F117" i="11" s="1"/>
  <c r="E116" i="11"/>
  <c r="F116" i="11" s="1"/>
  <c r="E115" i="11"/>
  <c r="F114" i="11"/>
  <c r="F113" i="11"/>
  <c r="B112" i="11"/>
  <c r="E111" i="11"/>
  <c r="F111" i="11" s="1"/>
  <c r="E110" i="11"/>
  <c r="F109" i="11"/>
  <c r="B108" i="11"/>
  <c r="F107" i="11"/>
  <c r="E107" i="11"/>
  <c r="E106" i="11"/>
  <c r="E108" i="11" s="1"/>
  <c r="F108" i="11" s="1"/>
  <c r="F105" i="11"/>
  <c r="B104" i="11"/>
  <c r="E103" i="11"/>
  <c r="F103" i="11" s="1"/>
  <c r="E102" i="11"/>
  <c r="F102" i="11" s="1"/>
  <c r="E101" i="11"/>
  <c r="F100" i="11"/>
  <c r="B99" i="11"/>
  <c r="E98" i="11"/>
  <c r="F98" i="11" s="1"/>
  <c r="E97" i="11"/>
  <c r="F97" i="11" s="1"/>
  <c r="E96" i="11"/>
  <c r="F95" i="11"/>
  <c r="B94" i="11"/>
  <c r="E93" i="11"/>
  <c r="F93" i="11" s="1"/>
  <c r="E92" i="11"/>
  <c r="F92" i="11" s="1"/>
  <c r="E91" i="11"/>
  <c r="F90" i="11"/>
  <c r="B89" i="11"/>
  <c r="E88" i="11"/>
  <c r="F88" i="11" s="1"/>
  <c r="F87" i="11"/>
  <c r="E87" i="11"/>
  <c r="E89" i="11" s="1"/>
  <c r="F89" i="11" s="1"/>
  <c r="F86" i="11"/>
  <c r="B85" i="11"/>
  <c r="E84" i="11"/>
  <c r="F84" i="11" s="1"/>
  <c r="E83" i="11"/>
  <c r="F83" i="11" s="1"/>
  <c r="E82" i="11"/>
  <c r="F81" i="11"/>
  <c r="B80" i="11"/>
  <c r="E79" i="11"/>
  <c r="F79" i="11" s="1"/>
  <c r="E78" i="11"/>
  <c r="F78" i="11" s="1"/>
  <c r="E77" i="11"/>
  <c r="F76" i="11"/>
  <c r="B75" i="11"/>
  <c r="E74" i="11"/>
  <c r="F74" i="11" s="1"/>
  <c r="E73" i="11"/>
  <c r="F73" i="11" s="1"/>
  <c r="E72" i="11"/>
  <c r="F72" i="11" s="1"/>
  <c r="F71" i="11"/>
  <c r="E70" i="11"/>
  <c r="F70" i="11" s="1"/>
  <c r="E69" i="11"/>
  <c r="F69" i="11" s="1"/>
  <c r="E68" i="11"/>
  <c r="F68" i="11" s="1"/>
  <c r="F67" i="11"/>
  <c r="B66" i="11"/>
  <c r="E65" i="11"/>
  <c r="F65" i="11" s="1"/>
  <c r="E64" i="11"/>
  <c r="F63" i="11"/>
  <c r="B62" i="11"/>
  <c r="E61" i="11"/>
  <c r="F61" i="11" s="1"/>
  <c r="E60" i="11"/>
  <c r="F60" i="11" s="1"/>
  <c r="E59" i="11"/>
  <c r="F59" i="11" s="1"/>
  <c r="E58" i="11"/>
  <c r="F57" i="11"/>
  <c r="B56" i="11"/>
  <c r="E55" i="11"/>
  <c r="F55" i="11" s="1"/>
  <c r="E54" i="11"/>
  <c r="F54" i="11" s="1"/>
  <c r="F53" i="11"/>
  <c r="E52" i="11"/>
  <c r="F52" i="11" s="1"/>
  <c r="E51" i="11"/>
  <c r="F51" i="11" s="1"/>
  <c r="E50" i="11"/>
  <c r="F50" i="11" s="1"/>
  <c r="E49" i="11"/>
  <c r="F49" i="11" s="1"/>
  <c r="E48" i="11"/>
  <c r="F48" i="11" s="1"/>
  <c r="E47" i="11"/>
  <c r="F47" i="11" s="1"/>
  <c r="E46" i="11"/>
  <c r="F46" i="11" s="1"/>
  <c r="E45" i="11"/>
  <c r="F45" i="11" s="1"/>
  <c r="E44" i="11"/>
  <c r="F44" i="11" s="1"/>
  <c r="E43" i="11"/>
  <c r="F43" i="11" s="1"/>
  <c r="E42" i="11"/>
  <c r="F42" i="11" s="1"/>
  <c r="E41" i="11"/>
  <c r="F40" i="11"/>
  <c r="B39" i="11"/>
  <c r="E38" i="11"/>
  <c r="F38" i="11" s="1"/>
  <c r="E37" i="11"/>
  <c r="F37" i="11" s="1"/>
  <c r="E36" i="11"/>
  <c r="E39" i="11" s="1"/>
  <c r="F35" i="11"/>
  <c r="B34" i="11"/>
  <c r="E33" i="11"/>
  <c r="F33" i="11" s="1"/>
  <c r="E32" i="11"/>
  <c r="E34" i="11" s="1"/>
  <c r="F34" i="11" s="1"/>
  <c r="F31" i="11"/>
  <c r="B30" i="11"/>
  <c r="E29" i="11"/>
  <c r="F29" i="11" s="1"/>
  <c r="E28" i="11"/>
  <c r="F28" i="11" s="1"/>
  <c r="E27" i="11"/>
  <c r="F27" i="11" s="1"/>
  <c r="E26" i="11"/>
  <c r="F26" i="11" s="1"/>
  <c r="E25" i="11"/>
  <c r="F25" i="11" s="1"/>
  <c r="E24" i="11"/>
  <c r="F24" i="11" s="1"/>
  <c r="E23" i="11"/>
  <c r="F23" i="11" s="1"/>
  <c r="E22" i="11"/>
  <c r="F22" i="11" s="1"/>
  <c r="E21" i="11"/>
  <c r="F21" i="11" s="1"/>
  <c r="E20" i="11"/>
  <c r="F20" i="11" s="1"/>
  <c r="E19" i="11"/>
  <c r="F19" i="11" s="1"/>
  <c r="E18" i="11"/>
  <c r="F39" i="11" l="1"/>
  <c r="E30" i="11"/>
  <c r="F30" i="11" s="1"/>
  <c r="E85" i="11"/>
  <c r="F85" i="11" s="1"/>
  <c r="E99" i="11"/>
  <c r="F99" i="11" s="1"/>
  <c r="E104" i="11"/>
  <c r="F104" i="11" s="1"/>
  <c r="E80" i="11"/>
  <c r="F80" i="11" s="1"/>
  <c r="F106" i="11"/>
  <c r="E197" i="11"/>
  <c r="F197" i="11" s="1"/>
  <c r="F18" i="11"/>
  <c r="F36" i="11"/>
  <c r="E56" i="11"/>
  <c r="F56" i="11" s="1"/>
  <c r="E62" i="11"/>
  <c r="F62" i="11" s="1"/>
  <c r="E66" i="11"/>
  <c r="F66" i="11" s="1"/>
  <c r="F77" i="11"/>
  <c r="E94" i="11"/>
  <c r="F94" i="11" s="1"/>
  <c r="F96" i="11"/>
  <c r="E112" i="11"/>
  <c r="F112" i="11" s="1"/>
  <c r="F32" i="11"/>
  <c r="F41" i="11"/>
  <c r="F82" i="11"/>
  <c r="F91" i="11"/>
  <c r="F101" i="11"/>
  <c r="F110" i="11"/>
  <c r="E177" i="11"/>
  <c r="F177" i="11" s="1"/>
  <c r="E187" i="11"/>
  <c r="F187" i="11" s="1"/>
  <c r="E75" i="11"/>
  <c r="F75" i="11" s="1"/>
  <c r="E129" i="11"/>
  <c r="F129" i="11" s="1"/>
  <c r="F115" i="11"/>
  <c r="E153" i="11"/>
  <c r="F153" i="11" s="1"/>
  <c r="F149" i="11"/>
  <c r="E166" i="11"/>
  <c r="F166" i="11" s="1"/>
  <c r="F161" i="11"/>
  <c r="E172" i="11"/>
  <c r="F172" i="11" s="1"/>
  <c r="F168" i="11"/>
  <c r="B218" i="11"/>
  <c r="D2" i="11" s="1"/>
  <c r="F58" i="11"/>
  <c r="F64" i="11"/>
  <c r="E134" i="11"/>
  <c r="F134" i="11" s="1"/>
  <c r="F131" i="11"/>
  <c r="E139" i="11"/>
  <c r="F139" i="11" s="1"/>
  <c r="F136" i="11"/>
  <c r="E147" i="11"/>
  <c r="F147" i="11" s="1"/>
  <c r="F141" i="11"/>
  <c r="E159" i="11"/>
  <c r="F159" i="11" s="1"/>
  <c r="F155" i="11"/>
  <c r="F174" i="11"/>
  <c r="F179" i="11"/>
  <c r="F184" i="11"/>
  <c r="F189" i="11"/>
  <c r="F199" i="11"/>
  <c r="F211" i="11"/>
  <c r="E218" i="11" l="1"/>
  <c r="B4" i="11" s="1"/>
  <c r="DF143" i="10" l="1"/>
  <c r="DJ143" i="10" s="1"/>
  <c r="CW152" i="10" s="1"/>
  <c r="AS141" i="10"/>
  <c r="AI141" i="10" s="1"/>
  <c r="AS140" i="10"/>
  <c r="AI140" i="10"/>
  <c r="AS138" i="10"/>
  <c r="AI138" i="10" s="1"/>
  <c r="AS137" i="10"/>
  <c r="AI137" i="10"/>
  <c r="AS135" i="10"/>
  <c r="AI135" i="10" s="1"/>
  <c r="AS134" i="10"/>
  <c r="AI134" i="10"/>
  <c r="AS133" i="10"/>
  <c r="AI133" i="10" s="1"/>
  <c r="AS132" i="10"/>
  <c r="AI132" i="10"/>
  <c r="CT130" i="10"/>
  <c r="CL130" i="10"/>
  <c r="CB130" i="10"/>
  <c r="BP130" i="10"/>
  <c r="BC130" i="10"/>
  <c r="AS130" i="10" s="1"/>
  <c r="AI130" i="10" s="1"/>
  <c r="CL112" i="10"/>
  <c r="AS97" i="10"/>
  <c r="AG97" i="10" s="1"/>
  <c r="AS96" i="10"/>
  <c r="AG96" i="10" s="1"/>
  <c r="AS95" i="10"/>
  <c r="AG95" i="10" s="1"/>
  <c r="AS94" i="10"/>
  <c r="AG94" i="10" s="1"/>
  <c r="AS93" i="10"/>
  <c r="AG93" i="10" s="1"/>
  <c r="AS92" i="10"/>
  <c r="AG92" i="10" s="1"/>
  <c r="AS91" i="10"/>
  <c r="AG91" i="10" s="1"/>
  <c r="AS90" i="10"/>
  <c r="AG90" i="10" s="1"/>
  <c r="AS89" i="10"/>
  <c r="AG89" i="10" s="1"/>
  <c r="AS88" i="10"/>
  <c r="AG88" i="10" s="1"/>
  <c r="AS87" i="10"/>
  <c r="AG87" i="10" s="1"/>
  <c r="AS86" i="10"/>
  <c r="AG86" i="10" s="1"/>
  <c r="AS84" i="10"/>
  <c r="AG84" i="10" s="1"/>
  <c r="AS83" i="10"/>
  <c r="AG83" i="10" s="1"/>
  <c r="AS82" i="10"/>
  <c r="AG82" i="10" s="1"/>
  <c r="AS81" i="10"/>
  <c r="AG81" i="10" s="1"/>
  <c r="AS80" i="10"/>
  <c r="AG80" i="10" s="1"/>
  <c r="CT78" i="10"/>
  <c r="CL78" i="10"/>
  <c r="CB78" i="10"/>
  <c r="BP78" i="10"/>
  <c r="BC78" i="10"/>
  <c r="AS78" i="10" l="1"/>
  <c r="AG78" i="10" s="1"/>
  <c r="DI143" i="10"/>
  <c r="DI144" i="10" s="1"/>
  <c r="CG152" i="10" s="1"/>
  <c r="DH143" i="10"/>
  <c r="CA152" i="10" s="1"/>
  <c r="A14" i="26"/>
  <c r="A15" i="26"/>
  <c r="A16" i="26" s="1"/>
  <c r="A17" i="26" s="1"/>
  <c r="A18" i="26"/>
  <c r="A19" i="26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8" i="26" s="1"/>
  <c r="A59" i="26" s="1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A78" i="26" s="1"/>
  <c r="A79" i="26" s="1"/>
  <c r="A80" i="26" s="1"/>
  <c r="A81" i="26" s="1"/>
  <c r="A83" i="26" s="1"/>
  <c r="A84" i="26" s="1"/>
  <c r="A85" i="26" s="1"/>
  <c r="A86" i="26" s="1"/>
  <c r="A87" i="26" s="1"/>
  <c r="A88" i="26" s="1"/>
  <c r="A89" i="26" s="1"/>
  <c r="A90" i="26" s="1"/>
  <c r="A91" i="26" s="1"/>
  <c r="A92" i="26" s="1"/>
  <c r="A93" i="26" s="1"/>
  <c r="A94" i="26" s="1"/>
  <c r="A95" i="26" s="1"/>
  <c r="A96" i="26" s="1"/>
  <c r="A97" i="26" s="1"/>
  <c r="A98" i="26" s="1"/>
  <c r="A99" i="26" s="1"/>
  <c r="A100" i="26" s="1"/>
  <c r="A101" i="26" s="1"/>
  <c r="A102" i="26" s="1"/>
  <c r="A103" i="26" s="1"/>
  <c r="A104" i="26" s="1"/>
  <c r="A105" i="26" s="1"/>
  <c r="A106" i="26" s="1"/>
  <c r="A107" i="26" s="1"/>
  <c r="A108" i="26" s="1"/>
  <c r="A109" i="26" s="1"/>
  <c r="A110" i="26" s="1"/>
  <c r="A111" i="26" s="1"/>
  <c r="A112" i="26" s="1"/>
  <c r="A113" i="26" s="1"/>
  <c r="A114" i="26" s="1"/>
  <c r="A115" i="26" s="1"/>
  <c r="A116" i="26" s="1"/>
  <c r="A117" i="26" s="1"/>
  <c r="A118" i="26" s="1"/>
  <c r="A119" i="26" s="1"/>
  <c r="A120" i="26" s="1"/>
  <c r="A121" i="26" s="1"/>
  <c r="A122" i="26" s="1"/>
  <c r="A123" i="26" s="1"/>
  <c r="A124" i="26" s="1"/>
  <c r="A125" i="26" s="1"/>
  <c r="A126" i="26" s="1"/>
  <c r="A127" i="26" s="1"/>
  <c r="A128" i="26" s="1"/>
  <c r="A129" i="26" s="1"/>
  <c r="A130" i="26" s="1"/>
  <c r="A131" i="26" s="1"/>
  <c r="A132" i="26" s="1"/>
  <c r="A133" i="26" s="1"/>
  <c r="A134" i="26" s="1"/>
  <c r="A135" i="26" s="1"/>
  <c r="A136" i="26" s="1"/>
  <c r="A137" i="26" s="1"/>
  <c r="A138" i="26" s="1"/>
  <c r="A139" i="26" s="1"/>
  <c r="A140" i="26" s="1"/>
  <c r="A141" i="26" s="1"/>
  <c r="A142" i="26" s="1"/>
  <c r="A143" i="26" s="1"/>
  <c r="A144" i="26" s="1"/>
  <c r="A145" i="26" s="1"/>
  <c r="A146" i="26" s="1"/>
  <c r="A147" i="26" s="1"/>
  <c r="A148" i="26" s="1"/>
  <c r="A149" i="26" s="1"/>
  <c r="A150" i="26" s="1"/>
  <c r="A151" i="26" s="1"/>
  <c r="A152" i="26" s="1"/>
  <c r="A153" i="26" s="1"/>
  <c r="A154" i="26" s="1"/>
  <c r="A155" i="26" s="1"/>
  <c r="A156" i="26" s="1"/>
  <c r="A157" i="26" s="1"/>
  <c r="A158" i="26" s="1"/>
  <c r="A159" i="26" s="1"/>
  <c r="A160" i="26" s="1"/>
</calcChain>
</file>

<file path=xl/comments1.xml><?xml version="1.0" encoding="utf-8"?>
<comments xmlns="http://schemas.openxmlformats.org/spreadsheetml/2006/main">
  <authors>
    <author>КонсультантПлюс примечание</author>
  </authors>
  <commentList>
    <comment ref="B68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В разделе I отражается списочная численность работников организации на конец отчетного года по категориям персонала, уровню (ступени) образования и возрастным группам.
</t>
        </r>
      </text>
    </comment>
    <comment ref="BC77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К категории "Руководители" относятся служащие, в рамках определенных полномочий осуществляющие организационно-распорядительные (руководящие, организующие, направляющие, координирующие и контролирующие) функции применительно к организации, соответствующим структурным (обособленным) подразделениям, работникам, направлениям деятельности: руководитель организации, руководитель обособленного подразделения, руководитель структурного подразделения, их заместители, а также мастера, менеджеры, прорабы и другие (в ОКРБ 006-2009 код категории 1).</t>
        </r>
      </text>
    </comment>
    <comment ref="BP77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К категории "Специалисты" относятся служащие, выполняющие аналитико-конструктивные функции, обладающие специальными знаниями, навыками, умениями и опытом работы по определенному виду профессиональной деятельности (в ОКРБ 006-2009 код категории 2).
В соответствии с ОКРБ 006-2009 должность главного специалиста может относиться к категории "Руководители" или "Специалисты". Если главный специалист осуществляет руководство структурным подразделением организации либо возглавляет одно из направлений ее деятельности и непосредственно подчиняется руководителю организации (его заместителю), то он относится к категории "Руководители" и данные о нем отражаются в графе 3 таблицы 1. Остальные главные специалисты относятся к категории "Специалисты", и данные о них отражаются в графе 4 таблицы 1.
</t>
        </r>
      </text>
    </comment>
    <comment ref="CB77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К категории "Другие служащие" относятся лица, выполняющие исполнительские функции (регламентированные, периодически повторяющиеся работы) под контролем руководителя, специалиста (в ОКРБ 006-2009 код категории 3).
</t>
        </r>
      </text>
    </comment>
    <comment ref="CL77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К рабочим относятся лица, непосредственно занятые в процессе создания материальных ценностей, а также занятые ремонтом, перемещением грузов, перевозкой пассажиров, оказанием материальных услуг: машинисты, механики, водители, грузчики, дворники, уборщики, курьеры, сторожа и другие.
</t>
        </r>
      </text>
    </comment>
    <comment ref="AG78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Ячейка поставлена на контроль.
Желтая заливка ячейки означает, что данные по строке 01 не равны сумме данных по строкам с 07 по 17 по соответствующим графам.</t>
        </r>
      </text>
    </comment>
    <comment ref="AS78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Ячейка поставлена на контроль.
Желтая заливка ячейки означает, что данные по строке 01 не равны сумме данных по строкам с 07 по 17 по соответствующим графам.</t>
        </r>
      </text>
    </comment>
    <comment ref="BC78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Ячейка поставлена на контроль.
Желтая заливка ячейки означает, что данные по строке 01 не равны сумме данных по строкам с 07 по 17 по соответствующим графам.</t>
        </r>
      </text>
    </comment>
    <comment ref="BP78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Ячейка поставлена на контроль.
Желтая заливка ячейки означает, что данные по строке 01 не равны сумме данных по строкам с 07 по 17 по соответствующим графам.</t>
        </r>
      </text>
    </comment>
    <comment ref="CB78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Ячейка поставлена на контроль.
Желтая заливка ячейки означает, что данные по строке 01 не равны сумме данных по строкам с 07 по 17 по соответствующим графам.</t>
        </r>
      </text>
    </comment>
    <comment ref="CL78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Ячейка поставлена на контроль.
Желтая заливка ячейки означает, что данные по строке 01 не равны сумме данных по строкам с 07 по 17 по соответствующим графам.</t>
        </r>
      </text>
    </comment>
    <comment ref="CT78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Ячейка поставлена на контроль.
Желтая заливка ячейки означает, что данные по строке 01 не равны сумме данных по строкам с 07 по 17 по соответствующим графам.</t>
        </r>
      </text>
    </comment>
    <comment ref="Z80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По строкам с 02 по 06 таблицы 1 отражаются данные о работниках, имеющих законченное образование на конец отчетного года.
</t>
        </r>
      </text>
    </comment>
    <comment ref="Z86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По строкам с 07 по 17 таблицы 1 распределение списочной численности работников на конец отчетного года по возрастным группам производится по числу полных лет, исполнившихся им на конец отчетного года.
</t>
        </r>
      </text>
    </comment>
    <comment ref="BZ112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По строкам с 26 по 29 таблицы 2 отражаются данные о трудовых мигрантах - гражданах Российской Федерации, которые временно пребывают и работают в Республике Беларусь.
По строкам с 26 по 29 не отражаются данные о гражданах Российской Федерации, работающих в организации:
являющихся работниками юридических лиц (производителей и поставщиков) Российской Федерации, выполняющих монтажные (шеф-монтажные) работы, сервисное и гарантийное обслуживание, а также послегарантийный ремонт поставленного в Республику Беларусь технического оборудования;
являющихся журналистами, аккредитованными в Республике Беларусь;
проходящих производственную практику в соответствии с образовательными программами, образовательными стандартами по специальности, учебными планами и учебными программами учреждений образования Республики Беларусь;
приглашенных в Республику Беларусь для чтения курса лекций или выполнения другой учебной работы в учреждениях образования Республики Беларусь.
</t>
        </r>
      </text>
    </comment>
    <comment ref="B120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В разделе II отражаются данные о работниках, освоивших содержание следующих образовательных программ дополнительного образования взрослых:
образовательной программы повышения квалификации руководящих работников и специалистов;
образовательной программы переподготовки руководящих работников и специалистов, имеющих высшее образование;
образовательной программы переподготовки руководящих работников и специалистов, имеющих среднее специальное образование;
образовательной программы стажировки руководящих работников и специалистов;
образовательной программы повышения квалификации рабочих (других служащих);
образовательной программы переподготовки рабочих (других служащих);
образовательной программы профессиональной подготовки рабочих (других служащих);
образовательной программы обучающих курсов (лекториев, тематических семинаров, практикумов, тренингов, офицерских курсов и иных видов обучающих курсов).
При заполнении раздела II следует руководствоваться Кодексом Республики Беларусь об образовании, Положением о непрерывном профессиональном образовании руководящих работников и специалистов, Положением о непрерывном профессиональном обучении по профессиям рабочих, Положением об обучающих курсах дополнительного образования взрослых, утвержденными постановлением Совета Министров Республики Беларусь от 15 июля 2011 г. N 954 "Об отдельных вопросах дополнительного образования взрослых" (Национальный реестр правовых актов Республики Беларусь, 2011 г., N 86, 5/34189), и другими актами законодательства.
В разделе II не отражаются данные о работниках, которые прошли обучение за счет собственных средств на курсах компьютерной подготовки, стенографии, иностранных языков и других; о работниках, обучающихся или окончивших в отчетном году учреждения высшего, среднего специального и профессионально-технического образования (дневное, вечернее, заочное); о работниках, освоивших содержание образовательной программы специальной подготовки, необходимой для занятия отдельных должностей, образовательной программы совершенствования возможностей и способностей личности, образовательной программы обучения в организациях (лекции, семинары, инструктажи и другое).
</t>
        </r>
      </text>
    </comment>
    <comment ref="AB130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По строке 30 отражаются данные о работниках, состоящих в списочном составе организации, включая данные о работниках, освоивших содержание образовательных программ повышения квалификации, переподготовки, стажировки или профессиональной подготовки в течение года, но к моменту составления отчета уволенных по собственному желанию или по другим причинам.
Данные о работниках, обученных в учреждениях, реализующих освоение образовательных программ повышения квалификации, переподготовки, стажировки или профессиональной подготовки, отражает организация, которая направила их на учебу.
Данные о работниках, направленных на обучение из других организаций, обучающая организация не отражает.
Данные о работнике, который в течение года проходил обучение по нескольким образовательным программам дополнительного образования взрослых (повышение квалификации, профессиональная подготовка, переподготовка или стажировка), в разделе II отражаются по каждой образовательной программе (строки с 31 по 34), а по строке 30 отражаются столько раз, сколько раз он прошел обучение. Если в течение года работник несколько раз проходил обучение по одной и той же образовательной программе, то по этой образовательной программе данные о нем отражаются только один раз.
</t>
        </r>
      </text>
    </comment>
    <comment ref="AB132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По строкам с 31 по 33 в графах 3 и 4 отражаются данные о непрерывном профессиональном образовании руководящих работников и специалистов при освоении содержания следующих образовательных программ дополнительного образования взрослых:
образовательной программы повышения квалификации руководящих работников и специалистов - образовательной программы, направленной на профессиональное совершенствование работников;
образовательной программы переподготовки руководящих работников и специалистов, имеющих высшее (среднее специальное) образование, - образовательной программы, направленной на присвоение новой квалификации на уровне высшего (среднего специального) образования;
образовательной программы стажировки руководящих работников и специалистов - образовательной программы, обеспечивающей освоение руководящими работниками и специалистами новых методов, технологий и элементов профессиональной деятельности.
При заполнении данных по строкам с 31 по 33 в графах 3 и 4 следует иметь в виду, что документом об образовании, удостоверяющим:
повышение квалификации руководящих работников и специалистов, является свидетельство о повышении квалификации установленного образца;
переподготовку руководящих работников и специалистов, имеющих высшее (среднее специальное) образование, - диплом о переподготовке на уровне высшего (среднего специального) образования установленного образца;
стажировку руководящих работников и специалистов, - свидетельство о стажировке руководящих работников и специалистов установленного образца.
По строкам 31, 32 и 34 в графах 5 и 6 отражаются данные о непрерывном профессиональном обучении по профессиям рабочих при освоении содержания следующих образовательных программ дополнительного образования взрослых:
образовательной программы повышения квалификации рабочих (других служащих) - образовательной программы, направленной на профессиональное совершенствование рабочих (других служащих) с присвоением более высоких квалификационных разрядов (классов, категорий) по профессии;
образовательной программы переподготовки рабочих (других служащих) - образовательной программы, направленной на приобретение профессии лицами, имеющими другую профессию;
образовательной программы профессиональной подготовки рабочих (других служащих) - образовательной программы, направленной на приобретение профессии лицами, не имеющими профессии.
При заполнении данных по строкам 31, 32 и 34 в графах 5 и 6 следует иметь в виду, что документом, удостоверяющим повышение квалификации, переподготовку, профессиональную подготовку рабочих (других служащих), является свидетельство установленного образца о присвоении квалификационного разряда (класса, категории) по профессии.
</t>
        </r>
      </text>
    </comment>
    <comment ref="AB140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По строке 37 отражаются данные о работниках, освоивших содержание образовательной программы обучающих курсов (лекториев, тематических семинаров, практикумов, тренингов, офицерских курсов и иных видов обучающих курсов) - образовательной программы, направленной на удовлетворение познавательных потребностей в определенной сфере профессиональной деятельности или области знаний.
Освоение содержания образовательной программы обучающих курсов не направлено на приобретение профессии, переподготовку и повышение квалификации руководящих работников, специалистов, рабочих (других служащих). По строке 30 данные о работниках, освоивших содержание образовательной программы обучающих курсов, не отражаются.
Следует обратить внимание при заполнении строки 37, что документом, удостоверяющим освоение содержания образовательной программы обучающих курсов, является справка об обучении установленного образца.
</t>
        </r>
      </text>
    </comment>
    <comment ref="AB141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КонсультантПлюс примечание:</t>
        </r>
        <r>
          <rPr>
            <sz val="8"/>
            <color indexed="81"/>
            <rFont val="Tahoma"/>
            <family val="2"/>
            <charset val="204"/>
          </rPr>
          <t xml:space="preserve">
По строке 38 отражается численность руководителей и специалистов, которые для выполнения служебных обязанностей были обучены рабочим профессиям. По строке 30 данные о руководителях и специалистах, обученных рабочим профессиям, не отражаются.
</t>
        </r>
      </text>
    </comment>
  </commentList>
</comments>
</file>

<file path=xl/comments2.xml><?xml version="1.0" encoding="utf-8"?>
<comments xmlns="http://schemas.openxmlformats.org/spreadsheetml/2006/main">
  <authors>
    <author>voroshkova</author>
  </authors>
  <commentList>
    <comment ref="B11" authorId="0" shapeId="0">
      <text>
        <r>
          <rPr>
            <sz val="12"/>
            <color indexed="81"/>
            <rFont val="Tahoma"/>
            <family val="2"/>
            <charset val="204"/>
          </rPr>
          <t>Тарифная ставка 1 разряда</t>
        </r>
      </text>
    </comment>
  </commentList>
</comments>
</file>

<file path=xl/comments3.xml><?xml version="1.0" encoding="utf-8"?>
<comments xmlns="http://schemas.openxmlformats.org/spreadsheetml/2006/main">
  <authors>
    <author>adalevsky</author>
    <author>Adalevsky</author>
  </authors>
  <commentList>
    <comment ref="E12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6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20"/>
            <color indexed="81"/>
            <rFont val="Tahoma"/>
            <family val="2"/>
            <charset val="204"/>
          </rPr>
          <t>SF 882</t>
        </r>
      </text>
    </comment>
    <comment ref="E19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20"/>
            <color indexed="81"/>
            <rFont val="Tahoma"/>
            <family val="2"/>
            <charset val="204"/>
          </rPr>
          <t>SF 687 
AR-55 ECO</t>
        </r>
      </text>
    </comment>
    <comment ref="E20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20"/>
            <color indexed="81"/>
            <rFont val="Tahoma"/>
            <family val="2"/>
            <charset val="204"/>
          </rPr>
          <t>SF 103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20"/>
            <color indexed="81"/>
            <rFont val="Tahoma"/>
            <family val="2"/>
            <charset val="204"/>
          </rPr>
          <t>SF 2E8</t>
        </r>
      </text>
    </comment>
    <comment ref="E27" authorId="1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>08.06.2010</t>
        </r>
      </text>
    </comment>
    <comment ref="E52" authorId="1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>22.06.2010</t>
        </r>
      </text>
    </comment>
    <comment ref="D53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>c 10/02/2009 
Доросевич</t>
        </r>
      </text>
    </comment>
  </commentList>
</comments>
</file>

<file path=xl/comments4.xml><?xml version="1.0" encoding="utf-8"?>
<comments xmlns="http://schemas.openxmlformats.org/spreadsheetml/2006/main">
  <authors>
    <author>adalevsky</author>
    <author>Adalevsky</author>
  </authors>
  <commentList>
    <comment ref="C13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17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20"/>
            <color indexed="81"/>
            <rFont val="Tahoma"/>
            <family val="2"/>
            <charset val="204"/>
          </rPr>
          <t>SF 882</t>
        </r>
      </text>
    </comment>
    <comment ref="C20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20"/>
            <color indexed="81"/>
            <rFont val="Tahoma"/>
            <family val="2"/>
            <charset val="204"/>
          </rPr>
          <t>SF 687 
AR-55 ECO</t>
        </r>
      </text>
    </comment>
    <comment ref="C21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20"/>
            <color indexed="81"/>
            <rFont val="Tahoma"/>
            <family val="2"/>
            <charset val="204"/>
          </rPr>
          <t>SF 103</t>
        </r>
      </text>
    </comment>
    <comment ref="C22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20"/>
            <color indexed="81"/>
            <rFont val="Tahoma"/>
            <family val="2"/>
            <charset val="204"/>
          </rPr>
          <t>SF 2E8</t>
        </r>
      </text>
    </comment>
    <comment ref="C28" authorId="1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>08.06.2010</t>
        </r>
      </text>
    </comment>
    <comment ref="C53" authorId="1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>22.06.2010</t>
        </r>
      </text>
    </comment>
    <comment ref="B54" authorId="0" shapeId="0">
      <text>
        <r>
          <rPr>
            <b/>
            <sz val="8"/>
            <color indexed="81"/>
            <rFont val="Tahoma"/>
            <family val="2"/>
            <charset val="204"/>
          </rPr>
          <t>adalevsky: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>c 10/02/2009 
Доросевич</t>
        </r>
      </text>
    </comment>
  </commentList>
</comments>
</file>

<file path=xl/sharedStrings.xml><?xml version="1.0" encoding="utf-8"?>
<sst xmlns="http://schemas.openxmlformats.org/spreadsheetml/2006/main" count="6051" uniqueCount="2066">
  <si>
    <t>Код</t>
  </si>
  <si>
    <t xml:space="preserve">Функция управления </t>
  </si>
  <si>
    <t xml:space="preserve">Финансы </t>
  </si>
  <si>
    <t>Персонал</t>
  </si>
  <si>
    <t>Логистика</t>
  </si>
  <si>
    <t>Производство</t>
  </si>
  <si>
    <t>Показатели</t>
  </si>
  <si>
    <t>Темп роста, %</t>
  </si>
  <si>
    <t>Отклонения в
 абсолютном выражении</t>
  </si>
  <si>
    <t>1. Производственная
 мощность, шт</t>
  </si>
  <si>
    <t>2. Коэффициент использования
 производственной мощности</t>
  </si>
  <si>
    <t>3. Товарная продукция, 
тыс. руб</t>
  </si>
  <si>
    <t>4. Реализованная продукция, 
тыс. руб</t>
  </si>
  <si>
    <t xml:space="preserve">5. Среднемесячная оплата труда </t>
  </si>
  <si>
    <t>6. Полная себестоимость реализованной продукции</t>
  </si>
  <si>
    <t xml:space="preserve">7. Стоимость основных производственных фондов </t>
  </si>
  <si>
    <t>8. Прибыль до налогообложения</t>
  </si>
  <si>
    <t>9. Фондотодача</t>
  </si>
  <si>
    <t>10. Производительность труда</t>
  </si>
  <si>
    <t>11. Рентабельность продукции</t>
  </si>
  <si>
    <t>Показатель</t>
  </si>
  <si>
    <t>Ед. изм.</t>
  </si>
  <si>
    <t>Отклонения, +, -</t>
  </si>
  <si>
    <t>Выручка от реализации с НДС</t>
  </si>
  <si>
    <t>млн руб</t>
  </si>
  <si>
    <t xml:space="preserve">НДС </t>
  </si>
  <si>
    <t>Выручка от реализации без НДС</t>
  </si>
  <si>
    <t>Полные издержки</t>
  </si>
  <si>
    <t>Налоги, включенные в выручку от реализации продукции</t>
  </si>
  <si>
    <t>Балансовая прибыль</t>
  </si>
  <si>
    <t>Налоги от прибыли</t>
  </si>
  <si>
    <t>Чистая прибыль</t>
  </si>
  <si>
    <t>Среднесписочная численность работников</t>
  </si>
  <si>
    <t>чел</t>
  </si>
  <si>
    <t>Среднемесячная зарплата на 1 работника</t>
  </si>
  <si>
    <t>Рентабельность (продаж)</t>
  </si>
  <si>
    <t>%</t>
  </si>
  <si>
    <t>Прибыль на 1 работника</t>
  </si>
  <si>
    <t>Получено товарно-материальных
 ценностей по импорту, тыс руб</t>
  </si>
  <si>
    <t>Поставка продукции на экспорт</t>
  </si>
  <si>
    <t>Доля сертифицированной продукции в объёме промышленного производства, %</t>
  </si>
  <si>
    <t>Удельный вес новой продукции в объёме промышленного производства,%</t>
  </si>
  <si>
    <t>Первоначальная стоимость основных средств на начало года , млн руб</t>
  </si>
  <si>
    <t>Производительность труда, млн руб/чел</t>
  </si>
  <si>
    <t>Коэффициент износа активной части основных средств на начало года, %</t>
  </si>
  <si>
    <t>Выручка от реализации продукции (без НДС, акцизов)</t>
  </si>
  <si>
    <t xml:space="preserve">Себестоимость реализации продукции </t>
  </si>
  <si>
    <t>Управленческие расходы</t>
  </si>
  <si>
    <t>Расходы на реализацию</t>
  </si>
  <si>
    <t>Прибыль от реализации</t>
  </si>
  <si>
    <t>Проценцы к получению</t>
  </si>
  <si>
    <t>Доходы от участия в других организациях</t>
  </si>
  <si>
    <t>-</t>
  </si>
  <si>
    <t>Прочие операционные доходы</t>
  </si>
  <si>
    <t>Прочие операционные расходы</t>
  </si>
  <si>
    <t>Внереализационные доходы</t>
  </si>
  <si>
    <t>Внереализационные расходы</t>
  </si>
  <si>
    <t xml:space="preserve">Прибыль отчётного периода </t>
  </si>
  <si>
    <t>Налоги, сборы и платежи, производимые из прибыли</t>
  </si>
  <si>
    <t xml:space="preserve">Нераспределённая прибыль </t>
  </si>
  <si>
    <t>Непокрытый убыток</t>
  </si>
  <si>
    <t>Фонды накопления</t>
  </si>
  <si>
    <t>Фонды потребления</t>
  </si>
  <si>
    <t xml:space="preserve">Целевое финансирование </t>
  </si>
  <si>
    <t>Резервы предстоящих расходов</t>
  </si>
  <si>
    <t>4. Показатели ликвидности активов предприятия</t>
  </si>
  <si>
    <t>Группа</t>
  </si>
  <si>
    <t>Виды активов</t>
  </si>
  <si>
    <t xml:space="preserve">Номер строки 
баланса </t>
  </si>
  <si>
    <t>А1</t>
  </si>
  <si>
    <t>Ден средства</t>
  </si>
  <si>
    <t>Финансовые
 вложения</t>
  </si>
  <si>
    <t>А2</t>
  </si>
  <si>
    <t xml:space="preserve">2.1 Товары
 отгруженные </t>
  </si>
  <si>
    <t>Краткосрочная дебиторская
 задолженность</t>
  </si>
  <si>
    <t>Налоги по приобретённым товарам, 
работам, услугам</t>
  </si>
  <si>
    <t>А3</t>
  </si>
  <si>
    <t>3.1 Запасы и
 затраты</t>
  </si>
  <si>
    <t>3.2 Готовая продукция и товары 
для реализации</t>
  </si>
  <si>
    <t>А4</t>
  </si>
  <si>
    <t>4.1 Внеоборотные
 активы</t>
  </si>
  <si>
    <t xml:space="preserve">4.2 Долгосрочная дебиторская 
задолженность </t>
  </si>
  <si>
    <t>4. 3 Расходы будущих
 периодов</t>
  </si>
  <si>
    <t>5. Показатели обязательств предприятия</t>
  </si>
  <si>
    <t>П1 Срочные обязательства</t>
  </si>
  <si>
    <t>1.1 Кредиторская задолженность,
 сроки погашения которой наступили</t>
  </si>
  <si>
    <t xml:space="preserve">П2 Среднесрочные обязательства </t>
  </si>
  <si>
    <t xml:space="preserve">2.1 Краткосрочные кредиты
 и займы </t>
  </si>
  <si>
    <t xml:space="preserve">П3 Долгосрочные обязательства </t>
  </si>
  <si>
    <t xml:space="preserve">3.1 Долгосрочные
 кредиты и займы </t>
  </si>
  <si>
    <t>П4 Собственный капитал</t>
  </si>
  <si>
    <t>4.1 Собственный 
капитал</t>
  </si>
  <si>
    <t xml:space="preserve">6. Показатели платёжеспособности предприятия </t>
  </si>
  <si>
    <t xml:space="preserve">Наименование </t>
  </si>
  <si>
    <t>На начало года</t>
  </si>
  <si>
    <t xml:space="preserve">На конец
 отчётного периода </t>
  </si>
  <si>
    <t>К1</t>
  </si>
  <si>
    <t>К2</t>
  </si>
  <si>
    <t>К3</t>
  </si>
  <si>
    <t>7. Показатели себестоимости продукции предприятия</t>
  </si>
  <si>
    <t>Темпы роста стоимости 
выпущенной продукции,%</t>
  </si>
  <si>
    <t>1. Материальные затраты-
всего</t>
  </si>
  <si>
    <t>1.1 сырьё и материалы</t>
  </si>
  <si>
    <t>1.2 покупные изделия и полуфабрикаты</t>
  </si>
  <si>
    <t>1.3 производственные работы и услуги,
 выполненные сторонними организациями</t>
  </si>
  <si>
    <t xml:space="preserve">1.4 топливо </t>
  </si>
  <si>
    <t>1.5 электроэнергия</t>
  </si>
  <si>
    <t xml:space="preserve">1.6 тепловая энергия </t>
  </si>
  <si>
    <t xml:space="preserve">1.7 прочие материальные затраты </t>
  </si>
  <si>
    <t xml:space="preserve">2 Расходы на оплату труда </t>
  </si>
  <si>
    <t xml:space="preserve">3 Отчисления на соц нужды </t>
  </si>
  <si>
    <t>4 Амортизация основных средств</t>
  </si>
  <si>
    <t xml:space="preserve">5 Прочие затраты </t>
  </si>
  <si>
    <t>6 Всего затраты на 
производство продукции</t>
  </si>
  <si>
    <t>Объём реализованной
 продукции</t>
  </si>
  <si>
    <t>Затраты на рубль 
реализованной продукции</t>
  </si>
  <si>
    <t xml:space="preserve">Уровень материалоёмкости </t>
  </si>
  <si>
    <t>8. Виды рентабельности</t>
  </si>
  <si>
    <t>Наименование показателя</t>
  </si>
  <si>
    <t xml:space="preserve">Значение </t>
  </si>
  <si>
    <t>Прибыль за отчётный период , млн. руб.</t>
  </si>
  <si>
    <t xml:space="preserve">Среднегодовая стоимость активов </t>
  </si>
  <si>
    <t>Рентабельность совокупного капитала</t>
  </si>
  <si>
    <t>Прибыль от реализации 
отчётного периода</t>
  </si>
  <si>
    <t>Выручка от реализации продукции в отчётном периоде</t>
  </si>
  <si>
    <t>Рентабельность продаж</t>
  </si>
  <si>
    <t>Полная себестоимость
 реализованной продукции</t>
  </si>
  <si>
    <t xml:space="preserve">Рентабельность затрат </t>
  </si>
  <si>
    <t xml:space="preserve">0 4 </t>
  </si>
  <si>
    <t>0 8</t>
  </si>
  <si>
    <t xml:space="preserve">Лист </t>
  </si>
  <si>
    <t>Менеджмент Качества</t>
  </si>
  <si>
    <t>0 6</t>
  </si>
  <si>
    <t>Маркетинг</t>
  </si>
  <si>
    <t>Инженерно-техническое обеспечение</t>
  </si>
  <si>
    <t>Документы Word</t>
  </si>
  <si>
    <t>№ п/п</t>
  </si>
  <si>
    <t>Вид сертифицированной продукции</t>
  </si>
  <si>
    <t>Орган сертификации, регистрационный номер, дата регистрации</t>
  </si>
  <si>
    <t>Срок действия</t>
  </si>
  <si>
    <t>жалюзи_AEG56</t>
  </si>
  <si>
    <t>Орган по сертификации средств специальной защиты филиала БНТУ  "Научно-исследовательская часть"</t>
  </si>
  <si>
    <t>07.03.14-07.03.19</t>
  </si>
  <si>
    <t>жалюзи AG77</t>
  </si>
  <si>
    <t>Орган по сертификации средств специальной защиты филиала БНТУ</t>
  </si>
  <si>
    <t>06.09.10-06.09.15</t>
  </si>
  <si>
    <t>жалюзи_AER44</t>
  </si>
  <si>
    <t>жалюзи_AER55</t>
  </si>
  <si>
    <t>07.03.14-07.03.20</t>
  </si>
  <si>
    <t>жалюзи AEG84</t>
  </si>
  <si>
    <t>29.12.08-29.09.16</t>
  </si>
  <si>
    <t>Таблица 1. Сертификация производимой продукции</t>
  </si>
  <si>
    <t>Данные по функционалу "СИСТЕМА МЕНЕДЖМЕНТА КАЧЕСТВА"</t>
  </si>
  <si>
    <t>Данные по функционалу "ФИНАНСЫ"</t>
  </si>
  <si>
    <t>Данные по функционалу "МАРКЕТИНГ"</t>
  </si>
  <si>
    <t>http://www.alutech-group.com/product/</t>
  </si>
  <si>
    <t>http://www.alutech-group.com/partners/</t>
  </si>
  <si>
    <t>http://www.alutech-group.com/about/exhibitions/</t>
  </si>
  <si>
    <t>http://www.alutech-group.com/about/industrial/belarus/inc/</t>
  </si>
  <si>
    <t>Таблица 1. Основные технико-экономические показатели</t>
  </si>
  <si>
    <t>Таблица 2. Финансово-экономические показатели</t>
  </si>
  <si>
    <t>Таблица 3. Формирование и распределение прибыли на предприятии</t>
  </si>
  <si>
    <t>1. Ассортиментное предложение товаров</t>
  </si>
  <si>
    <t>2. Общая информация о продукте (характеристика выпускаемой продукции)</t>
  </si>
  <si>
    <t xml:space="preserve">3. Характеристика проводимой в компании  коммуникативной политики (выставочная деятельность, бренд-бук, портфолио объектов, совместное продвижение продукта) </t>
  </si>
  <si>
    <t xml:space="preserve">Понятие </t>
  </si>
  <si>
    <t>Характеристика</t>
  </si>
  <si>
    <t xml:space="preserve">1. Товарная номенклатура </t>
  </si>
  <si>
    <t>Включает роллетные системы и комплектующие к ним</t>
  </si>
  <si>
    <t>2. Товарная группа для конечных потребителей</t>
  </si>
  <si>
    <t xml:space="preserve">Роллетные системы, роллетные ворота, роллетные решетки, роллетные системы с антимоскитной сеткой, противовзломные роллентые системы </t>
  </si>
  <si>
    <t>3. Артикул</t>
  </si>
  <si>
    <t xml:space="preserve"> -</t>
  </si>
  <si>
    <t>4. Ассортимент</t>
  </si>
  <si>
    <t xml:space="preserve">Товарный ассортимент компании включает более 10 000 позиций </t>
  </si>
  <si>
    <t xml:space="preserve">5. Ассортиментная группа </t>
  </si>
  <si>
    <t>6. Широта ассортимента</t>
  </si>
  <si>
    <t>7. Глубина ассортимента</t>
  </si>
  <si>
    <t>от 5 до 40</t>
  </si>
  <si>
    <t xml:space="preserve">8. Гармоничность ассортимента </t>
  </si>
  <si>
    <t>9. Насыщенность ассортимента</t>
  </si>
  <si>
    <t>составялет примерно 10000</t>
  </si>
  <si>
    <t>10. Основной ассортимент</t>
  </si>
  <si>
    <t>11. Дополнительный ассортимент</t>
  </si>
  <si>
    <t>12. Углубленный ассортимент</t>
  </si>
  <si>
    <t xml:space="preserve">  - </t>
  </si>
  <si>
    <t xml:space="preserve">13. Наполнение продуктовой линии </t>
  </si>
  <si>
    <t>Достигается за счет увеличения глубины ассортимента</t>
  </si>
  <si>
    <t>14. Удлинение продуктовой линии</t>
  </si>
  <si>
    <t>Применялось при разработке роллетных систем, совмещеннных с антимоскитной сеткой</t>
  </si>
  <si>
    <t>Всего поставки, млн. руб.</t>
  </si>
  <si>
    <t>В натуральном выражении
 единиц /тонн</t>
  </si>
  <si>
    <t>В том числе:</t>
  </si>
  <si>
    <t>РБ, ед., тонн</t>
  </si>
  <si>
    <t xml:space="preserve">то же,  млн.руб </t>
  </si>
  <si>
    <t>СНГ, ед., тонн</t>
  </si>
  <si>
    <t>Страны дальнего зарубежья едиинц/тонн</t>
  </si>
  <si>
    <t>Наименование функции</t>
  </si>
  <si>
    <t>Коэффициент значимости функции (от 0 до 1)</t>
  </si>
  <si>
    <t>Затраты времени на выполнение</t>
  </si>
  <si>
    <t>Чел/часы</t>
  </si>
  <si>
    <t>Уд. Вес, %</t>
  </si>
  <si>
    <t>Итого</t>
  </si>
  <si>
    <t>Вид маркетинговых коммуникаций</t>
  </si>
  <si>
    <t>Общий объем затрат 
на коммуникацию, руб</t>
  </si>
  <si>
    <t>Удельный вес в общем объеме, %</t>
  </si>
  <si>
    <t>Общий объем затрат 
на коммуникацию, руб.</t>
  </si>
  <si>
    <t>Реклама</t>
  </si>
  <si>
    <t>Прямой маркетинг</t>
  </si>
  <si>
    <t>Стимулирование  продаж</t>
  </si>
  <si>
    <t>Связи  с общественностью</t>
  </si>
  <si>
    <t>Прочее (выставки и др)</t>
  </si>
  <si>
    <t>Стимулирование сбыта</t>
  </si>
  <si>
    <t>Информирование</t>
  </si>
  <si>
    <t>Связи с общественностью</t>
  </si>
  <si>
    <t>Web-сайт компании</t>
  </si>
  <si>
    <t>Лотереи, розыгрыши, конкурсы</t>
  </si>
  <si>
    <t>Текстовые информационные сообщения</t>
  </si>
  <si>
    <t>Публикация материалов</t>
  </si>
  <si>
    <t>Электронный портал</t>
  </si>
  <si>
    <t>YouTube</t>
  </si>
  <si>
    <t>Информационные сообщения</t>
  </si>
  <si>
    <t>Публикация видео</t>
  </si>
  <si>
    <t>Наименование статьи рекламного бюджета</t>
  </si>
  <si>
    <t>Отклонение, %</t>
  </si>
  <si>
    <t>Объем, млн. руб.</t>
  </si>
  <si>
    <t>Удельный вес, %</t>
  </si>
  <si>
    <t>Реклама в специальной прессе</t>
  </si>
  <si>
    <t>Реклама в интернете</t>
  </si>
  <si>
    <t xml:space="preserve">Итого </t>
  </si>
  <si>
    <t>Средство рекламы</t>
  </si>
  <si>
    <t>Стоимость</t>
  </si>
  <si>
    <t>Требуется</t>
  </si>
  <si>
    <t>Затраты</t>
  </si>
  <si>
    <t>«Архитектура и строительство»</t>
  </si>
  <si>
    <t>Объявление формата а4</t>
  </si>
  <si>
    <t>1 выход в месяц</t>
  </si>
  <si>
    <t>DOMUS</t>
  </si>
  <si>
    <t>Объявление формата а6</t>
  </si>
  <si>
    <t>«ПРОЕКТ РОССИЯ»</t>
  </si>
  <si>
    <t>Объявление формата а5</t>
  </si>
  <si>
    <t>«Архитектурный вестник»</t>
  </si>
  <si>
    <t>Реклама в Интернете</t>
  </si>
  <si>
    <t>ais.by</t>
  </si>
  <si>
    <t>Контекстная реклама</t>
  </si>
  <si>
    <t>1 месяц</t>
  </si>
  <si>
    <t>artpart.org</t>
  </si>
  <si>
    <t>Salon.ru</t>
  </si>
  <si>
    <t>www.arhinovosti.ru</t>
  </si>
  <si>
    <t>Стимулирование покупателей</t>
  </si>
  <si>
    <t>Бонус</t>
  </si>
  <si>
    <t>Он-лайн викторина</t>
  </si>
  <si>
    <t>1 неделя</t>
  </si>
  <si>
    <t>Итоговая сумма</t>
  </si>
  <si>
    <t>Наименование статей бюджета по связям с общественностью</t>
  </si>
  <si>
    <t>СМИ</t>
  </si>
  <si>
    <t>Внутренние ПР</t>
  </si>
  <si>
    <t>Отношения с госструктурами, лоббирование</t>
  </si>
  <si>
    <t>Отношения с потребителями</t>
  </si>
  <si>
    <t>Отношения с инвесторами</t>
  </si>
  <si>
    <t>Кризисные ПР</t>
  </si>
  <si>
    <t>Наименование группы</t>
  </si>
  <si>
    <t>Доля группы в общем объеме реализации, %</t>
  </si>
  <si>
    <t>Доля группы по числу ассортиментных позиций, %</t>
  </si>
  <si>
    <t>Ассортиментные позиции, входящие в группу</t>
  </si>
  <si>
    <t>A</t>
  </si>
  <si>
    <t>Алюминиевые профили роликовой прокатки с мягким и твёрдым пенным наполнением</t>
  </si>
  <si>
    <t>Алюминиевые защитные короба</t>
  </si>
  <si>
    <t>Алюминиевые боковые крышки</t>
  </si>
  <si>
    <t>Пружинно-инерционные механизмы и ручные приводы</t>
  </si>
  <si>
    <t>B</t>
  </si>
  <si>
    <t>Стальные октогональные валы</t>
  </si>
  <si>
    <t>Пластиковые детали (боковые замки, капсулы, ригеля, устройства направляющие, кольца дистанционные и другие)</t>
  </si>
  <si>
    <t>Стальные детали (ролики направляющие, пластины ограничительные, пластины крепления и т.п.)</t>
  </si>
  <si>
    <t>C</t>
  </si>
  <si>
    <t>Алюминиевые и стальные оконные отливы, опорные кронштейны и боковые накладки</t>
  </si>
  <si>
    <t>Различные виды принадлежностей и аксессуаров для роллетных систем</t>
  </si>
  <si>
    <t>Наименование продукции</t>
  </si>
  <si>
    <t>Изменение цены</t>
  </si>
  <si>
    <t>Фактическая цена, руб.</t>
  </si>
  <si>
    <t>Сопоставимая цена, руб.</t>
  </si>
  <si>
    <t>По фактическим ценам, %</t>
  </si>
  <si>
    <t>По сопоставимым ценам, %</t>
  </si>
  <si>
    <t>Профиль AEG84, 5000х5000 мм</t>
  </si>
  <si>
    <t>Электропривод NS 18000</t>
  </si>
  <si>
    <t>Профиль AER\42, 1000x1000 мм</t>
  </si>
  <si>
    <t>Наименование потребителя</t>
  </si>
  <si>
    <t>Объем реализации продукции, млн. руб.</t>
  </si>
  <si>
    <t>Доля в общем объеме реализации предприятия, %</t>
  </si>
  <si>
    <t>Алютех-М Москва</t>
  </si>
  <si>
    <t>Алютех Урал</t>
  </si>
  <si>
    <t>Алютех Ставрополь</t>
  </si>
  <si>
    <t>Алютех Хабаровск</t>
  </si>
  <si>
    <t>Алютех Поволжье</t>
  </si>
  <si>
    <t>Алютех Уфа</t>
  </si>
  <si>
    <t>Алютех Ростов</t>
  </si>
  <si>
    <t>Алютех Владивосток</t>
  </si>
  <si>
    <t>Алютех Спб</t>
  </si>
  <si>
    <t>Алютех Юг</t>
  </si>
  <si>
    <t>Alutech System S.R.O</t>
  </si>
  <si>
    <t>Алютех Киев</t>
  </si>
  <si>
    <t>Алютех Торговый дом</t>
  </si>
  <si>
    <t>Алютех Минск</t>
  </si>
  <si>
    <t>Наименование мероприятия по стимулированию</t>
  </si>
  <si>
    <t>Гарантийное и сервисное обслуживание потребителей</t>
  </si>
  <si>
    <t>Акции в розничных сетях (подарки, распродажи)</t>
  </si>
  <si>
    <t>Премиальное стимулирование персонала</t>
  </si>
  <si>
    <t>Скидки для отдельных оптовых покупателей</t>
  </si>
  <si>
    <t>Другие меры стимулирования</t>
  </si>
  <si>
    <t>Наименование выставки</t>
  </si>
  <si>
    <t>Сроки, место проведения</t>
  </si>
  <si>
    <t>Вид участия</t>
  </si>
  <si>
    <t xml:space="preserve">R+T 2012 </t>
  </si>
  <si>
    <t>2012 Штуттгарт, Германия, 28.02-03.03.2012 г.</t>
  </si>
  <si>
    <t>Всего</t>
  </si>
  <si>
    <t>Наименование товара</t>
  </si>
  <si>
    <t>Тыс. руб.</t>
  </si>
  <si>
    <t>% к баз.</t>
  </si>
  <si>
    <t>Каналы распределения</t>
  </si>
  <si>
    <t xml:space="preserve">Кол-во ден ед </t>
  </si>
  <si>
    <t>Личные продажи</t>
  </si>
  <si>
    <t>Розничная торговля</t>
  </si>
  <si>
    <t>Оптовая торговля (другие каналы)</t>
  </si>
  <si>
    <t>Наименование работ</t>
  </si>
  <si>
    <t>Выполняются предприятием</t>
  </si>
  <si>
    <t>Выполняются рекламной фирмой</t>
  </si>
  <si>
    <t>+</t>
  </si>
  <si>
    <t xml:space="preserve">Разработка брендбука </t>
  </si>
  <si>
    <t>Вид коммуникаций</t>
  </si>
  <si>
    <t>Затраты, тыс. руб.</t>
  </si>
  <si>
    <t>Удельный вес в общем объеме затрат, %</t>
  </si>
  <si>
    <t>По общему объему затрат, тыс. руб.</t>
  </si>
  <si>
    <t>По удельному весу в общем объеме затрат, %</t>
  </si>
  <si>
    <t>1 Реклама в специальной прессе</t>
  </si>
  <si>
    <t>2 Реклама в интернете</t>
  </si>
  <si>
    <t>Название выставки (ярмарки)</t>
  </si>
  <si>
    <t>1.Название выставки (ярмарки)</t>
  </si>
  <si>
    <t>R+T 2012</t>
  </si>
  <si>
    <t>1.1. Цель участия</t>
  </si>
  <si>
    <t>Укрепление текущих партнерских отношений и поиск новых патрнеров, увеличение доли продаж роллетных систем на рынках Западной Европы</t>
  </si>
  <si>
    <t>Поиск новых патрнероров, расширение рынков сбыта продукции,</t>
  </si>
  <si>
    <t>1.2. Способ участия</t>
  </si>
  <si>
    <t>Рекламно-информационная поддержка стенда</t>
  </si>
  <si>
    <t>1.3.Затраты на участие в выставке, д.е.</t>
  </si>
  <si>
    <t>1.4.Эффективность, д.е.</t>
  </si>
  <si>
    <t>Были укреплены текущие партнерские отношения и заложены новые. Более 500 европейских компаний провели переговоры и подтвердили свои намерения о сотрудничестве с OOO «АЛЮТЕХ».</t>
  </si>
  <si>
    <t xml:space="preserve">Было установлено более 1000 плодотворных контактов, обозначились и новые рынки сбыта, среди которых Канада, США, Латинская Америка, Австралия, страны Ближнего Востока и др. </t>
  </si>
  <si>
    <t>Название выставки</t>
  </si>
  <si>
    <t>F</t>
  </si>
  <si>
    <t>E</t>
  </si>
  <si>
    <t>Год проведения</t>
  </si>
  <si>
    <t>Статья затрат</t>
  </si>
  <si>
    <t>Затраты, ден. ед.</t>
  </si>
  <si>
    <t>Уд. вес, %</t>
  </si>
  <si>
    <t>Регистрационный сбор</t>
  </si>
  <si>
    <t>Аренда выставочной площади</t>
  </si>
  <si>
    <t>Подготовка   экспонатов</t>
  </si>
  <si>
    <t>Проектирование и конструкция стенда</t>
  </si>
  <si>
    <t>Рекламные    материалы</t>
  </si>
  <si>
    <t>Расходы на содержание персонала</t>
  </si>
  <si>
    <t>Штук (тонн)</t>
  </si>
  <si>
    <t>Объем  реализации, млн. руб.</t>
  </si>
  <si>
    <t>Объем реализации, млн. руб.</t>
  </si>
  <si>
    <t>Боковые крышки</t>
  </si>
  <si>
    <t>Октогональный вал</t>
  </si>
  <si>
    <t>Защитный короб</t>
  </si>
  <si>
    <t>Направляющие шины</t>
  </si>
  <si>
    <t>Концевой профиль</t>
  </si>
  <si>
    <t>Роллетные профили</t>
  </si>
  <si>
    <t>Стальные профили</t>
  </si>
  <si>
    <t>Наименование реализуемой продукции</t>
  </si>
  <si>
    <t>Единицы измерения</t>
  </si>
  <si>
    <t>всего</t>
  </si>
  <si>
    <t>в том числе</t>
  </si>
  <si>
    <t>внутри республики</t>
  </si>
  <si>
    <t>в СНГ</t>
  </si>
  <si>
    <t>в странах дальнего зарубежья</t>
  </si>
  <si>
    <t>тонн</t>
  </si>
  <si>
    <t>Октоголальный вал</t>
  </si>
  <si>
    <t>Номенклатурные группы реализуемой продукции</t>
  </si>
  <si>
    <t>Объем реализации, ден. ед.</t>
  </si>
  <si>
    <t>Удельный вес в общем объёме, %</t>
  </si>
  <si>
    <t xml:space="preserve">Вклад продукции в реализацию нарастающим итогом </t>
  </si>
  <si>
    <t>Группа АВС</t>
  </si>
  <si>
    <t>А</t>
  </si>
  <si>
    <t>Группа продукции, выпускаемой предприятием</t>
  </si>
  <si>
    <t>Доля на внутреннем рынке в 20_г, %</t>
  </si>
  <si>
    <t xml:space="preserve">Основные конкуренты </t>
  </si>
  <si>
    <t>рынок стран СНГ</t>
  </si>
  <si>
    <t>рынок дальнего зарубежья</t>
  </si>
  <si>
    <t>Роллетные системы</t>
  </si>
  <si>
    <t>DoorHan, RollHan</t>
  </si>
  <si>
    <t>Alulux, Alukon,Aluprof, Warema,Roma,Heroal</t>
  </si>
  <si>
    <t>Роллетные ворота</t>
  </si>
  <si>
    <t>Alulux, Alucon,Aluprof, Warema,Roma,Heroal</t>
  </si>
  <si>
    <t>Роллетные решетки</t>
  </si>
  <si>
    <t>DoorHan</t>
  </si>
  <si>
    <t>Heroal, Alulux, Alukon</t>
  </si>
  <si>
    <t>Противовзломные роллеты</t>
  </si>
  <si>
    <t>Aluprof</t>
  </si>
  <si>
    <t>Роллетные системы с антимоскитной сеткой</t>
  </si>
  <si>
    <t>Alulux, Portos, Alukon</t>
  </si>
  <si>
    <t>Потребители продукции</t>
  </si>
  <si>
    <t>Место нахождения</t>
  </si>
  <si>
    <t xml:space="preserve">Условия поставок </t>
  </si>
  <si>
    <t>ООО "Алютех воротные системы"</t>
  </si>
  <si>
    <t>Минский р-н, СЭЗ «Минск», ул.Селицкого, 10</t>
  </si>
  <si>
    <t>CIF</t>
  </si>
  <si>
    <t>ООО "Алютех -Киев"</t>
  </si>
  <si>
    <t>Украина, г. Киев, ул. Деревообрабатывающая, 7</t>
  </si>
  <si>
    <t>ООО "Алютех торговый дом"</t>
  </si>
  <si>
    <t>г.Минск, ул. Бабушкина 21</t>
  </si>
  <si>
    <t>DDP</t>
  </si>
  <si>
    <t xml:space="preserve">Параметр определения </t>
  </si>
  <si>
    <t>Диапазон</t>
  </si>
  <si>
    <t>Количество потребителей</t>
  </si>
  <si>
    <t xml:space="preserve">Длительность сотрудничества </t>
  </si>
  <si>
    <t>менее 1 года</t>
  </si>
  <si>
    <t xml:space="preserve">от 1 до 3 </t>
  </si>
  <si>
    <t>более 3</t>
  </si>
  <si>
    <t>Объём заказов в год</t>
  </si>
  <si>
    <t>Сегмент рынка</t>
  </si>
  <si>
    <t>Характеристика потребителей</t>
  </si>
  <si>
    <t>Основные требования потребителей к предлагаемым товарам</t>
  </si>
  <si>
    <t>Архитекторы</t>
  </si>
  <si>
    <t>Проектирование жилья, офисов</t>
  </si>
  <si>
    <t>Проектирование здания сразу вместе с роллетными системами</t>
  </si>
  <si>
    <t>Офисные здания</t>
  </si>
  <si>
    <t>Офисы для приема клиентов</t>
  </si>
  <si>
    <t xml:space="preserve">Эстетичность, красивый дизайн, многофункциональность.  </t>
  </si>
  <si>
    <t>Ремонт квартир</t>
  </si>
  <si>
    <t>Ремонт, отделка квартир</t>
  </si>
  <si>
    <t>Надежность, эстетичность, энергоэффективность</t>
  </si>
  <si>
    <t>Вид продукции</t>
  </si>
  <si>
    <t>Структура рынков сбыта, %</t>
  </si>
  <si>
    <t>Доходность продукции на рынке сбыта, %</t>
  </si>
  <si>
    <t xml:space="preserve">внутренний рынок </t>
  </si>
  <si>
    <t>внешний рынок</t>
  </si>
  <si>
    <t>итого</t>
  </si>
  <si>
    <t>внутренний рынок</t>
  </si>
  <si>
    <t xml:space="preserve">Наименование выпускаемой продукции </t>
  </si>
  <si>
    <t>потребителям РБ</t>
  </si>
  <si>
    <t>в страны СНГ</t>
  </si>
  <si>
    <t>в страны дальнего зарубежья</t>
  </si>
  <si>
    <t>млн. руб</t>
  </si>
  <si>
    <t>окрашенная алюминиеввая и стальная лента,  алюминиевые профили роликовой прокатки, защитные короба; боковые крышки; октогональные валы;
 пружинно-инерционные механизмы и ручные приводы; пластиковые детали (боковые замки, капсулы, ригеля, устройства направляющие, кольца дистанционные и другие); стальные детали (ролики направляющие, пластины ограничительные, пластины крепления и т.п.); алюминиевые и стальные оконные отливы, опорные кронштейны и боковые накладки; различные виды принадлежностей и аксессуаров для роллетных систем</t>
  </si>
  <si>
    <t>Таблица 1. Номенклатура и ассортимент выпускаемой продукции</t>
  </si>
  <si>
    <t xml:space="preserve">Таблица 2. Объёмы продаж </t>
  </si>
  <si>
    <t xml:space="preserve">Таблица 3. Сопоставление коэффициентов значимости и коэффициентов затрат на выполнение функций </t>
  </si>
  <si>
    <t xml:space="preserve">Таблица 4. Структура и динамика маркетинговых коммуникаций </t>
  </si>
  <si>
    <t>Таблица 4.1. Инструменты маркетинговых коммуникаций в Интернете</t>
  </si>
  <si>
    <t xml:space="preserve">Таблица 5. Динамика и структура рекламного бюджета </t>
  </si>
  <si>
    <t>Таблица 5.1 Структура рекламного бюджета</t>
  </si>
  <si>
    <t>Таблица 6. Динамика и структура бюджета по связям с общественностью</t>
  </si>
  <si>
    <t>Таблица 8. Динамика цен на основные виды продукции</t>
  </si>
  <si>
    <t>Таблица 9. Реализация продукции наиболее крупным потребителям</t>
  </si>
  <si>
    <t xml:space="preserve">Таблица 10. Анализ мероприятий по стимулированию сбыта </t>
  </si>
  <si>
    <t xml:space="preserve">Таблица 11. Анализ мероприятий по стимулированию сбыта </t>
  </si>
  <si>
    <t>Таблица 12. Динамика и структура бюджета по связям с общественностью</t>
  </si>
  <si>
    <t>Таблица 13. Ценовая политика организации</t>
  </si>
  <si>
    <t>Анализ рынка</t>
  </si>
  <si>
    <t>Разработка ценовой политики</t>
  </si>
  <si>
    <t>Управление ассортиментом</t>
  </si>
  <si>
    <t>Маркетинговые исследования</t>
  </si>
  <si>
    <t>Разработка стратегии продвижения</t>
  </si>
  <si>
    <t>Разработка ТЗ на рекламную продукцию, составление макета</t>
  </si>
  <si>
    <t xml:space="preserve">Реклама в сети Интернет </t>
  </si>
  <si>
    <t xml:space="preserve">Таблица 14. Каналы распределения </t>
  </si>
  <si>
    <t>Таблица 15. Создание рекламной продукции на предприятии</t>
  </si>
  <si>
    <t>Таблица 16. Динамика суммы и структуры затрат на коммуникационные мероприятия</t>
  </si>
  <si>
    <t>Таблица 17. Выставочная деятельность предприятия</t>
  </si>
  <si>
    <t>Таблица 18. Структура затрат на выставочную деятельность</t>
  </si>
  <si>
    <t>Таблица 19. Динамика объема и структуры реализации продукции по товарным группам</t>
  </si>
  <si>
    <t>Таблица 20. Номенклатура реализуемой продукции</t>
  </si>
  <si>
    <t xml:space="preserve">Таблица 22. Объёмы продукции в разрезе рынков сбыта </t>
  </si>
  <si>
    <t xml:space="preserve">Таблица 23. Основные конкуренты предприятия на внутренних и внешних рынках </t>
  </si>
  <si>
    <t xml:space="preserve">Таблица 24. Основные потребители продукции предприятия </t>
  </si>
  <si>
    <t xml:space="preserve">Таблица 25. Группировка потребителей продукции предприятия по масштабам закупок </t>
  </si>
  <si>
    <t>Участие в выставке со стендом  в 400 м² ведущая международная выставка жалюзи, рольставен, ворот, маркиз и солнцезащитных конструкций</t>
  </si>
  <si>
    <t>Участие в выставке со стендом  в 400 м² ведущая международная выставка жалюзи, рольставен, ворот, маркиз и солнцезащитных конструкций, общая площадь представленной продукции составила 900 м²</t>
  </si>
  <si>
    <t>Таблица 26. Группировка потребителей по требованиям к продукции предприятия</t>
  </si>
  <si>
    <t xml:space="preserve">Таблица 27. Показатели структуры рынков сбыта и их доходности </t>
  </si>
  <si>
    <t xml:space="preserve">Таблица 28. Рынки сбыта </t>
  </si>
  <si>
    <t>Данные по функционалу "ПЕРСОНАЛ"</t>
  </si>
  <si>
    <t>Со специальным образованием
 в области маркетинга</t>
  </si>
  <si>
    <t>С высшим экономическим
 образованием</t>
  </si>
  <si>
    <t>С высшим техническим
 образованием</t>
  </si>
  <si>
    <t>Со средним специальным</t>
  </si>
  <si>
    <t>Женщин</t>
  </si>
  <si>
    <t>Мужчин</t>
  </si>
  <si>
    <t>В возрасте до 30 лет</t>
  </si>
  <si>
    <t>В возрасте 31-45 лет</t>
  </si>
  <si>
    <t>В возрасте 46-55 лет</t>
  </si>
  <si>
    <t xml:space="preserve">Свыше 55 лет </t>
  </si>
  <si>
    <t>Свободно владеющих 
иностранными языками</t>
  </si>
  <si>
    <t>Категория персонала</t>
  </si>
  <si>
    <t xml:space="preserve">Количество человек </t>
  </si>
  <si>
    <t>Руководители</t>
  </si>
  <si>
    <t>Специалисты</t>
  </si>
  <si>
    <t>Другие служащие</t>
  </si>
  <si>
    <t>Рабочие</t>
  </si>
  <si>
    <t>Годы</t>
  </si>
  <si>
    <t>1. Реализованная продукция, 
млн руб</t>
  </si>
  <si>
    <t>2. ФОТ, млн руб</t>
  </si>
  <si>
    <t>3. Численность работающих, чел</t>
  </si>
  <si>
    <t>4. Среднегодовая выработка
на 1 работающего, млн руб/чел</t>
  </si>
  <si>
    <t xml:space="preserve">5. Среднемесячная заработная
 плата 1 работающего, тыс руб </t>
  </si>
  <si>
    <t>Наименование должности</t>
  </si>
  <si>
    <t>Месячный 
должностной оклад, руб</t>
  </si>
  <si>
    <t>Премии, 
руб/мес</t>
  </si>
  <si>
    <t>ФОП, 
млн руб/год</t>
  </si>
  <si>
    <t>Отчисления в 
бюджет, млн руб/год</t>
  </si>
  <si>
    <t>Наименование 
функционального подразделения</t>
  </si>
  <si>
    <t>Показатели
 премирования</t>
  </si>
  <si>
    <t>Нижняя граница установленного
 размера премии по показателю, %</t>
  </si>
  <si>
    <t>Верхняя граница установленного 
размера премии по показателю, %</t>
  </si>
  <si>
    <t xml:space="preserve">Условия депримирования </t>
  </si>
  <si>
    <t>Испытательный участок</t>
  </si>
  <si>
    <t>внедрение новой техники и технологии;</t>
  </si>
  <si>
    <t>нарушение технологического процесса при выполнении работ;</t>
  </si>
  <si>
    <t>Отдел главного энергетика</t>
  </si>
  <si>
    <t>отсутствие простоя оборудования по вине работников;</t>
  </si>
  <si>
    <t>нерациональное использование энергоресурсов;</t>
  </si>
  <si>
    <t>Производственный участок изготовления коробов/отливов</t>
  </si>
  <si>
    <t>высокий профессионализм, активные действия и проявленную инициативу в работе;</t>
  </si>
  <si>
    <t>утрата или порча товароматериальных ценностей в результате нарушения правил учета и хранения;</t>
  </si>
  <si>
    <t>Производственный участок изготовления профиля/валов</t>
  </si>
  <si>
    <t>улучшение качества собственного труда и качества выпускаемой продукции;</t>
  </si>
  <si>
    <t>неудовлетворительная оценка за чистоту и культуру производства на рабочем месте;</t>
  </si>
  <si>
    <t>Производственный участок окраски и резки ленты</t>
  </si>
  <si>
    <t>личный вклад в обеспечение сохранности оборудования, приспособлений, инструмента и иного имущества Общества</t>
  </si>
  <si>
    <t>нарушение действующих положений, инструкций, правил технической эксплуатации оборудования и установок и т.п.;</t>
  </si>
  <si>
    <t>Отдел маркетинга</t>
  </si>
  <si>
    <t>увеличение притока новых клиентов;</t>
  </si>
  <si>
    <t>Отдел сбыта</t>
  </si>
  <si>
    <t>увеличение объема продаж;</t>
  </si>
  <si>
    <t>несоблюдение срока предоставления отчетности;</t>
  </si>
  <si>
    <t>Повременно-премиальная</t>
  </si>
  <si>
    <t>см. таблицу №5</t>
  </si>
  <si>
    <t>до 1 года</t>
  </si>
  <si>
    <t>от 1 до 3 лет</t>
  </si>
  <si>
    <t>от 3 до 5 лет</t>
  </si>
  <si>
    <t>свыше 5 лет</t>
  </si>
  <si>
    <t>Наименование подразделение</t>
  </si>
  <si>
    <t>Количесво бригад</t>
  </si>
  <si>
    <t>средняя численность бигады, человек</t>
  </si>
  <si>
    <t>Главный инженер</t>
  </si>
  <si>
    <t>Специалист по маркетингу</t>
  </si>
  <si>
    <t>Инженер - конструктор</t>
  </si>
  <si>
    <t>Кладовщик</t>
  </si>
  <si>
    <t>Оператор автоматических и полуавтоматических линий холодноштамповочного оборудования</t>
  </si>
  <si>
    <t>Слесарь-ремонтник</t>
  </si>
  <si>
    <t xml:space="preserve">Таблица 1. Характеристика состава работников </t>
  </si>
  <si>
    <t xml:space="preserve">Табллица 2. Изменение структуры кадров предприятия </t>
  </si>
  <si>
    <t>Таблица 3. Анализ использования трудовых ресурсов предприятия</t>
  </si>
  <si>
    <t>Кол-во
 работников</t>
  </si>
  <si>
    <t xml:space="preserve">Кол-во
 штатных единиц </t>
  </si>
  <si>
    <t>Тариф
 ставка</t>
  </si>
  <si>
    <t xml:space="preserve">Таблица 5. Показатели премирования и размер премий функциональных подразделений </t>
  </si>
  <si>
    <t xml:space="preserve">Таблица 6. Показатели премирования и размер премий основных категорий работников </t>
  </si>
  <si>
    <t>Система
 оплаты труда</t>
  </si>
  <si>
    <t xml:space="preserve">Таблица 7. Распределение работников по стажу работы </t>
  </si>
  <si>
    <t>Таблица 8. Виды бригад, их численность</t>
  </si>
  <si>
    <t xml:space="preserve">ФОТ </t>
  </si>
  <si>
    <t xml:space="preserve">Текучесть кадров </t>
  </si>
  <si>
    <t>списочная численность: 238; явочная 207; среднесписочная численность 233</t>
  </si>
  <si>
    <t xml:space="preserve">Численность </t>
  </si>
  <si>
    <t>Организационно-правовая форма</t>
  </si>
  <si>
    <t xml:space="preserve">Орган управления </t>
  </si>
  <si>
    <t xml:space="preserve">Вид деятельности </t>
  </si>
  <si>
    <t>Дата регистрации</t>
  </si>
  <si>
    <t>Общество с ограниченной ответственностью</t>
  </si>
  <si>
    <t>Юридическое лицо без ведомственной подчиненности</t>
  </si>
  <si>
    <t>Производство, оптовая торговля, услуги</t>
  </si>
  <si>
    <t>УТВЕРЖДЕНО</t>
  </si>
  <si>
    <t>Постановление Национального статистического комитета Республики Беларусь</t>
  </si>
  <si>
    <t>29.08.2012 № 130</t>
  </si>
  <si>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</si>
  <si>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</si>
  <si>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</si>
  <si>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</t>
  </si>
  <si>
    <t>о численности, составе и профессиональном обучении кадров</t>
  </si>
  <si>
    <t>за 20</t>
  </si>
  <si>
    <t>14</t>
  </si>
  <si>
    <t>год</t>
  </si>
  <si>
    <t>Представляют респонденты</t>
  </si>
  <si>
    <t>Срок представления</t>
  </si>
  <si>
    <t>Форма 6-т (кадры)</t>
  </si>
  <si>
    <t>юридические лица (кроме перечисленных в Указаниях по заполнению настоящей формы), их обособленные подразделения, имеющие отдельный баланс:</t>
  </si>
  <si>
    <t>25 января</t>
  </si>
  <si>
    <t>Код формы
по ОКУД</t>
  </si>
  <si>
    <t>0604016</t>
  </si>
  <si>
    <t>отделу статистики в районе, городе (районе города Минска);</t>
  </si>
  <si>
    <t>1 раз в 2 года</t>
  </si>
  <si>
    <t>своей вышестоящей организации (копию по ее требованию)</t>
  </si>
  <si>
    <t>Полное наименование юридического лица</t>
  </si>
  <si>
    <t>Общество с ограниченной ответсвенностью "Алютех Инкорпорейтед"</t>
  </si>
  <si>
    <t>Полное наименование обособленного подразделения юридического лица</t>
  </si>
  <si>
    <t>Почтовый адрес (фактический)</t>
  </si>
  <si>
    <t>ул.Селицкого, 10-301, 220075, СЭЗ "Минск"</t>
  </si>
  <si>
    <t>Электронный адрес (www, e-mail)</t>
  </si>
  <si>
    <t>info@alutech.by</t>
  </si>
  <si>
    <t>Регистрационный номер респондента
в статистическом регистре (ОКПО)</t>
  </si>
  <si>
    <t>Учетный номер плательщика (УНП)</t>
  </si>
  <si>
    <t>375039316000</t>
  </si>
  <si>
    <t>101452725</t>
  </si>
  <si>
    <t>РАЗДЕЛ I</t>
  </si>
  <si>
    <t>ЧИСЛЕННОСТЬ, СОСТАВ И УРОВЕНЬ ОБРАЗОВАНИЯ РАБОТНИКОВ НА КОНЕЦ ОТЧЕТНОГО ГОДА</t>
  </si>
  <si>
    <t>Таблица 1</t>
  </si>
  <si>
    <t xml:space="preserve">В ячейках, помеченных цветом, содержатся формулы. Не рекомендуется удалять информацию из данных ячеек! 
Ячейки, которые не отмечены голубым цветом (не содержат формулы), необходимо заполнить вручную.   </t>
  </si>
  <si>
    <t>человек</t>
  </si>
  <si>
    <t>Код строки</t>
  </si>
  <si>
    <t>Списочная численность работников на конец отчетного года (сумма граф 2, 6)</t>
  </si>
  <si>
    <t>В том числе</t>
  </si>
  <si>
    <t>Из графы 1 – женщины</t>
  </si>
  <si>
    <t>служащие (сумма граф 3 – 5)</t>
  </si>
  <si>
    <t>из них</t>
  </si>
  <si>
    <t>рабочие</t>
  </si>
  <si>
    <t>руководители</t>
  </si>
  <si>
    <t>специалисты</t>
  </si>
  <si>
    <t>другие служащие</t>
  </si>
  <si>
    <t>Б</t>
  </si>
  <si>
    <t>Всего работников
(сумма строк 02 – 06 или
07 – 17)</t>
  </si>
  <si>
    <t>01</t>
  </si>
  <si>
    <t>в том числе имеют образование:</t>
  </si>
  <si>
    <t>высшее</t>
  </si>
  <si>
    <t>02</t>
  </si>
  <si>
    <t>среднее специальное</t>
  </si>
  <si>
    <t>03</t>
  </si>
  <si>
    <t>профессионально-техническое</t>
  </si>
  <si>
    <t>04</t>
  </si>
  <si>
    <t>общее среднее</t>
  </si>
  <si>
    <t>05</t>
  </si>
  <si>
    <t>общее базовое</t>
  </si>
  <si>
    <t>06</t>
  </si>
  <si>
    <t>Из строки 01 – имеют возраст, лет:</t>
  </si>
  <si>
    <t>до 16</t>
  </si>
  <si>
    <t>07</t>
  </si>
  <si>
    <t>х</t>
  </si>
  <si>
    <t>16 – 17</t>
  </si>
  <si>
    <t>08</t>
  </si>
  <si>
    <t>18 – 24</t>
  </si>
  <si>
    <t>09</t>
  </si>
  <si>
    <t>25 – 29</t>
  </si>
  <si>
    <t>32 – 39</t>
  </si>
  <si>
    <t>40 – 49</t>
  </si>
  <si>
    <t>50 – 54</t>
  </si>
  <si>
    <t>55 – 59</t>
  </si>
  <si>
    <t>60 лет и старше</t>
  </si>
  <si>
    <t>Из строки 01 – женщины</t>
  </si>
  <si>
    <t>Таблица 2</t>
  </si>
  <si>
    <t>Справочная информация</t>
  </si>
  <si>
    <t>Всего, человек</t>
  </si>
  <si>
    <t>Из строки 01 графы 1 списочная численность:</t>
  </si>
  <si>
    <t>работников, находящихся в отпусках по беременности и родам, по уходу за ребенком до достижения им возраста трех лет</t>
  </si>
  <si>
    <t>из них мужчины, находящиеся в отпуске по уходу за ребенком до достижения им возраста трех лет</t>
  </si>
  <si>
    <t>докторов наук</t>
  </si>
  <si>
    <t>кандидатов наук</t>
  </si>
  <si>
    <t>бухгалтеров всех наименований*</t>
  </si>
  <si>
    <t>из них главные бухгалтеры (старшие на правах главных)*</t>
  </si>
  <si>
    <t>Численность трудовых мигрантов – граждан Российской Федерации, работавших в организации на конец отчетного года, – всего (сумма строк 27, 28)</t>
  </si>
  <si>
    <t>в том числе по:</t>
  </si>
  <si>
    <t>трудовому договору (контракту)</t>
  </si>
  <si>
    <t>гражданско-правовому договору</t>
  </si>
  <si>
    <t>Из строки 26 – женщины</t>
  </si>
  <si>
    <t>*</t>
  </si>
  <si>
    <t>Включая работников других должностей, выполняющих обязанности главного бухгалтера (бухгалтера).</t>
  </si>
  <si>
    <t>РАЗДЕЛ II</t>
  </si>
  <si>
    <t>ПРОФЕССИОНАЛЬНОЕ ОБУЧЕНИЕ РАБОТНИКОВ ЗА ГОД</t>
  </si>
  <si>
    <t>Таблица 3</t>
  </si>
  <si>
    <t>(сумма граф 2, 6)</t>
  </si>
  <si>
    <t>служащие (сумма граф 3–5)</t>
  </si>
  <si>
    <t>Обучено работников (сумма строк 31 – 34)</t>
  </si>
  <si>
    <t>в том числе по образовательным программам:</t>
  </si>
  <si>
    <t>повышения квалификации</t>
  </si>
  <si>
    <t>переподготовки</t>
  </si>
  <si>
    <t>стажировки руководящих работников и специалистов</t>
  </si>
  <si>
    <t>профессиональной подготовки рабочих (других служащих)</t>
  </si>
  <si>
    <t>Из строки 30 – обучено:</t>
  </si>
  <si>
    <t>женщин</t>
  </si>
  <si>
    <t>за границей</t>
  </si>
  <si>
    <t>Кроме того:</t>
  </si>
  <si>
    <t>прошли обучение по образовательной программе обучающих курсов</t>
  </si>
  <si>
    <t>руководители и специалисты, обученные рабочим профессиям</t>
  </si>
  <si>
    <t>Руководитель юридического лица,</t>
  </si>
  <si>
    <t>обособленного подразделения</t>
  </si>
  <si>
    <t>А.П.Гамезо</t>
  </si>
  <si>
    <t>(нужное подчеркнуть)</t>
  </si>
  <si>
    <t>(подпись)</t>
  </si>
  <si>
    <t>(инициалы, фамилия)</t>
  </si>
  <si>
    <t>января</t>
  </si>
  <si>
    <t>феврля</t>
  </si>
  <si>
    <t>Лицо, ответственное</t>
  </si>
  <si>
    <t>марта</t>
  </si>
  <si>
    <t>за составление государственной</t>
  </si>
  <si>
    <t>апреля</t>
  </si>
  <si>
    <t>статистической отчетности</t>
  </si>
  <si>
    <t>Заместитель директора по персоналу</t>
  </si>
  <si>
    <t>Е.Л.Нарнакова</t>
  </si>
  <si>
    <t>мая</t>
  </si>
  <si>
    <t>(должность)</t>
  </si>
  <si>
    <t>июня</t>
  </si>
  <si>
    <t>июля</t>
  </si>
  <si>
    <t>345-81-70</t>
  </si>
  <si>
    <t>г.</t>
  </si>
  <si>
    <t>августа</t>
  </si>
  <si>
    <t>(номер контактного телефона,
адрес электронной почты)</t>
  </si>
  <si>
    <t>(дата составления государственной 
статистической отчетности)</t>
  </si>
  <si>
    <t>сентября</t>
  </si>
  <si>
    <t>октября</t>
  </si>
  <si>
    <t>ноября</t>
  </si>
  <si>
    <t>декабря</t>
  </si>
  <si>
    <t>Общество с ограниченной</t>
  </si>
  <si>
    <t>УТВЕРЖДАЮ</t>
  </si>
  <si>
    <t>ответственностью "Алютех</t>
  </si>
  <si>
    <t>штат в количестве</t>
  </si>
  <si>
    <t>ед.</t>
  </si>
  <si>
    <t>Инкорпорейтед"</t>
  </si>
  <si>
    <t>с месячным фондом заработной платы</t>
  </si>
  <si>
    <t>(ООО "Алютех Инкорпорейтед")</t>
  </si>
  <si>
    <t>руб.</t>
  </si>
  <si>
    <t xml:space="preserve">Пятьдесят восемь миллионов двести восемьдесят две тысячи четыреста белорусских рублей </t>
  </si>
  <si>
    <t>ШТАТНОЕ РАСПИСАНИЕ РАБОЧИХ</t>
  </si>
  <si>
    <t>Заместитель директора по персоналу ООО "Алютех Инкорпорейтед"</t>
  </si>
  <si>
    <r>
      <rPr>
        <sz val="13"/>
        <color indexed="55"/>
        <rFont val="Times New Roman"/>
        <family val="1"/>
        <charset val="204"/>
      </rPr>
      <t>_______________________</t>
    </r>
    <r>
      <rPr>
        <sz val="13"/>
        <rFont val="Times New Roman"/>
        <family val="1"/>
        <charset val="204"/>
      </rPr>
      <t>Е.Л.Нарнакова</t>
    </r>
  </si>
  <si>
    <t>СЭЗ "Минск", Минский район</t>
  </si>
  <si>
    <t>Наименование структурных подразделений,
профессий рабочих</t>
  </si>
  <si>
    <t>Кол-во
штатных
единиц</t>
  </si>
  <si>
    <t>Тарифные
разряды
по ЕТС</t>
  </si>
  <si>
    <t>Тарифные
коэфф.
по ЕТС</t>
  </si>
  <si>
    <t>Тарифный оклад/ трафиные ставки,
рассчитанные
по ЕТС
(руб.)</t>
  </si>
  <si>
    <t>АУП</t>
  </si>
  <si>
    <t>на 1 штатную единицу</t>
  </si>
  <si>
    <t>Директор</t>
  </si>
  <si>
    <t>Заместитель директора по логистике и сбыту</t>
  </si>
  <si>
    <t>Заместитель директора по маркетингу</t>
  </si>
  <si>
    <t>Заместитель директора по производству</t>
  </si>
  <si>
    <t>Заместитель директора по финансам</t>
  </si>
  <si>
    <t>4,26</t>
  </si>
  <si>
    <t>Заместитель директора по экспорту</t>
  </si>
  <si>
    <t>Главный бухгалтер</t>
  </si>
  <si>
    <t>Главный конструктор</t>
  </si>
  <si>
    <t>Ведущий юрисконсульт</t>
  </si>
  <si>
    <t>Менеджер по качеству</t>
  </si>
  <si>
    <t>3,72</t>
  </si>
  <si>
    <t>Итого:</t>
  </si>
  <si>
    <t>Административный отдел</t>
  </si>
  <si>
    <t>Начальник административного отдела</t>
  </si>
  <si>
    <t>Секретарь - референт</t>
  </si>
  <si>
    <t>Отдел технического контроля</t>
  </si>
  <si>
    <t>Начальник отдела технического контроля</t>
  </si>
  <si>
    <t>Инженер - лаборант</t>
  </si>
  <si>
    <t xml:space="preserve">Инженер по качеству    </t>
  </si>
  <si>
    <t>Отдел маркетинга внешних рынков</t>
  </si>
  <si>
    <t>Начальник отдела маркетинга внешних рынков</t>
  </si>
  <si>
    <t>Ведущий специалист по маркетингу</t>
  </si>
  <si>
    <t>3,25</t>
  </si>
  <si>
    <t>Ведущий специалист по связям с общественностью</t>
  </si>
  <si>
    <t>Специалист по дизайну и компьютерной верстке</t>
  </si>
  <si>
    <t>Ведущий программист</t>
  </si>
  <si>
    <t xml:space="preserve">Администратор WEB-сервера </t>
  </si>
  <si>
    <t>2,65</t>
  </si>
  <si>
    <t>Специалист по рекламной коммуникации</t>
  </si>
  <si>
    <t>Специалист по рекламе</t>
  </si>
  <si>
    <t>Специалист по связям с общественностью</t>
  </si>
  <si>
    <t>Специалист по маркетингу 1 категории</t>
  </si>
  <si>
    <t>Переводчик</t>
  </si>
  <si>
    <t>2,48</t>
  </si>
  <si>
    <t>Отдел экспорта</t>
  </si>
  <si>
    <t>Ведущий специалист по продаже</t>
  </si>
  <si>
    <t>Специалист по продаже</t>
  </si>
  <si>
    <t>Конструкторское бюро</t>
  </si>
  <si>
    <t xml:space="preserve">Начальник конструкторского бюро </t>
  </si>
  <si>
    <t>Ведущий инженер - конструктор</t>
  </si>
  <si>
    <t>3,48</t>
  </si>
  <si>
    <t>Инженер по стандартизации и сертификации</t>
  </si>
  <si>
    <t>Начальник испытательного участка</t>
  </si>
  <si>
    <t>Инженер по наладке и испытаниям 1 категории</t>
  </si>
  <si>
    <t>Бухгалтерия</t>
  </si>
  <si>
    <t>Заместитель главного бухгалтера</t>
  </si>
  <si>
    <t>Ведущий бухгалтер</t>
  </si>
  <si>
    <t>Бухгалтер 1 категории</t>
  </si>
  <si>
    <t>Материальная группа</t>
  </si>
  <si>
    <t>Начальник материальной группы</t>
  </si>
  <si>
    <t>Бухгалтер</t>
  </si>
  <si>
    <t>Планово-экономический отдел</t>
  </si>
  <si>
    <t>Начальник планово-экономического отдела</t>
  </si>
  <si>
    <t>Ведущий экономист</t>
  </si>
  <si>
    <t>Экономист</t>
  </si>
  <si>
    <t>Группа информационных технологий</t>
  </si>
  <si>
    <t>Начальник группы информационных технологий</t>
  </si>
  <si>
    <t>Администратор системный 2 категории</t>
  </si>
  <si>
    <t>Администратор системный</t>
  </si>
  <si>
    <t>Отдел персонала</t>
  </si>
  <si>
    <t>Менеджер по персоналу</t>
  </si>
  <si>
    <t>Специалист по кадрам</t>
  </si>
  <si>
    <t>Отдел труда и заработной платы</t>
  </si>
  <si>
    <t>Начальник отдела труда и заработной платы</t>
  </si>
  <si>
    <t>Экономист по труду 1 категории</t>
  </si>
  <si>
    <t xml:space="preserve">Экономист по труду </t>
  </si>
  <si>
    <t>Отдел рекрутинга</t>
  </si>
  <si>
    <t xml:space="preserve">Начальник отдела рекрутинга </t>
  </si>
  <si>
    <t>Ведущий специалист по кадрам</t>
  </si>
  <si>
    <t>Специалист по кадрам 1 категории</t>
  </si>
  <si>
    <t>Отдел внешнеэкономической деятельности</t>
  </si>
  <si>
    <t>Начальник отдела внешнеэкономической деятельности</t>
  </si>
  <si>
    <t>Ведущий специалист по внешнеэкономической деятельности</t>
  </si>
  <si>
    <t>Специалист по внешнеэкономической деятельности</t>
  </si>
  <si>
    <t>Отдел материально - технического снабжения и внешней кооперации</t>
  </si>
  <si>
    <t>Начальник отдела материально-технического снабжения и внешней кооперации</t>
  </si>
  <si>
    <t>Инженер по материально-техническому снабжению 1 категории</t>
  </si>
  <si>
    <t>Складское хозяйство</t>
  </si>
  <si>
    <t>Начальник складского хозяйства</t>
  </si>
  <si>
    <t>Заместитель начальника складского хозяйства</t>
  </si>
  <si>
    <t>Склад готовой продукции</t>
  </si>
  <si>
    <t>Заведующий складом готовой продукции</t>
  </si>
  <si>
    <t>Специалист по комплектации</t>
  </si>
  <si>
    <t>2,17</t>
  </si>
  <si>
    <t>Водитель погрузчика</t>
  </si>
  <si>
    <t>Транспортировщик</t>
  </si>
  <si>
    <t>Склад сырья и материалов</t>
  </si>
  <si>
    <t>Специалист по комплектации 1 категории</t>
  </si>
  <si>
    <t>Комплектовщик изделий и инструмента</t>
  </si>
  <si>
    <t>Укладчик-упаковщик</t>
  </si>
  <si>
    <t>Склад инвентаря и хозяйственных принадлежностей</t>
  </si>
  <si>
    <t>Заведующий складом инвентаря и хозяйственных принадлежностей</t>
  </si>
  <si>
    <t>Начальник отдела сбыта</t>
  </si>
  <si>
    <t>Ведущий экономист по сбыту</t>
  </si>
  <si>
    <t>Экономист по сбыту 1 категории</t>
  </si>
  <si>
    <t>Отдел таможенного оформления</t>
  </si>
  <si>
    <t>Начальник таможенного отдела</t>
  </si>
  <si>
    <t>Ведущий специалист по таможенному оформлению</t>
  </si>
  <si>
    <t>Специалист по таможенному оформлению 2 категории</t>
  </si>
  <si>
    <t>Транспортно - экспедиционный отдел</t>
  </si>
  <si>
    <t xml:space="preserve">Начальник транспортно-экспедиционного отдела </t>
  </si>
  <si>
    <t>Инженер-механик</t>
  </si>
  <si>
    <t>Специалист по организации международных перевозок</t>
  </si>
  <si>
    <t xml:space="preserve">Экспедитор по перевозке грузов </t>
  </si>
  <si>
    <t>1,90</t>
  </si>
  <si>
    <t>Водитель автомобиля</t>
  </si>
  <si>
    <t>2,22</t>
  </si>
  <si>
    <t>2,40</t>
  </si>
  <si>
    <t>Мастер производственного участка</t>
  </si>
  <si>
    <t>Корректировщик ванн</t>
  </si>
  <si>
    <t>Оператор окрасочно-сушильной линии и агрегата</t>
  </si>
  <si>
    <t>Производственный участок изготовления коробов / отливов</t>
  </si>
  <si>
    <t>Производственный участок изготовления профиля / валов</t>
  </si>
  <si>
    <t>Производственный участок сборки комплектующих</t>
  </si>
  <si>
    <t>Оператор станков с программным управлением</t>
  </si>
  <si>
    <t>Слесарь механосборочных работ</t>
  </si>
  <si>
    <t>Отдел планирования производства</t>
  </si>
  <si>
    <t>Начальник отдела планирвоания производства</t>
  </si>
  <si>
    <t>3,98</t>
  </si>
  <si>
    <t>Инженер по подготовке производства</t>
  </si>
  <si>
    <t>Специалист</t>
  </si>
  <si>
    <t>Служба главного инженера</t>
  </si>
  <si>
    <t>Ведущий инженер по инструменту</t>
  </si>
  <si>
    <t>Ведущий инженер по охране труда</t>
  </si>
  <si>
    <t>Инженер по охране окружающей среды</t>
  </si>
  <si>
    <t>Отдел главного технолога</t>
  </si>
  <si>
    <t>Главный технолог</t>
  </si>
  <si>
    <t>Инженер - технолог</t>
  </si>
  <si>
    <t>2,84</t>
  </si>
  <si>
    <t>Отдел главного механика</t>
  </si>
  <si>
    <t>Главный механик</t>
  </si>
  <si>
    <t>Заместитель главного механика</t>
  </si>
  <si>
    <t>Инженер - механик 1 категории</t>
  </si>
  <si>
    <t>Токарь</t>
  </si>
  <si>
    <t>Фрезеровщик</t>
  </si>
  <si>
    <t>Шлифовщик</t>
  </si>
  <si>
    <t>Электрогазосварщик</t>
  </si>
  <si>
    <t>Главный энергетик</t>
  </si>
  <si>
    <t>Заместитель главного энергетика</t>
  </si>
  <si>
    <t>Слесарь по обслуживаниюи ремонту газоиспользующего оборудования</t>
  </si>
  <si>
    <t>Ведущий инженер по автоматизированным системам управления производством</t>
  </si>
  <si>
    <t>Инженер - электроник 1 категории</t>
  </si>
  <si>
    <t>Наладчик контрольно-измерительных приборов и автоматики</t>
  </si>
  <si>
    <t>Электромонтер по ремонту и обслуживанию электрооборудования</t>
  </si>
  <si>
    <t>Слесарь-сантехник</t>
  </si>
  <si>
    <t>Слесарь по ремонту и обслуживанию систем вентиляции и кондиционирования</t>
  </si>
  <si>
    <t>Хозяйственный участок</t>
  </si>
  <si>
    <t>Начальник хозяйственного участка</t>
  </si>
  <si>
    <t>Гардеробщик</t>
  </si>
  <si>
    <t>Тракторист</t>
  </si>
  <si>
    <t>Уборщик помещений</t>
  </si>
  <si>
    <t>Уборщик территории</t>
  </si>
  <si>
    <t>—</t>
  </si>
  <si>
    <t>Всего:</t>
  </si>
  <si>
    <t>04_Менеджмент качества</t>
  </si>
  <si>
    <t>06_Маркетинг</t>
  </si>
  <si>
    <t>08_Финансы</t>
  </si>
  <si>
    <t>10_Персонал_Данные, 10-1_Обучение, 10-2_Штатное расписание</t>
  </si>
  <si>
    <t>Подбор персонала, должностные инструкции, обучение, организационно-штатная структура</t>
  </si>
  <si>
    <t>Наименование подразделения</t>
  </si>
  <si>
    <t>Наименование разрабатываемого документа (плана)</t>
  </si>
  <si>
    <t>Планируемые показатели</t>
  </si>
  <si>
    <t>Сроки составления плана</t>
  </si>
  <si>
    <t>План продаж</t>
  </si>
  <si>
    <t>Объем продаж на внешних контрагентов</t>
  </si>
  <si>
    <t>месяц</t>
  </si>
  <si>
    <t>Отдел логистики и сбыта</t>
  </si>
  <si>
    <t>План закупок</t>
  </si>
  <si>
    <t>Эффективность планирования закупок</t>
  </si>
  <si>
    <t>Бюджетирование плана закупок</t>
  </si>
  <si>
    <t>Контроль за состоянием дебиторской задодженности</t>
  </si>
  <si>
    <t>График закупок</t>
  </si>
  <si>
    <t>Эффективность процессов управления несоответствующей продукцией, рекламациями и сервисом</t>
  </si>
  <si>
    <t>квартал</t>
  </si>
  <si>
    <t>ОВЭД/ОМТС и ВК</t>
  </si>
  <si>
    <t>Оптимизация складских запасов</t>
  </si>
  <si>
    <t>Бизнес-план Закупки</t>
  </si>
  <si>
    <t>Оптимизация закупок</t>
  </si>
  <si>
    <t xml:space="preserve">Полнота договорных обязательств / </t>
  </si>
  <si>
    <t>СООО "Алюмин Техно"</t>
  </si>
  <si>
    <t>ООО "Алютех Воротные системы"</t>
  </si>
  <si>
    <t>Наименование поставщика</t>
  </si>
  <si>
    <t>Цель приобретения товара</t>
  </si>
  <si>
    <t xml:space="preserve"> производство роллет</t>
  </si>
  <si>
    <t>производство роллет</t>
  </si>
  <si>
    <t xml:space="preserve">Цена </t>
  </si>
  <si>
    <t>цена устанавливается соглано договору</t>
  </si>
  <si>
    <t>Количество</t>
  </si>
  <si>
    <t>согласно договору</t>
  </si>
  <si>
    <t>Качество</t>
  </si>
  <si>
    <t>Качество поставляемого товара должно удостоверяться сертификатами качества.</t>
  </si>
  <si>
    <t>Упаковка</t>
  </si>
  <si>
    <t>Сроки поставки товара</t>
  </si>
  <si>
    <t xml:space="preserve">7 дней </t>
  </si>
  <si>
    <t>10 дней</t>
  </si>
  <si>
    <t>Порядок расчетов</t>
  </si>
  <si>
    <t>Порядок расчетов определяется соглашением сторон в соответствии с Положением о поставках и иным законодательством</t>
  </si>
  <si>
    <t>Ответственность сторон</t>
  </si>
  <si>
    <t>Стороны несут ответственность за неисполнение или  ненадлежащее исполнение обязательств по договору в соответствии с действующим законодательством  Республики Беларусь.</t>
  </si>
  <si>
    <t>Срок действия договора</t>
  </si>
  <si>
    <t>Договор вступает в силу с момента его заключения и действует  до конца текущего года В  случае  если  ни  одна  сторон  за  30  календарных  дней  до  истечения  срока  настоящего  договора не  заявит о  своем  намерении  его  расторгнуть,  то  договор  считается пролонгированным  на  прежних  условиях  на  каждый  последующий  календарный  год</t>
  </si>
  <si>
    <t>Юридические адреса сторон</t>
  </si>
  <si>
    <t>Минский р-н, СЭЗ «Минск», ул. Селицкого 12</t>
  </si>
  <si>
    <t>Минский р-н, СЭЗ «Минск», ул. Селицкого 10</t>
  </si>
  <si>
    <t>% выполнения</t>
  </si>
  <si>
    <t>Размер партии поставки</t>
  </si>
  <si>
    <t>Срок поставки</t>
  </si>
  <si>
    <t>Окрашенная алюминиевая и стальная лента, роллеты, профиль, стальные октогональные валы, алюминиевые защитные короба</t>
  </si>
  <si>
    <t>кг/шт</t>
  </si>
  <si>
    <t>Размер партии поставки оговаривается в договоре поставки продукции</t>
  </si>
  <si>
    <t xml:space="preserve">5 дней </t>
  </si>
  <si>
    <t>ООО "Алютех-к"</t>
  </si>
  <si>
    <t xml:space="preserve">10 дней </t>
  </si>
  <si>
    <t>Роллеты, профили</t>
  </si>
  <si>
    <t xml:space="preserve">Логистическая функция </t>
  </si>
  <si>
    <t>Наименование структурного подразделения</t>
  </si>
  <si>
    <t>Должность работника, выполняющего функцию</t>
  </si>
  <si>
    <t>Должностные обязанности в связи с выполнением функции</t>
  </si>
  <si>
    <t>Аналитическая группа</t>
  </si>
  <si>
    <t>Проводить анализ складских запасов ежевременно и проводить контроль</t>
  </si>
  <si>
    <t>Расчет необходимых запасов</t>
  </si>
  <si>
    <t>Анализ динамики спроса на продукцию, определение сезонности, построение трендов</t>
  </si>
  <si>
    <t xml:space="preserve">Прогнозировать и отслеживать динамику спроса на продукцию и товары </t>
  </si>
  <si>
    <t>ОВЭД</t>
  </si>
  <si>
    <t>Специалист по ВЭД</t>
  </si>
  <si>
    <t xml:space="preserve">Участвовать в подготовке и организации проведения переговоров, встреч, совещаний, семинаров, приемов и пр. с представителями иностранных организаций </t>
  </si>
  <si>
    <t>Рассчитывать потребность в сырье и материалах, контролировать их наличие на складу</t>
  </si>
  <si>
    <t>Готовить необходимые исходные документы и материалы для подготовки проектов и заключения договоров, участвовать в их заключении, сопровождении и обеспечении исполнения</t>
  </si>
  <si>
    <t>ОМТС и ВК</t>
  </si>
  <si>
    <t>Инженер по МТС</t>
  </si>
  <si>
    <t>Контроль за остатками сырья и материалов на складе</t>
  </si>
  <si>
    <t xml:space="preserve">Контролировать выполнение заключенных договоров с иностранными партнерами по поставкам продукции </t>
  </si>
  <si>
    <t>Контроль за качеством поставляемого сырья и материалов, замена или вохврат при необходимости</t>
  </si>
  <si>
    <t>ОТО</t>
  </si>
  <si>
    <t>Ведущий специалист по ТО</t>
  </si>
  <si>
    <t>Формировать и предоставлять в таможенные органы Республики Беларусь отчётность о движении товаров</t>
  </si>
  <si>
    <t>Расчет суммы таможенных платежей, организация их своевременной оплаты</t>
  </si>
  <si>
    <t xml:space="preserve"> </t>
  </si>
  <si>
    <t>Работа с документацией, своевременное составление пакетов документов</t>
  </si>
  <si>
    <t>ТЭО</t>
  </si>
  <si>
    <t>Выбор поставщика по различным критериям готовности (финансовая, юридическая и т.д.)</t>
  </si>
  <si>
    <t>Осуществлять контроль за исполнением условий договоров на оказание  тарнспортных услуг</t>
  </si>
  <si>
    <t>Контроль за надлежащим содержанием транспорта</t>
  </si>
  <si>
    <t>Знание уровня цен на рынке, а также выбор наилучших маршрутов доставки товара</t>
  </si>
  <si>
    <t>Обеспечение приёмки товарно-материальных ценностей на склад</t>
  </si>
  <si>
    <t>Упаковка образцов готовой продукции</t>
  </si>
  <si>
    <t>Контоль за содержанием и упаковкой готовой продукции</t>
  </si>
  <si>
    <t>Экономист по сбыту</t>
  </si>
  <si>
    <t>Внедрение нормативных актов</t>
  </si>
  <si>
    <t>Контроль за отгрузками товаров</t>
  </si>
  <si>
    <t>Проведение рекламмационной работы</t>
  </si>
  <si>
    <t>Основные виды сырья и материалов</t>
  </si>
  <si>
    <t>у предприятий и организаций РБ</t>
  </si>
  <si>
    <t>в странах СНГ</t>
  </si>
  <si>
    <t>Лента алюминиевая</t>
  </si>
  <si>
    <t>кг</t>
  </si>
  <si>
    <t>Лента стальная</t>
  </si>
  <si>
    <t>Химикаты</t>
  </si>
  <si>
    <t>Лакокрасочные материалы</t>
  </si>
  <si>
    <t>Пленка защитная</t>
  </si>
  <si>
    <t>м.кв</t>
  </si>
  <si>
    <t>Пена полиуретановая</t>
  </si>
  <si>
    <t>Группа материалов</t>
  </si>
  <si>
    <t>Основной поставщик и его удаленность</t>
  </si>
  <si>
    <t>Вид используемого транспорта</t>
  </si>
  <si>
    <t>Срок доставки</t>
  </si>
  <si>
    <t>Размер партий поставки</t>
  </si>
  <si>
    <t xml:space="preserve">Краска </t>
  </si>
  <si>
    <t>Поставщик 1 655 км</t>
  </si>
  <si>
    <t xml:space="preserve">     82м3 /реф </t>
  </si>
  <si>
    <t xml:space="preserve">     4 дня </t>
  </si>
  <si>
    <t xml:space="preserve">20т </t>
  </si>
  <si>
    <t>Картон</t>
  </si>
  <si>
    <t>     82м3</t>
  </si>
  <si>
    <t xml:space="preserve">     2 дня </t>
  </si>
  <si>
    <t>5т</t>
  </si>
  <si>
    <t xml:space="preserve">Пена </t>
  </si>
  <si>
    <t>     82м3</t>
  </si>
  <si>
    <t>     4 дня</t>
  </si>
  <si>
    <t>20т</t>
  </si>
  <si>
    <t>Товарная группа</t>
  </si>
  <si>
    <t>Профиль + комплектация</t>
  </si>
  <si>
    <t>Новосибирск</t>
  </si>
  <si>
    <t>      82м3</t>
  </si>
  <si>
    <t> 9 дней</t>
  </si>
  <si>
    <t xml:space="preserve">45т за 2015г </t>
  </si>
  <si>
    <t>Профиль+ комплектация</t>
  </si>
  <si>
    <t>Москва</t>
  </si>
  <si>
    <t> 1 день</t>
  </si>
  <si>
    <t> 90т за 2015г</t>
  </si>
  <si>
    <t xml:space="preserve"> Лента </t>
  </si>
  <si>
    <t xml:space="preserve">Гюнтер </t>
  </si>
  <si>
    <t> 4 дня</t>
  </si>
  <si>
    <t> 50т за 2015г</t>
  </si>
  <si>
    <t>Наименование грузов</t>
  </si>
  <si>
    <t>Навалочные/ в контейнерах</t>
  </si>
  <si>
    <t>Тарно-штучные</t>
  </si>
  <si>
    <t>Длинно-мерные</t>
  </si>
  <si>
    <t>Прочие</t>
  </si>
  <si>
    <t>1. Объем перевозок, т</t>
  </si>
  <si>
    <t>2. Среднее расстояние одной ездки, км</t>
  </si>
  <si>
    <t>3. Коэффициент использования пробега</t>
  </si>
  <si>
    <t>4. Продолжительность смены, час</t>
  </si>
  <si>
    <t>5. Номинальная грузоподъемность автомобиля, т</t>
  </si>
  <si>
    <t>7. Средняя техническая скорость движения автомобиля, км/час</t>
  </si>
  <si>
    <t xml:space="preserve">Основные виды перевозок </t>
  </si>
  <si>
    <t>Еди­ницы изме­рения</t>
  </si>
  <si>
    <t>предприятий и организаций, физ.лиц на террит. РБ</t>
  </si>
  <si>
    <t xml:space="preserve"> 1 </t>
  </si>
  <si>
    <t>Авто  </t>
  </si>
  <si>
    <t>тонны</t>
  </si>
  <si>
    <t> 2</t>
  </si>
  <si>
    <t>Морские контейнерные перевозки</t>
  </si>
  <si>
    <t>Поставщик</t>
  </si>
  <si>
    <t>Поставляемые сырьё, материалы, комплектующие</t>
  </si>
  <si>
    <t>Место нахождения поставщика</t>
  </si>
  <si>
    <t>Условия приобретения</t>
  </si>
  <si>
    <t>Способ доставки (самовывоз, доставка курьером, иное )</t>
  </si>
  <si>
    <t xml:space="preserve"> СООО "Алюмин Техно"</t>
  </si>
  <si>
    <t>экструдированный профиль</t>
  </si>
  <si>
    <t>самовывоз/доставка</t>
  </si>
  <si>
    <t xml:space="preserve"> ООО "Алютех воротные системы"</t>
  </si>
  <si>
    <t>боковые роллетные крышки</t>
  </si>
  <si>
    <t>Данные по функционалу "ЛОГИСТИКА"</t>
  </si>
  <si>
    <r>
      <rPr>
        <b/>
        <sz val="9"/>
        <rFont val="Times New Roman"/>
        <family val="1"/>
        <charset val="204"/>
      </rPr>
      <t>Первичная</t>
    </r>
    <r>
      <rPr>
        <sz val="9"/>
        <color rgb="FF000000"/>
        <rFont val="Times New Roman"/>
        <family val="1"/>
        <charset val="204"/>
      </rPr>
      <t xml:space="preserve"> — это непосредственное вместилище товара, обеспечивает защиту, гарантирует правильный вес или количество единиц товара, облегчает идентификацию. </t>
    </r>
    <r>
      <rPr>
        <b/>
        <sz val="9"/>
        <color rgb="FF000000"/>
        <rFont val="Times New Roman"/>
        <family val="1"/>
        <charset val="204"/>
      </rPr>
      <t>дополнительная</t>
    </r>
    <r>
      <rPr>
        <sz val="9"/>
        <color rgb="FF000000"/>
        <rFont val="Times New Roman"/>
        <family val="1"/>
        <charset val="204"/>
      </rPr>
      <t xml:space="preserve"> — это материал, служащий защитой для внутренней упаковки.</t>
    </r>
  </si>
  <si>
    <r>
      <t>Комплексный анализ остатков и резервов</t>
    </r>
    <r>
      <rPr>
        <sz val="9"/>
        <color theme="1"/>
        <rFont val="Times New Roman"/>
        <family val="1"/>
        <charset val="204"/>
      </rPr>
      <t xml:space="preserve"> по сырью, материалам и готовым изделиям</t>
    </r>
  </si>
  <si>
    <r>
      <t>Поставщик 2</t>
    </r>
    <r>
      <rPr>
        <sz val="9"/>
        <color rgb="FF1F497D"/>
        <rFont val="Times New Roman"/>
        <family val="1"/>
        <charset val="204"/>
      </rPr>
      <t xml:space="preserve"> </t>
    </r>
    <r>
      <rPr>
        <sz val="9"/>
        <color rgb="FF000000"/>
        <rFont val="Times New Roman"/>
        <family val="1"/>
        <charset val="204"/>
      </rPr>
      <t xml:space="preserve">390 км </t>
    </r>
  </si>
  <si>
    <r>
      <t>Поставщик 3</t>
    </r>
    <r>
      <rPr>
        <sz val="9"/>
        <color rgb="FF1F497D"/>
        <rFont val="Times New Roman"/>
        <family val="1"/>
        <charset val="204"/>
      </rPr>
      <t xml:space="preserve"> </t>
    </r>
    <r>
      <rPr>
        <sz val="9"/>
        <color rgb="FF000000"/>
        <rFont val="Times New Roman"/>
        <family val="1"/>
        <charset val="204"/>
      </rPr>
      <t>640 км</t>
    </r>
  </si>
  <si>
    <r>
      <t>6. Продолжительность</t>
    </r>
    <r>
      <rPr>
        <sz val="9"/>
        <color rgb="FF000000"/>
        <rFont val="Times New Roman"/>
        <family val="1"/>
        <charset val="204"/>
      </rPr>
      <t xml:space="preserve"> погрузки и выгрузка автомобиля, час</t>
    </r>
  </si>
  <si>
    <t xml:space="preserve">Таблица 1. Основные этапы планирования закупок </t>
  </si>
  <si>
    <t>Таблица 2. Выполнение договорных обязательств поставщиками</t>
  </si>
  <si>
    <t xml:space="preserve">Таблица 3. График поставки </t>
  </si>
  <si>
    <t xml:space="preserve">Таблица 4. Структурные подразделения </t>
  </si>
  <si>
    <t>Анализ действующих цен на сырьё и материалы</t>
  </si>
  <si>
    <r>
      <rPr>
        <sz val="9"/>
        <color rgb="FF000000"/>
        <rFont val="Times New Roman"/>
        <family val="1"/>
        <charset val="204"/>
      </rPr>
      <t xml:space="preserve">Организация проведения переговоров </t>
    </r>
    <r>
      <rPr>
        <sz val="9"/>
        <color theme="1"/>
        <rFont val="Times New Roman"/>
        <family val="1"/>
        <charset val="204"/>
      </rPr>
      <t>с зарубежными контрагентами</t>
    </r>
  </si>
  <si>
    <r>
      <t xml:space="preserve">Расчёт и размещение заказов на требуемое </t>
    </r>
    <r>
      <rPr>
        <sz val="9"/>
        <color theme="1"/>
        <rFont val="Times New Roman"/>
        <family val="1"/>
        <charset val="204"/>
      </rPr>
      <t>сырье, материалы, комплектующие</t>
    </r>
  </si>
  <si>
    <r>
      <t xml:space="preserve">Контроль </t>
    </r>
    <r>
      <rPr>
        <sz val="9"/>
        <color theme="1"/>
        <rFont val="Times New Roman"/>
        <family val="1"/>
        <charset val="204"/>
      </rPr>
      <t>исполнения заключенных договоров  с иностранными  контрагентами, своевременность оплаты  товаров</t>
    </r>
  </si>
  <si>
    <t>Определение годовой, месячной потребности Общества в сырье и материалах на основании плана продаж</t>
  </si>
  <si>
    <t>Организация поставок товарно-материальных ценностей от поставщиков на всех этапах с момента размещения заказа до поставки на склад Общества</t>
  </si>
  <si>
    <t>Замена или возврат поставщику некачественной продукции</t>
  </si>
  <si>
    <t xml:space="preserve">Подготовка таможенных деклараций и других таможенных документов и предъявление их в таможенные органы Республики Беларусь </t>
  </si>
  <si>
    <t>Исчисление таможенных платежей, контроль за своевременностью и полнотой их уплаты</t>
  </si>
  <si>
    <t>Обеспечение своевременной передачи комплектов документов, прошедших таможенное оформление</t>
  </si>
  <si>
    <t>Выбор оптимальных поставщиков транспортных услуг по условиям физической, транспортной и финансовой готовности</t>
  </si>
  <si>
    <t>Проверка сохранности упаковки и наличия вложений в соответствии с сопроводительными документами</t>
  </si>
  <si>
    <t>Организация и проведение диагностики, технического обслуживания и ремонта транспортных средств Общества, а также организация их мойки</t>
  </si>
  <si>
    <t>Анализ цен на рынке на предоставляемые услуги по перевозкам, проработка возможных маршрутов и логистических схем доставки различными видами транспорта, прочие информационные услуги</t>
  </si>
  <si>
    <t>Контроль количества, качества, комплектности товарно-материальных ценностей  при их приемке</t>
  </si>
  <si>
    <t>Осуществление разработки и внедрения локальных нормативных актов Общества по организации процесса сбыта готовой продукции</t>
  </si>
  <si>
    <t>Обеспечение своевременных и качественных отгрузок клиентам</t>
  </si>
  <si>
    <t>Прием рекламаций, размещение в базу, контроль рассмотрения, формирование ответа клиенту, удовлетворение рекламации</t>
  </si>
  <si>
    <t>Таблица 6. Способы доставки основных материалов на предприятие</t>
  </si>
  <si>
    <t>Таблица7. Данные о расстоянии, сроках и способах доставки товара</t>
  </si>
  <si>
    <t>Таблица 5. Номенклатура потребляемых ресурсов</t>
  </si>
  <si>
    <t>Таблица 8. Транспортное обслуживание предприятия</t>
  </si>
  <si>
    <t xml:space="preserve">Таблица 9. Общая характеристика номенклатуры провозимых грузов </t>
  </si>
  <si>
    <t>Таблица 10. Основные поставщики предприятия</t>
  </si>
  <si>
    <t xml:space="preserve">Схема грузопотоков </t>
  </si>
  <si>
    <t>Название</t>
  </si>
  <si>
    <t>Форма 3 (гр)</t>
  </si>
  <si>
    <t>Юридический адрес</t>
  </si>
  <si>
    <t>УНН</t>
  </si>
  <si>
    <t>Путевой лист грузового автомобиля №</t>
  </si>
  <si>
    <t>Дата</t>
  </si>
  <si>
    <t>Автомобиль</t>
  </si>
  <si>
    <t>Водитель</t>
  </si>
  <si>
    <t>Марка автомобиля</t>
  </si>
  <si>
    <t>Регистрационный знак</t>
  </si>
  <si>
    <t>ФИО</t>
  </si>
  <si>
    <t>Работа водителя и автомобиля</t>
  </si>
  <si>
    <t>Операция</t>
  </si>
  <si>
    <t>Показания спидометра</t>
  </si>
  <si>
    <t>Время работы спецобору-дования, ч</t>
  </si>
  <si>
    <t>по графику</t>
  </si>
  <si>
    <t>фактически</t>
  </si>
  <si>
    <t>Выезд на линию</t>
  </si>
  <si>
    <t>Возвращение с линии</t>
  </si>
  <si>
    <t>Движение ТСМ</t>
  </si>
  <si>
    <t>Заправка ТСМ</t>
  </si>
  <si>
    <t>Остаток ТСМ, л</t>
  </si>
  <si>
    <t>марка ТСМ</t>
  </si>
  <si>
    <t>количество</t>
  </si>
  <si>
    <t>при выезде</t>
  </si>
  <si>
    <t>при возвращении</t>
  </si>
  <si>
    <t xml:space="preserve">Автомобиль технически исправен. </t>
  </si>
  <si>
    <t>Автомобиль сдал.</t>
  </si>
  <si>
    <t>Отметка о прохождении приборного контроля</t>
  </si>
  <si>
    <t>Выезд разрешен.</t>
  </si>
  <si>
    <t>Подпись</t>
  </si>
  <si>
    <t>Подпись водителя</t>
  </si>
  <si>
    <t>Подпись, штамп</t>
  </si>
  <si>
    <t xml:space="preserve">Автомобиль в технически исправном </t>
  </si>
  <si>
    <t>Автомобиль принял.</t>
  </si>
  <si>
    <t>состоянии  принял</t>
  </si>
  <si>
    <t>Подпись (штамп)</t>
  </si>
  <si>
    <t xml:space="preserve">от </t>
  </si>
  <si>
    <t>Заказчик</t>
  </si>
  <si>
    <t>Пункт отправления (адрес места погрузки)</t>
  </si>
  <si>
    <t>Пункт назначения (адрес места разгрузки)</t>
  </si>
  <si>
    <t>Наименование груза</t>
  </si>
  <si>
    <t>№ ТТН</t>
  </si>
  <si>
    <t>Кол-во ездок с грузом</t>
  </si>
  <si>
    <t xml:space="preserve">Расстояние </t>
  </si>
  <si>
    <t>Вес груза, т</t>
  </si>
  <si>
    <t>Расход топлива, л</t>
  </si>
  <si>
    <t>по городу, км</t>
  </si>
  <si>
    <t>по трассе, км</t>
  </si>
  <si>
    <t>по норме</t>
  </si>
  <si>
    <t>факт</t>
  </si>
  <si>
    <t>Результаты работы</t>
  </si>
  <si>
    <t>Время работы спецобору-дования, час</t>
  </si>
  <si>
    <t>Расход ТСМ, л</t>
  </si>
  <si>
    <t>Пробег, км</t>
  </si>
  <si>
    <t>Перевезе-но тонн</t>
  </si>
  <si>
    <t>общий</t>
  </si>
  <si>
    <t>город</t>
  </si>
  <si>
    <t>трасса</t>
  </si>
  <si>
    <t>в т.ч. с грузом</t>
  </si>
  <si>
    <t>Должность</t>
  </si>
  <si>
    <t>Выполне- но, т*км</t>
  </si>
  <si>
    <r>
      <t xml:space="preserve">Задание водителю и его выполнение </t>
    </r>
    <r>
      <rPr>
        <sz val="11"/>
        <color indexed="8"/>
        <rFont val="Times New Roman"/>
        <family val="1"/>
        <charset val="204"/>
      </rPr>
      <t>к путевому листу №</t>
    </r>
  </si>
  <si>
    <r>
      <t xml:space="preserve">Дата </t>
    </r>
    <r>
      <rPr>
        <sz val="11"/>
        <color indexed="8"/>
        <rFont val="Times New Roman"/>
        <family val="1"/>
        <charset val="204"/>
      </rPr>
      <t>(чч.мм.гг.), время (ч,мин)</t>
    </r>
  </si>
  <si>
    <r>
      <t xml:space="preserve">Дата </t>
    </r>
    <r>
      <rPr>
        <sz val="11"/>
        <color indexed="8"/>
        <rFont val="Times New Roman"/>
        <family val="1"/>
        <charset val="204"/>
      </rPr>
      <t>(чч.мм.гг.)</t>
    </r>
  </si>
  <si>
    <r>
      <t xml:space="preserve">время </t>
    </r>
    <r>
      <rPr>
        <sz val="11"/>
        <color indexed="8"/>
        <rFont val="Times New Roman"/>
        <family val="1"/>
        <charset val="204"/>
      </rPr>
      <t>(ч,мин)</t>
    </r>
  </si>
  <si>
    <r>
      <t xml:space="preserve">дата </t>
    </r>
    <r>
      <rPr>
        <sz val="11"/>
        <color indexed="8"/>
        <rFont val="Times New Roman"/>
        <family val="1"/>
        <charset val="204"/>
      </rPr>
      <t>(чч.мм.гг.)</t>
    </r>
  </si>
  <si>
    <t>11_Логистика_Данные, 11-1_Путевой лист, 11-2_Путевой лист</t>
  </si>
  <si>
    <t>Данные по функционалу "ПРОИЗВОДСТВО"</t>
  </si>
  <si>
    <t xml:space="preserve">Приём </t>
  </si>
  <si>
    <t xml:space="preserve">Трудовые действия </t>
  </si>
  <si>
    <t>Трудовые движения</t>
  </si>
  <si>
    <t>Обслуживание рабочего места</t>
  </si>
  <si>
    <t>Подготовка полуавтоматической линии к работе 
.</t>
  </si>
  <si>
    <t xml:space="preserve">Навеска бухт, прогрев оборудования, осмотр работы блокирующих устройств, корректировка параметров </t>
  </si>
  <si>
    <t>Изготовление продукции</t>
  </si>
  <si>
    <t>Перемещение продукции на стол стабилизации, взвешивание и утилизация отходов, резка образцов для обмера, регулировка заливки и качества пенонапол-нителя</t>
  </si>
  <si>
    <t>Установка бухты</t>
  </si>
  <si>
    <t>Смена старой и установка новой бухты, очистка заливного сопла</t>
  </si>
  <si>
    <t>Регулировка инструмента</t>
  </si>
  <si>
    <t>Регулировка тормозного ролика приёмного стола, регулировка прижимного упора</t>
  </si>
  <si>
    <t>Переналадка оборудования</t>
  </si>
  <si>
    <t>Переналадка полуавтоматической линии с профиля AR 37 на профиль AR 45</t>
  </si>
  <si>
    <t>Замена отдельных узлов оборудования, замена пенообразующих компонентов</t>
  </si>
  <si>
    <t>Технологическая операция</t>
  </si>
  <si>
    <t>Кол-во ед 
оборудования</t>
  </si>
  <si>
    <t>Цена 
оборудования, тыс руб</t>
  </si>
  <si>
    <t>Используемый
 персонал</t>
  </si>
  <si>
    <t>Среднее время
 на операцию, мин</t>
  </si>
  <si>
    <t>Транспортировать ленту в бухтах с места складирования на рабочее место</t>
  </si>
  <si>
    <t>тележка вилочная «BT»</t>
  </si>
  <si>
    <t>транспортировщики</t>
  </si>
  <si>
    <t>Установить и зафиксировать бухту на размоточном барабане</t>
  </si>
  <si>
    <t>автоматическая линия инв.№000150</t>
  </si>
  <si>
    <t>оператор автоматических линий</t>
  </si>
  <si>
    <t xml:space="preserve">Подготовить заводные кромки ленты согласно эскизу </t>
  </si>
  <si>
    <t>ножницы по металлу</t>
  </si>
  <si>
    <t>Демонтировать дорн, формирующий замок вала, произвести его чистку и смазку, установить</t>
  </si>
  <si>
    <t>Установить на линию группу формирующих вальцов (группа «COMBI»), в соответствии с типо-</t>
  </si>
  <si>
    <t>Используя пульт панели управления, в режиме «ручная подача» протянуть ленту до 10-ой пары</t>
  </si>
  <si>
    <t>Включить пневматическую фиксацию отрезного блока</t>
  </si>
  <si>
    <t>Квартал</t>
  </si>
  <si>
    <t xml:space="preserve">Выпуск продукции, млн руб </t>
  </si>
  <si>
    <t>Структура выпуска, %</t>
  </si>
  <si>
    <t>Выполнение плана,%</t>
  </si>
  <si>
    <t>план</t>
  </si>
  <si>
    <t>по ритмичности</t>
  </si>
  <si>
    <t>Номенклатура 
выпускаемой продуции</t>
  </si>
  <si>
    <t>тыс шт</t>
  </si>
  <si>
    <t>Профиль ролликовой прокатки</t>
  </si>
  <si>
    <t>Вал октоганальный</t>
  </si>
  <si>
    <t>Короб</t>
  </si>
  <si>
    <t>Итого по основной
 продукции</t>
  </si>
  <si>
    <t>Прочая продукция</t>
  </si>
  <si>
    <t>Таблица 1. Структура трудового движения</t>
  </si>
  <si>
    <t>Таблица 2. Сводные данные по технологическим операциям производимой продукции</t>
  </si>
  <si>
    <t>Используемое оборудование</t>
  </si>
  <si>
    <t>Отрегулировать направляющие перфорирующего  устройства по ширине применяемой ленты</t>
  </si>
  <si>
    <t xml:space="preserve">Заправить и протянуть вручную ленту через перфорирующее устройство </t>
  </si>
  <si>
    <t>Таблица 3. Показатели выпуска продукции по кварталам</t>
  </si>
  <si>
    <t>Лист хронометража линии AG77</t>
  </si>
  <si>
    <t>Работа в одну смену 8 ч. (8ч)</t>
  </si>
  <si>
    <t>Работа в две смены по 8 ч. (8+7,5)</t>
  </si>
  <si>
    <t>Работа в три смены по 8 часов (8+7,5+7)</t>
  </si>
  <si>
    <t>Работа в две смены по 12 ч. (11,25+11,25)</t>
  </si>
  <si>
    <t>Работа в две смены по 12 часов (12+12)</t>
  </si>
  <si>
    <t>Суточный фонд времени, мин.</t>
  </si>
  <si>
    <t>Количество рабочих дней в месяце</t>
  </si>
  <si>
    <t>Месячный фонд времени, мин</t>
  </si>
  <si>
    <t>Состав подготовительно-заключительного времени, мин</t>
  </si>
  <si>
    <t>1-ая смена</t>
  </si>
  <si>
    <t>развод</t>
  </si>
  <si>
    <t>подготовка оборудования к работе</t>
  </si>
  <si>
    <t>Установка рулона, заправка ленты*</t>
  </si>
  <si>
    <t>технологические перерывы**</t>
  </si>
  <si>
    <t>Уборка</t>
  </si>
  <si>
    <t>2-ая смена</t>
  </si>
  <si>
    <t>3-я смена</t>
  </si>
  <si>
    <t xml:space="preserve">технологические перерывы** </t>
  </si>
  <si>
    <t>Подготовительно-заключительное время, мин</t>
  </si>
  <si>
    <t>сутки</t>
  </si>
  <si>
    <t>Потери на наладку блоков, перфоратора, пилы, приемного стола, мин</t>
  </si>
  <si>
    <t>Замена, обслуживание миксера, мин</t>
  </si>
  <si>
    <t>Плановая калибровка пеногенератора, мин</t>
  </si>
  <si>
    <t>Потери времени на ППР, мин</t>
  </si>
  <si>
    <t>Общие потери времени за месяц</t>
  </si>
  <si>
    <t>мин</t>
  </si>
  <si>
    <t>час</t>
  </si>
  <si>
    <t>Месячный эффективный фонд времени</t>
  </si>
  <si>
    <t>Примечание:</t>
  </si>
  <si>
    <t>*Установка рулона, заправка ленты: составляет 10 мин на бухту, при смене 8 часов; при смене 12ч., после 8 часа время увеличивается до 12 мин.</t>
  </si>
  <si>
    <t>**Технологические перерывы составляют: при смене 8 часов - 2 перерыва по 10 мин; при смене 12 часов - 2 перерыва по 10 мин и 1 перерыв 15 мин.</t>
  </si>
  <si>
    <t>***Среднестатистические простои оборудования состоят из простоев связанных, с наладкой, обслуживанием или ремонтом</t>
  </si>
  <si>
    <t>Наименование</t>
  </si>
  <si>
    <t xml:space="preserve">Наименование профессии рабочего  /  изготавливаемой детали  </t>
  </si>
  <si>
    <t>Разряд квалификационный</t>
  </si>
  <si>
    <t>Кол-во                чел.</t>
  </si>
  <si>
    <t>Трудоёмкость операции, н/час</t>
  </si>
  <si>
    <t>Часовая производительность линии</t>
  </si>
  <si>
    <t>ПРОФИЛИРОВАНИЕ, УКЛАДКА-УПАКОВКА:  ПРОФИЛИ</t>
  </si>
  <si>
    <t>Профиль AR375, AR375N  все цвета</t>
  </si>
  <si>
    <t>оператор АПЛиХШО</t>
  </si>
  <si>
    <t>укладчик-упаковщик</t>
  </si>
  <si>
    <t>20,6 уп/час</t>
  </si>
  <si>
    <t>Профиль AR377, AR377N  все цвета</t>
  </si>
  <si>
    <t>Профиль AR55   все цвета</t>
  </si>
  <si>
    <t>Профиль  AR55N  все цвета</t>
  </si>
  <si>
    <t>Профиль ARН55, АRН55N   все цвета</t>
  </si>
  <si>
    <t>16,25 уп/час</t>
  </si>
  <si>
    <t>Профиль AR52, AR52w   все цвета</t>
  </si>
  <si>
    <t>Профиль  AR52N, AR52wN   все цвета</t>
  </si>
  <si>
    <t>Профиль AR40, АR40N    все цвета</t>
  </si>
  <si>
    <t>Профиль ARН40, АRН40N все цвета</t>
  </si>
  <si>
    <t>15 уп/час</t>
  </si>
  <si>
    <t>Профиль AR55m, АR55mN   все цвета</t>
  </si>
  <si>
    <t>Профиль AR41, АR41N   все цвета</t>
  </si>
  <si>
    <t>Профиль AR39, АR39N   все цвета</t>
  </si>
  <si>
    <t>Профиль AR45, АR45N    все цвета</t>
  </si>
  <si>
    <t>Профиль AG77   все цвета</t>
  </si>
  <si>
    <t>Профиль AGH77  все цвета</t>
  </si>
  <si>
    <t>Номер детали</t>
  </si>
  <si>
    <t>ОК 001</t>
  </si>
  <si>
    <t>37507.</t>
  </si>
  <si>
    <t>Номер техпроцесса</t>
  </si>
  <si>
    <t>02141.00001</t>
  </si>
  <si>
    <t>Номер МК</t>
  </si>
  <si>
    <t>10141.00001</t>
  </si>
  <si>
    <t>Номер ВТП сборки</t>
  </si>
  <si>
    <t>Номер сборки</t>
  </si>
  <si>
    <t>Эскиз сборки</t>
  </si>
  <si>
    <t>Р357.00.000 верстак</t>
  </si>
  <si>
    <t>Номер ВТП сварки-1</t>
  </si>
  <si>
    <t>Номер ВТП сварки-2</t>
  </si>
  <si>
    <t>Номер сварки 1</t>
  </si>
  <si>
    <t>Эскиз сварки 1</t>
  </si>
  <si>
    <t>Полуавтомат ПДГ-312</t>
  </si>
  <si>
    <t>Номер сварки 2</t>
  </si>
  <si>
    <t>Эскиз сварки 2</t>
  </si>
  <si>
    <t>Номер сварки 3</t>
  </si>
  <si>
    <t>Эскиз сварки 3</t>
  </si>
  <si>
    <t>Номер конт.сварки</t>
  </si>
  <si>
    <t>Эскиз конт. св.</t>
  </si>
  <si>
    <t>Машина точечной сварки МТ-1222</t>
  </si>
  <si>
    <t>Номер пайки</t>
  </si>
  <si>
    <t>Эскиз пайки</t>
  </si>
  <si>
    <t>Пост газовой сварки</t>
  </si>
  <si>
    <t>Номер пайки 2</t>
  </si>
  <si>
    <t>Эскиз пайки 2</t>
  </si>
  <si>
    <t>Номер очистки</t>
  </si>
  <si>
    <t>Эскиз очистки</t>
  </si>
  <si>
    <t>Номер правки</t>
  </si>
  <si>
    <t>Эскиз правки</t>
  </si>
  <si>
    <t>Номер обр. рез. 1</t>
  </si>
  <si>
    <t>60141.00001</t>
  </si>
  <si>
    <t>Эскиз обр. рез.-1</t>
  </si>
  <si>
    <t>Номер обр. рез.-2</t>
  </si>
  <si>
    <t>Номер обработки резанием-2</t>
  </si>
  <si>
    <t>Эскиз обр. рез.-2</t>
  </si>
  <si>
    <t>Номер обр. резанием-3</t>
  </si>
  <si>
    <t>Эскиз обр. рез.-3</t>
  </si>
  <si>
    <t>Номер зачистки</t>
  </si>
  <si>
    <t>Эскиз зачистки</t>
  </si>
  <si>
    <t>Номер сверлильнлй</t>
  </si>
  <si>
    <t>Эскиз сверлильной</t>
  </si>
  <si>
    <t>Номер гибки</t>
  </si>
  <si>
    <t>Эскиз гибки</t>
  </si>
  <si>
    <t>Номер контроля</t>
  </si>
  <si>
    <t>60102.00001</t>
  </si>
  <si>
    <t>Эскиз контроля</t>
  </si>
  <si>
    <t>20100.00001</t>
  </si>
  <si>
    <t>cтол ОТК</t>
  </si>
  <si>
    <t>ГОСТ 3.1118-82. Форма 2</t>
  </si>
  <si>
    <t>Дубл.</t>
  </si>
  <si>
    <t>Взам.</t>
  </si>
  <si>
    <t>Подп.</t>
  </si>
  <si>
    <t>02200.00004</t>
  </si>
  <si>
    <t>Разраб.</t>
  </si>
  <si>
    <t>Авсянский</t>
  </si>
  <si>
    <t xml:space="preserve">ООО
"Алютех Инк." </t>
  </si>
  <si>
    <t>10200.00003</t>
  </si>
  <si>
    <t>Провер.</t>
  </si>
  <si>
    <t>Средняков</t>
  </si>
  <si>
    <t>Согл.</t>
  </si>
  <si>
    <t>Вал октогональный</t>
  </si>
  <si>
    <t>Н. контр.</t>
  </si>
  <si>
    <t>Славнов</t>
  </si>
  <si>
    <t>Цех</t>
  </si>
  <si>
    <t>Уч</t>
  </si>
  <si>
    <t>РМ</t>
  </si>
  <si>
    <t>Опер</t>
  </si>
  <si>
    <t>Код, наименование операции</t>
  </si>
  <si>
    <t>Обозначение документа</t>
  </si>
  <si>
    <t>Код, наименование оборудования</t>
  </si>
  <si>
    <t>СМ</t>
  </si>
  <si>
    <t>Проф.</t>
  </si>
  <si>
    <t>Р</t>
  </si>
  <si>
    <t>УТ</t>
  </si>
  <si>
    <t>КР</t>
  </si>
  <si>
    <t>КОИД</t>
  </si>
  <si>
    <t>ЕН</t>
  </si>
  <si>
    <t>ОП</t>
  </si>
  <si>
    <t>Кшт</t>
  </si>
  <si>
    <t>Тп.з.</t>
  </si>
  <si>
    <t>Тшт,мин</t>
  </si>
  <si>
    <t>К/М</t>
  </si>
  <si>
    <t>Наименование детали, сб. единицы или материала</t>
  </si>
  <si>
    <t>Обозначение, код</t>
  </si>
  <si>
    <t>ОПП</t>
  </si>
  <si>
    <t>ЕВ</t>
  </si>
  <si>
    <t>КИ</t>
  </si>
  <si>
    <t>Н.расх.</t>
  </si>
  <si>
    <t>005</t>
  </si>
  <si>
    <t>Перемещение</t>
  </si>
  <si>
    <t>О</t>
  </si>
  <si>
    <t>1. Транспортировать ленту в бухтах с места складирования на рабочее место</t>
  </si>
  <si>
    <t>1</t>
  </si>
  <si>
    <t>1.2</t>
  </si>
  <si>
    <t>010</t>
  </si>
  <si>
    <t>Подготовительная</t>
  </si>
  <si>
    <t>20200.00005; ИОТ№9-2004; ИОТ№10-2004</t>
  </si>
  <si>
    <t>1. Установить и зафиксировать бухту на размоточном барабане</t>
  </si>
  <si>
    <t>Т</t>
  </si>
  <si>
    <t>кран-балка; накладка под строп; строп ТУ РБ 01358198.022-99; перчатки защитные; каска</t>
  </si>
  <si>
    <t>10</t>
  </si>
  <si>
    <t>Примечания:</t>
  </si>
  <si>
    <t>11</t>
  </si>
  <si>
    <t>1) при установке новой бухты следует проверять маркировку ленты на соответствие ТЗ;</t>
  </si>
  <si>
    <t>12</t>
  </si>
  <si>
    <t>2) проверять соответствие максимальной грузоподъемности стропа весу бухты;</t>
  </si>
  <si>
    <t>13</t>
  </si>
  <si>
    <t>3) при подъеме бухты следует контролировать положение стропа относительно накладок (строп</t>
  </si>
  <si>
    <t xml:space="preserve"> должен находиться в ручье накладок).</t>
  </si>
  <si>
    <t>15</t>
  </si>
  <si>
    <t>16</t>
  </si>
  <si>
    <t xml:space="preserve">2. Подготовить заводные кромки ленты согласно эскизу </t>
  </si>
  <si>
    <t>МК</t>
  </si>
  <si>
    <t>Маршрутная карта</t>
  </si>
  <si>
    <t>ГОСТ 3.1118-82 Форма 1 "б"</t>
  </si>
  <si>
    <t xml:space="preserve">Примечание – если на конце ленты имеются остатки наклеек (бумага, скотч и т.п.), то его </t>
  </si>
  <si>
    <t>следует обрезать.</t>
  </si>
  <si>
    <t>015</t>
  </si>
  <si>
    <t>ИОТ№9-2004; ИОТ№10-2004</t>
  </si>
  <si>
    <t>1. Установить корпус калибрующего устройства в нужное положение в зависимости от типораз-</t>
  </si>
  <si>
    <t xml:space="preserve"> мера производимого вала</t>
  </si>
  <si>
    <t>Примечание – для RT40х0,6 и RT60х0,8 - положение 1; для RT70х1,2 - положение 2.</t>
  </si>
  <si>
    <t>2. Установить в корпус блок калибрующих вальцов</t>
  </si>
  <si>
    <t>3. Демонтировать дорн, формирующий замок вала, произвести его чистку и смазку, установить</t>
  </si>
  <si>
    <t xml:space="preserve"> дорн на место</t>
  </si>
  <si>
    <t>17</t>
  </si>
  <si>
    <t>4. Установить на линию группу формирующих вальцов (группа «COMBI»), в соответствии с типо-</t>
  </si>
  <si>
    <t xml:space="preserve"> размером производимого вала</t>
  </si>
  <si>
    <t>5. Установить планку перфорирующего устройства в положение, соответствующее нужному</t>
  </si>
  <si>
    <t xml:space="preserve"> типоразмеру вала</t>
  </si>
  <si>
    <t>Примечание – для RT40х0,6 - положение 1;для RT60х0,8 - положение 2; для RT70х1,2 - положение 3</t>
  </si>
  <si>
    <t>6. Отрегулировать направляющие перфорирующего  устройства по ширине применяемой ленты на</t>
  </si>
  <si>
    <t xml:space="preserve"> входе и выходе</t>
  </si>
  <si>
    <t>7. Заправить и протянуть вручную ленту через перфорирующее устройство с последующей ее</t>
  </si>
  <si>
    <t xml:space="preserve"> заправкой в первую пару вальцов группы «COMBI»</t>
  </si>
  <si>
    <t>8. Произвести регулировку равномерности натяжения ленты</t>
  </si>
  <si>
    <t>9. Используя пульт панели управления, в режиме «ручная подача» протянуть ленту до 10-ой пары</t>
  </si>
  <si>
    <t xml:space="preserve"> вальцов группы «СОMBI»</t>
  </si>
  <si>
    <t>10. Заправить ленту в  10-ую  пару вальцов</t>
  </si>
  <si>
    <t>лом монтажный; молоток</t>
  </si>
  <si>
    <t>11. Используя пульт панели управления, в режиме «ручная подача» протянуть ленту до 13-ой</t>
  </si>
  <si>
    <t xml:space="preserve"> пары вальцов группы «СОMBI»</t>
  </si>
  <si>
    <t>12. Смазать дорн, формирующий внутренний замок</t>
  </si>
  <si>
    <t>масленка; масло турбодизельное</t>
  </si>
  <si>
    <t>13. Заправить ленту в 13-ую  пару вальцов</t>
  </si>
  <si>
    <t>отвертка</t>
  </si>
  <si>
    <t>14. Используя пульт панели управления, в режиме «ручная подача» прогнать вал до отрезного</t>
  </si>
  <si>
    <t>блока</t>
  </si>
  <si>
    <t>1) проверить соосность вала и калибрующего устройства и при необходимости произвести</t>
  </si>
  <si>
    <t xml:space="preserve"> регулировку;</t>
  </si>
  <si>
    <t>2) проверить соосность механизма для снятия СОЖ и при необходимости произвести регулировку.</t>
  </si>
  <si>
    <t>15. Установить в отрезной блок матрицу в соответствии с типоразмером производимого вала</t>
  </si>
  <si>
    <t>16. Отрегулировать положение матрицы относительно сформированного вала</t>
  </si>
  <si>
    <t>17. Прогнать вал в режиме «ручная подача» через отрезной блок до наклонного стола, с одно-</t>
  </si>
  <si>
    <t xml:space="preserve"> временной дополнительной регулировкой соосности вала и отверстия матрицы</t>
  </si>
  <si>
    <t>18. Произвести регулировку по высоте наклонного стола приемки</t>
  </si>
  <si>
    <t>19. Включить пневматическую фиксацию отрезного блока</t>
  </si>
  <si>
    <t>20. Установить с помощью пульта панели управления скорость выхода и длину вала L=6000+6 мм</t>
  </si>
  <si>
    <t>1) изготовить два пробных образца вала;</t>
  </si>
  <si>
    <t>2) произвести контрольные замеры на подтверждение соответствия требованиям КД;</t>
  </si>
  <si>
    <t>3) контроль размера Н вала производить по всей длине через 400-500мм по всем четырем</t>
  </si>
  <si>
    <t xml:space="preserve"> парам граней;</t>
  </si>
  <si>
    <t>4) контроль шага перфорации (75±0,4 мм и 30±0,3 мм по всей длине вала между ударами штампа).</t>
  </si>
  <si>
    <t>штангенциркуль ШЦ-II-250-0,05  ГОСТ166;</t>
  </si>
  <si>
    <t>ОПП141-00-00-001 калибр ПР (Вал RT40); ОПП141-00-00-001-01 калибр НЕ (Вал RT40);</t>
  </si>
  <si>
    <t>ОПП141-00-00-002 калибр ПР (Вал RT60); ОПП141-00-00-002-01 калибр НЕ (Вал RT60);</t>
  </si>
  <si>
    <t>ОПП141-00-00-003 калибр ПР (Вал RT70); ОПП141-00-00-003-01 калибр НЕ (Вал RT70)</t>
  </si>
  <si>
    <t>020</t>
  </si>
  <si>
    <t>Профилировочная</t>
  </si>
  <si>
    <t>20200.00014; ИОТ№9-2004; ИОТ№10-2004</t>
  </si>
  <si>
    <t xml:space="preserve">1. Запустить автоматическую линию с главного пульта в автоматическом режиме до окончания </t>
  </si>
  <si>
    <t>ленты в бухте</t>
  </si>
  <si>
    <t>Примечание - валы, получаемые при наладке линии, остаток ленты в конце бухты с примятыми</t>
  </si>
  <si>
    <t xml:space="preserve"> краями, а также металл от перфорации  являются технологическим отходом</t>
  </si>
  <si>
    <t>2. Контроль исполнителем размеров H, L, В, W  - 2-3 раза после запуска и через каждые</t>
  </si>
  <si>
    <t xml:space="preserve"> 20 минут.</t>
  </si>
  <si>
    <t>025</t>
  </si>
  <si>
    <t>ИОТ №31-2004</t>
  </si>
  <si>
    <t>накопители валов НВ21.02.00.00; НВ21.03.00.00</t>
  </si>
  <si>
    <t>1. Переместить накопитель с изготовленными валами на участок упаковки</t>
  </si>
  <si>
    <t>030</t>
  </si>
  <si>
    <t>Контроль</t>
  </si>
  <si>
    <t>20200.00014</t>
  </si>
  <si>
    <t>стол контрольный</t>
  </si>
  <si>
    <t>Конртоль от партии:</t>
  </si>
  <si>
    <t>1. Длина L</t>
  </si>
  <si>
    <t>10 шт</t>
  </si>
  <si>
    <t>рулетка 8 м ГОСТ 7502-98</t>
  </si>
  <si>
    <t>2. Размер Н</t>
  </si>
  <si>
    <t>3. Размер W</t>
  </si>
  <si>
    <t>4. Размер B</t>
  </si>
  <si>
    <t>Примечание - допускается применение аналогичных по точности средств измерения.</t>
  </si>
  <si>
    <t>035</t>
  </si>
  <si>
    <t>20200.00071; ИОТ №33-2009</t>
  </si>
  <si>
    <t>стол упаковочный</t>
  </si>
  <si>
    <t>19293</t>
  </si>
  <si>
    <t>2</t>
  </si>
  <si>
    <t>1. Нарезать ленту РЕТ с тиснением 15,5х0,89 на мерные куски:</t>
  </si>
  <si>
    <t>- для вала RT40 - длиной 700±30мм;</t>
  </si>
  <si>
    <t>- для вала RT60 - длиной 750±30мм.</t>
  </si>
  <si>
    <t>ножницы по металлу; рулетка 8м</t>
  </si>
  <si>
    <t xml:space="preserve">2. Отрегулировать подвижные упоры столов таким образом, чтобы пачка вала укладывалась в </t>
  </si>
  <si>
    <t xml:space="preserve"> горизонтальной плоскости (см. рис.1 КЭ)</t>
  </si>
  <si>
    <t>3. Уложить пачку вала на стол упакочный</t>
  </si>
  <si>
    <t>4. Произвести упаковку пачки в четырех местах указанных на рис.2, для чего:</t>
  </si>
  <si>
    <t>- обернуть пачку отрезком ленты и вставить концы (в нахлест) в прорезь упаковочной машинки</t>
  </si>
  <si>
    <t xml:space="preserve"> (при этом стык ленты должен распологаться сверху, см.рис.3);</t>
  </si>
  <si>
    <t>- произвести затяжку и сварку ленты упаковочной.</t>
  </si>
  <si>
    <t>машинка упаковочная ITA21</t>
  </si>
  <si>
    <t>1) при затяжке ленты не допускать деформации вала в месте упаковки;</t>
  </si>
  <si>
    <t>2) при затяжке ленты остерегаться защемления пальцев.</t>
  </si>
  <si>
    <t>5. Извлечь упаковочную машинку из под кольца ленты.</t>
  </si>
  <si>
    <t>Примечание - проверять натяжение ленты: лента не должна болтаться на валах и должна</t>
  </si>
  <si>
    <t xml:space="preserve"> обеспечивать надежное крепление валов в пачке.</t>
  </si>
  <si>
    <t>040</t>
  </si>
  <si>
    <t>ИОТ №39-2009</t>
  </si>
  <si>
    <t>корзина ОПП.000079</t>
  </si>
  <si>
    <t>11453</t>
  </si>
  <si>
    <t>3</t>
  </si>
  <si>
    <t>1. Транспортировать упакованные изделия на склад готовой продукции</t>
  </si>
  <si>
    <t>ООО "Алютех Инкорпорейтед"</t>
  </si>
  <si>
    <t>44200.00002</t>
  </si>
  <si>
    <t>Парамонов</t>
  </si>
  <si>
    <t>Данилов</t>
  </si>
  <si>
    <t>С</t>
  </si>
  <si>
    <t>1. Вал октогональный</t>
  </si>
  <si>
    <t>RT40х0,6</t>
  </si>
  <si>
    <t>М</t>
  </si>
  <si>
    <t>Лента стальная горячеоцинкованная</t>
  </si>
  <si>
    <t>0,60x143</t>
  </si>
  <si>
    <t>м</t>
  </si>
  <si>
    <t>0,647</t>
  </si>
  <si>
    <t>2. Вал октогональный</t>
  </si>
  <si>
    <t>RT60х0,8</t>
  </si>
  <si>
    <t>0,80x210</t>
  </si>
  <si>
    <t>1,259</t>
  </si>
  <si>
    <t>3. Вал октогональный</t>
  </si>
  <si>
    <t>RT70х1,2</t>
  </si>
  <si>
    <t>1,20x250</t>
  </si>
  <si>
    <t>2,29</t>
  </si>
  <si>
    <t>4. Вал октогональный</t>
  </si>
  <si>
    <t>0,60x210</t>
  </si>
  <si>
    <t>0,940</t>
  </si>
  <si>
    <t>ВТП</t>
  </si>
  <si>
    <t>к  ТТП обработки давлением</t>
  </si>
  <si>
    <t>МК/ВТП</t>
  </si>
  <si>
    <t>к  ТТП обработки резанием</t>
  </si>
  <si>
    <t>ГОСТ 3.1407-86. Форма 1</t>
  </si>
  <si>
    <t>СП "Алютех Инк." ООО</t>
  </si>
  <si>
    <t>Наименование операции</t>
  </si>
  <si>
    <t>Материал</t>
  </si>
  <si>
    <t>Твердость</t>
  </si>
  <si>
    <t>МД</t>
  </si>
  <si>
    <t>Профиль и размеры</t>
  </si>
  <si>
    <t>МЗ</t>
  </si>
  <si>
    <t>Отрезка</t>
  </si>
  <si>
    <t>профиль PWE</t>
  </si>
  <si>
    <t>Оборудование, устройство ЧПУ</t>
  </si>
  <si>
    <t>Обозначение программы</t>
  </si>
  <si>
    <t>То</t>
  </si>
  <si>
    <t>Тв</t>
  </si>
  <si>
    <t>Тшт</t>
  </si>
  <si>
    <t>СОЖ</t>
  </si>
  <si>
    <t>станок отрезной инв. №00048</t>
  </si>
  <si>
    <t>--</t>
  </si>
  <si>
    <t>ПИ</t>
  </si>
  <si>
    <t>Д или В</t>
  </si>
  <si>
    <t>L</t>
  </si>
  <si>
    <t>t</t>
  </si>
  <si>
    <t>I</t>
  </si>
  <si>
    <t>S</t>
  </si>
  <si>
    <t>n</t>
  </si>
  <si>
    <t>V</t>
  </si>
  <si>
    <t>ОК</t>
  </si>
  <si>
    <t>Обработки резанием</t>
  </si>
  <si>
    <t>ГОСТ 3.1407-86. Форма 1а</t>
  </si>
  <si>
    <t>ГОСТ 3.1502-85. Форма 2</t>
  </si>
  <si>
    <t>Наименование оборудования</t>
  </si>
  <si>
    <t>То,мин</t>
  </si>
  <si>
    <t>Тв,мин</t>
  </si>
  <si>
    <t>Обозначение ИОТ</t>
  </si>
  <si>
    <t>ИОТ № 9-98</t>
  </si>
  <si>
    <t>Контролируемые параметры</t>
  </si>
  <si>
    <t>Код средств ТО</t>
  </si>
  <si>
    <t>Наименование средств ТО</t>
  </si>
  <si>
    <t>Объем ПК от парт.</t>
  </si>
  <si>
    <t>То/Тв,мин</t>
  </si>
  <si>
    <t xml:space="preserve"> Контроль от партии:</t>
  </si>
  <si>
    <t>Технический контроль</t>
  </si>
  <si>
    <t>ГОСТ 3.1502-85 Форма 2а</t>
  </si>
  <si>
    <t>085</t>
  </si>
  <si>
    <t>Объём и ПК</t>
  </si>
  <si>
    <t>То/Тв</t>
  </si>
  <si>
    <t>ГОСТ 3.1105-84 Форма 2</t>
  </si>
  <si>
    <t>Утверждаю</t>
  </si>
  <si>
    <t>Б. В. Дудкин</t>
  </si>
  <si>
    <t xml:space="preserve">   Комплект документов</t>
  </si>
  <si>
    <t>Согласовано:</t>
  </si>
  <si>
    <t>на типовой технологический процесс</t>
  </si>
  <si>
    <t>Инженер  по охране труда</t>
  </si>
  <si>
    <t>обработки давлением</t>
  </si>
  <si>
    <t>Д.Р. Куриленко</t>
  </si>
  <si>
    <t>Мастер производственного</t>
  </si>
  <si>
    <t xml:space="preserve"> участка</t>
  </si>
  <si>
    <t>А. Л. Доросевич</t>
  </si>
  <si>
    <t>Метролог</t>
  </si>
  <si>
    <t>Главный технолог:</t>
  </si>
  <si>
    <t>С.И. Рачек</t>
  </si>
  <si>
    <t>А. С. Средняков</t>
  </si>
  <si>
    <t>Нач. ОТК:</t>
  </si>
  <si>
    <t>А. Н. Караваев</t>
  </si>
  <si>
    <t xml:space="preserve">Введен в действие  </t>
  </si>
  <si>
    <t>приказом №</t>
  </si>
  <si>
    <t>от</t>
  </si>
  <si>
    <t>ТЛ</t>
  </si>
  <si>
    <t>Титульный лист</t>
  </si>
  <si>
    <t>13_Производство_Данные, 13-1_Наблюдательный лист хрономертража, 13-2_Перечень нормативов по труду; 13-3, 13-4,13-5,13-6,13-7,13-8_Технологическая карта валы октогональные</t>
  </si>
  <si>
    <t>01.07.2011 № 133</t>
  </si>
  <si>
    <t>о расходе топливно-энергетических ресурсов</t>
  </si>
  <si>
    <t>за</t>
  </si>
  <si>
    <t>ЯНВАРЬ-ДЕКАБРЬ</t>
  </si>
  <si>
    <t xml:space="preserve"> 20</t>
  </si>
  <si>
    <t>года</t>
  </si>
  <si>
    <t>(месяц)</t>
  </si>
  <si>
    <t>Форма 12-тэк</t>
  </si>
  <si>
    <t>Юридические лица (кроме перечисленных в Указаниях по заполнению настоящей формы), их обособленные подразделения, имеющие отдельный баланс:</t>
  </si>
  <si>
    <t>12-го числа после отчетного периода,
за январь – декабрь – 15 января</t>
  </si>
  <si>
    <t>0622001</t>
  </si>
  <si>
    <t>отделу статистики в районе, городе главного статистического управления области, Главному статистическому управлению города Минска;</t>
  </si>
  <si>
    <t>Месячная</t>
  </si>
  <si>
    <t>своей вышестоящей организации (копию по ее требованию);</t>
  </si>
  <si>
    <t>областному, Минскому городскому управлению по надзору за рациональным использованием топливно-энергетических ресурсов Департамента по энергоэффективности Государственного комитета по стандартизации Республики Беларусь</t>
  </si>
  <si>
    <t>Государственный пограничный комитет Республики Беларусь – сводные статистические данные (информацию) по республике, областям, г. Минску</t>
  </si>
  <si>
    <t>14-го числа после отчетного периода,
за январь – декабрь – 17 января</t>
  </si>
  <si>
    <t>Национальному статистическому комитету Республики Беларусь</t>
  </si>
  <si>
    <t>ООО «Алютех Инкорпорейтед»</t>
  </si>
  <si>
    <t>220075, Минская область, Минский р-н, СЭЗ «Минск», ул. Селицкого, 10-301</t>
  </si>
  <si>
    <t>Регистрационный номер респондента в статистическом регистре (ОКПО)</t>
  </si>
  <si>
    <t>*При отсутствии по месту нахождения респондента отдела статистики в районе (городе) государственная статистическая отчетность предоставляется в главное статистическое управление области.</t>
  </si>
  <si>
    <t>РАСХОД ТОПЛИВНО-ЭНЕРГЕТИЧЕСКИХ РЕСУРСОВ</t>
  </si>
  <si>
    <t>С начала года</t>
  </si>
  <si>
    <t>За соответствующий период предыдущего года</t>
  </si>
  <si>
    <t>котельно-печное топливо, т усл. топл.</t>
  </si>
  <si>
    <t>тепловая энергия, Гкал</t>
  </si>
  <si>
    <t>электрическая энергия, тыс. кВт•ч</t>
  </si>
  <si>
    <t>из него 
местные виды топлива и отходы</t>
  </si>
  <si>
    <t>из них отходы собственного производства</t>
  </si>
  <si>
    <t>Израсходовано – всего</t>
  </si>
  <si>
    <t>Из него на производственные нужды</t>
  </si>
  <si>
    <t>из них:</t>
  </si>
  <si>
    <t>на производство тепловой и электрической энергии</t>
  </si>
  <si>
    <t>112</t>
  </si>
  <si>
    <t>потери в магистральных сетях</t>
  </si>
  <si>
    <t>Отпущено другим организациям</t>
  </si>
  <si>
    <t>Отпущено (продано) населению</t>
  </si>
  <si>
    <t>Произведено собственными энергоисточниками (тепловая энергия отпущенная; электрическая энергия выработанная)</t>
  </si>
  <si>
    <t>Из них за счет использования тепловых вторичных энергетических ресурсов (далее – ВЭР), ВЭР избыточного давления, энергии воды, ветра, солнца, геотермальных источников</t>
  </si>
  <si>
    <t>Получено от других организаций</t>
  </si>
  <si>
    <t>ПРЯМЫЕ ОБОБЩЕННЫЕ ЭНЕРГЕТИЧЕСКИЕ ЗАТРАТЫ</t>
  </si>
  <si>
    <t>(т усл. топл.)</t>
  </si>
  <si>
    <t>Прямые обобщенные энергетические затраты – всего</t>
  </si>
  <si>
    <t>В том числе по:</t>
  </si>
  <si>
    <t>котельно-печному топливу</t>
  </si>
  <si>
    <t>тепловой энергии</t>
  </si>
  <si>
    <t>электрической энергии</t>
  </si>
  <si>
    <t>(процентов)</t>
  </si>
  <si>
    <t>Задание</t>
  </si>
  <si>
    <t>Фактически</t>
  </si>
  <si>
    <t>Показатель по энергосбережению (в сопоставимых условиях)</t>
  </si>
  <si>
    <t>Таблица 4</t>
  </si>
  <si>
    <t>Уважаемый респондент!</t>
  </si>
  <si>
    <t xml:space="preserve">В целях изучения нагрузки по заполнению форм государственной статистической отчетности </t>
  </si>
  <si>
    <t>просим Вас заполнить информацию о времени, затраченном на заполнение данной формы.</t>
  </si>
  <si>
    <t>Время, затраченное на заполнение, часов (нужное обвести)</t>
  </si>
  <si>
    <t>до 1</t>
  </si>
  <si>
    <r>
      <t xml:space="preserve">1 </t>
    </r>
    <r>
      <rPr>
        <b/>
        <sz val="10"/>
        <rFont val="Times New Roman"/>
        <family val="1"/>
        <charset val="204"/>
      </rPr>
      <t>–</t>
    </r>
    <r>
      <rPr>
        <b/>
        <sz val="10"/>
        <rFont val="Times New Roman CYR"/>
        <family val="1"/>
        <charset val="204"/>
      </rPr>
      <t xml:space="preserve"> 2</t>
    </r>
  </si>
  <si>
    <t>2 – 4</t>
  </si>
  <si>
    <t>4 – 8</t>
  </si>
  <si>
    <t>8 – 40</t>
  </si>
  <si>
    <t>более 40</t>
  </si>
  <si>
    <t>Благодарим за предоставленную информацию!</t>
  </si>
  <si>
    <t>1. Данные таблиц 1 и 2 заполняются в целых числах, данные таблицы 3 – с одним знаком после запятой.</t>
  </si>
  <si>
    <t xml:space="preserve">        2. Таблица 3 заполняется в отчетах, представляемых в адрес областного, Минского городского управления по надзору за рациональным использованием топливно-энергетических ресурсов Департамента по энергоэффективности Государственного комитета по стандартизации Республики Беларусь. Для организаций, входящих в состав государственного производственного объединения электроэнергетики «Белэнерго», данные таблицы 3 заполняются в тоннах условного топлива.</t>
  </si>
  <si>
    <t>А.Б. Секержицкий</t>
  </si>
  <si>
    <t>Начальник ЭТГ</t>
  </si>
  <si>
    <t>А.А.Альхимович</t>
  </si>
  <si>
    <t>Альхимович А.А.</t>
  </si>
  <si>
    <t>"</t>
  </si>
  <si>
    <t>20</t>
  </si>
  <si>
    <t>(фамилия, собственное имя, отчество контактного лица, номер телефона, адрес электронной почты)</t>
  </si>
  <si>
    <t>(дата составления государственной статистической отчетности)</t>
  </si>
  <si>
    <t>Утверждаю:</t>
  </si>
  <si>
    <t xml:space="preserve">Зам. директора по производству  </t>
  </si>
  <si>
    <t>_________________ И.И.Иванов</t>
  </si>
  <si>
    <t>_____________________С.А.Сидоров</t>
  </si>
  <si>
    <t>ГРАФИК</t>
  </si>
  <si>
    <t>Инвентарный номер</t>
  </si>
  <si>
    <t>Марка, модель</t>
  </si>
  <si>
    <t>Последний ремонт</t>
  </si>
  <si>
    <t>Количество ремонтов и осмотров в планирумом году.</t>
  </si>
  <si>
    <t>Вид ремонта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</si>
  <si>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</si>
  <si>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</si>
  <si>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</si>
  <si>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</si>
  <si>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</si>
  <si>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</si>
  <si>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</si>
  <si>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</si>
  <si>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</si>
  <si>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</si>
  <si>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</si>
  <si>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</si>
  <si>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000001 </t>
  </si>
  <si>
    <t>Профилирующая машина с 2-мя ряд.каркасов и 10-тью станциями</t>
  </si>
  <si>
    <t xml:space="preserve"> 41000</t>
  </si>
  <si>
    <t xml:space="preserve">000028  </t>
  </si>
  <si>
    <t>Роллформин. уст-ка с гидравликой,пневматикой и эл.об-ем AR55</t>
  </si>
  <si>
    <t>AR55</t>
  </si>
  <si>
    <t xml:space="preserve"> 41200</t>
  </si>
  <si>
    <t>000143</t>
  </si>
  <si>
    <t>Гидравлич.гиб.машина НК-65 с панелью управления СНС100</t>
  </si>
  <si>
    <t>НК-65</t>
  </si>
  <si>
    <t>000150</t>
  </si>
  <si>
    <t>Роллформинг. уст-ка для пр-ва октогонального вала RT-40,60,70</t>
  </si>
  <si>
    <t>RT</t>
  </si>
  <si>
    <t>000196</t>
  </si>
  <si>
    <t>Роллформинговая линия "Т-4-COMBI" по пр-ву профиля  H77мм</t>
  </si>
  <si>
    <r>
      <t xml:space="preserve">T-4 COMBI </t>
    </r>
    <r>
      <rPr>
        <b/>
        <sz val="10"/>
        <rFont val="Arial"/>
        <family val="2"/>
        <charset val="204"/>
      </rPr>
      <t>H77мм</t>
    </r>
  </si>
  <si>
    <t xml:space="preserve">000197              </t>
  </si>
  <si>
    <t>Роллформинговая линия "Т-4-COMBI" по пр-ву профиля  H40</t>
  </si>
  <si>
    <r>
      <t xml:space="preserve">T-4 COMBI </t>
    </r>
    <r>
      <rPr>
        <b/>
        <sz val="10"/>
        <rFont val="Arial"/>
        <family val="2"/>
        <charset val="204"/>
      </rPr>
      <t>H40 мм</t>
    </r>
  </si>
  <si>
    <t xml:space="preserve"> 41209</t>
  </si>
  <si>
    <t xml:space="preserve">000421              </t>
  </si>
  <si>
    <t>Роллформинговая линия для пр-ва коробов защитных SB</t>
  </si>
  <si>
    <t>SB</t>
  </si>
  <si>
    <t>Линия по изготовлению круглых, полукруглых и 45 градусных коробов</t>
  </si>
  <si>
    <t>DALLAN SB</t>
  </si>
  <si>
    <t xml:space="preserve">000464              </t>
  </si>
  <si>
    <t>Роллформинговое об-е "COMBI GA-24-300" для пр-ва AR/55</t>
  </si>
  <si>
    <t>COMBI GA-24-300</t>
  </si>
  <si>
    <t>000727</t>
  </si>
  <si>
    <t>Роллформинговая линия "T-4 COMBI" для пр-ва профиля AR-37</t>
  </si>
  <si>
    <r>
      <t xml:space="preserve">T-4 COMBI </t>
    </r>
    <r>
      <rPr>
        <b/>
        <sz val="10"/>
        <rFont val="Arial"/>
        <family val="2"/>
        <charset val="204"/>
      </rPr>
      <t>AR-37</t>
    </r>
  </si>
  <si>
    <t xml:space="preserve">000728              </t>
  </si>
  <si>
    <t>Роллформинговая линия "T-4 COMBI" для пр-ва профиля AR-41</t>
  </si>
  <si>
    <r>
      <t xml:space="preserve">T-4 COMBI </t>
    </r>
    <r>
      <rPr>
        <b/>
        <sz val="10"/>
        <rFont val="Arial"/>
        <family val="2"/>
        <charset val="204"/>
      </rPr>
      <t>AR-41</t>
    </r>
  </si>
  <si>
    <t xml:space="preserve">000761              </t>
  </si>
  <si>
    <t>Пресс гидравлический универсальный МАСТ.910015РЭ</t>
  </si>
  <si>
    <t>МАСТ.910015РЭ</t>
  </si>
  <si>
    <t xml:space="preserve">000791              </t>
  </si>
  <si>
    <t>Профилировочная система для производства профилей WE</t>
  </si>
  <si>
    <t>WE</t>
  </si>
  <si>
    <t xml:space="preserve">001070              </t>
  </si>
  <si>
    <t>Компл.об-я COMBI G4-24-30 для пр-ва проф. рол-го AR/45eco</t>
  </si>
  <si>
    <t>AR/45eco</t>
  </si>
  <si>
    <t xml:space="preserve">002044              </t>
  </si>
  <si>
    <t>Компл. об-я "COMBI G4N-12E-300" для пр-ва профиля AR-41eco</t>
  </si>
  <si>
    <t>AR/41есо</t>
  </si>
  <si>
    <t xml:space="preserve">002045              </t>
  </si>
  <si>
    <t>Компл. об-я "COMBI G4N-12U-300" для пр-ва профиля AR-41eco</t>
  </si>
  <si>
    <t>002197</t>
  </si>
  <si>
    <t>Компл. об-я COMBI G4-12-300 для пр-ва профиля роллетного AR/52</t>
  </si>
  <si>
    <t>AR/52</t>
  </si>
  <si>
    <t>002585</t>
  </si>
  <si>
    <t>Роллформинговая линия "T-4 COMBI" для пр-ва профиля AR-39</t>
  </si>
  <si>
    <t>AR-39</t>
  </si>
  <si>
    <t>н/н 0212867</t>
  </si>
  <si>
    <t>Профилировочный блок для профиля AR/375 G4-12-300+S24</t>
  </si>
  <si>
    <t>AR/375</t>
  </si>
  <si>
    <t>н/н 0212866</t>
  </si>
  <si>
    <t>Профилировочный блок для профиля AR/39 G4-12-300+S4-24</t>
  </si>
  <si>
    <t>AR/39</t>
  </si>
  <si>
    <t>н/н 0612074</t>
  </si>
  <si>
    <t>Профилировочный блок для профиля AR/555 G4-12-300+S4-24</t>
  </si>
  <si>
    <t>AR/555</t>
  </si>
  <si>
    <t>н/н 1212252</t>
  </si>
  <si>
    <t>Профилировочный блок для профиля AR/41 G4-12-300-IR+S4-12</t>
  </si>
  <si>
    <t>AR/41</t>
  </si>
  <si>
    <t>Профилировочный блок для профиля AR/377 G4-12-300-IR+S4-13</t>
  </si>
  <si>
    <t>AR/377</t>
  </si>
  <si>
    <t xml:space="preserve"> 41607</t>
  </si>
  <si>
    <t xml:space="preserve">001078              </t>
  </si>
  <si>
    <t xml:space="preserve">Стружкоотсос FT200                 </t>
  </si>
  <si>
    <t xml:space="preserve">FT200      </t>
  </si>
  <si>
    <t xml:space="preserve"> 41001</t>
  </si>
  <si>
    <t xml:space="preserve">001094              </t>
  </si>
  <si>
    <t>Станок для резки алюминия и пластикового материала</t>
  </si>
  <si>
    <t xml:space="preserve">001136              </t>
  </si>
  <si>
    <t>Пресс пневматич. PFL 056.000 с подставкой и устр-вом упр-я</t>
  </si>
  <si>
    <t>PFL 056.000</t>
  </si>
  <si>
    <t xml:space="preserve">001544              </t>
  </si>
  <si>
    <t xml:space="preserve">Пресс JB23-6,3                     </t>
  </si>
  <si>
    <t xml:space="preserve">JB23-6,3                </t>
  </si>
  <si>
    <t xml:space="preserve"> 44023</t>
  </si>
  <si>
    <t xml:space="preserve">001611              </t>
  </si>
  <si>
    <r>
      <t xml:space="preserve">Установка регенерации растворит-й </t>
    </r>
    <r>
      <rPr>
        <sz val="9"/>
        <rFont val="Arial Cyr"/>
        <charset val="204"/>
      </rPr>
      <t>AV70 XE-VG CU "ATEX EX II 3G"</t>
    </r>
  </si>
  <si>
    <t>AV70 XE-VG CU "ATEX EX II 3G"</t>
  </si>
  <si>
    <t xml:space="preserve">000794              </t>
  </si>
  <si>
    <t>Станок настольно-сверлильный МН 16 Н</t>
  </si>
  <si>
    <t>МН 16 Н</t>
  </si>
  <si>
    <t>001484</t>
  </si>
  <si>
    <t>Станок настольно-сверлильный ГС2116К</t>
  </si>
  <si>
    <t>ГС2116К</t>
  </si>
  <si>
    <t>001485</t>
  </si>
  <si>
    <t>001486</t>
  </si>
  <si>
    <t>001722</t>
  </si>
  <si>
    <t>Станок вертикально-сверлильный 2Т140</t>
  </si>
  <si>
    <t>2Т140</t>
  </si>
  <si>
    <t>001808</t>
  </si>
  <si>
    <t>Станок токарно-винторезный ГС 526 УЦ</t>
  </si>
  <si>
    <t>ГС 526 УЦ</t>
  </si>
  <si>
    <t>001721</t>
  </si>
  <si>
    <t>Станок точильно-шлифовальный ТШ-4х01</t>
  </si>
  <si>
    <t>ТШ-4х01</t>
  </si>
  <si>
    <t>001723</t>
  </si>
  <si>
    <t>Станок ленточнопильный ARG 250 plus</t>
  </si>
  <si>
    <t>ARG 250 plus</t>
  </si>
  <si>
    <t>001724</t>
  </si>
  <si>
    <t>Станок консольный вертикально-фрезерный FSS-315 MNC-80</t>
  </si>
  <si>
    <t>FSS-315 MNC-80</t>
  </si>
  <si>
    <t xml:space="preserve">001807              </t>
  </si>
  <si>
    <t>Станок плоскошлифовальный ОШ-550*31</t>
  </si>
  <si>
    <t>ОШ-550*31</t>
  </si>
  <si>
    <t xml:space="preserve">001846              </t>
  </si>
  <si>
    <t>Круглошлифовальный станок AMC-SHOU R-3000</t>
  </si>
  <si>
    <t>AMC-SHOU R-3000</t>
  </si>
  <si>
    <t>002365</t>
  </si>
  <si>
    <t>Токарный станок KNUTH DL B 550/3000</t>
  </si>
  <si>
    <t>KNUTH DL B 550/3000</t>
  </si>
  <si>
    <t xml:space="preserve">002057              </t>
  </si>
  <si>
    <t>Ножницы листовые гидравлич. с наклонным ножом мод.НП 3718А</t>
  </si>
  <si>
    <t>НП 3718А</t>
  </si>
  <si>
    <t>002198</t>
  </si>
  <si>
    <t>Гидравлический пресс KWP 50 М с ручным управлением</t>
  </si>
  <si>
    <t>KWP 50 М</t>
  </si>
  <si>
    <t>001786</t>
  </si>
  <si>
    <t>Станок ленточнопильный ARG 130 Super TK</t>
  </si>
  <si>
    <t>ARG130Super TK</t>
  </si>
  <si>
    <t>001502</t>
  </si>
  <si>
    <t xml:space="preserve">Паллетоупаковщик Spider EXP-308 </t>
  </si>
  <si>
    <t>Spider EXP-308</t>
  </si>
  <si>
    <t>001726</t>
  </si>
  <si>
    <r>
      <t xml:space="preserve">Вакуумное подъемное устройство </t>
    </r>
    <r>
      <rPr>
        <sz val="9"/>
        <rFont val="Arial"/>
        <family val="2"/>
        <charset val="204"/>
      </rPr>
      <t>TA-VSL-2000/1300х508-Е-Р-R1200</t>
    </r>
  </si>
  <si>
    <t>TA-VSL-2000/1300х508-Е-Р-R1200</t>
  </si>
  <si>
    <t>001727</t>
  </si>
  <si>
    <t xml:space="preserve"> 41208</t>
  </si>
  <si>
    <t xml:space="preserve">002050              </t>
  </si>
  <si>
    <t>Автоматическая линия порезки алюминиевой ленты Faspar</t>
  </si>
  <si>
    <t>Faspar</t>
  </si>
  <si>
    <t>002050/01</t>
  </si>
  <si>
    <t>Размотчик</t>
  </si>
  <si>
    <t xml:space="preserve">169-AA01.LR – Rev. 1 </t>
  </si>
  <si>
    <t>002050/02</t>
  </si>
  <si>
    <t>Загрузочная тележка</t>
  </si>
  <si>
    <t xml:space="preserve">169-CL01.LR – Rev. 0 </t>
  </si>
  <si>
    <t>002050/03</t>
  </si>
  <si>
    <t>Загрузочная карусель</t>
  </si>
  <si>
    <t xml:space="preserve">169-MS01.LR – Rev. 0 </t>
  </si>
  <si>
    <t>002050/04</t>
  </si>
  <si>
    <t>Разгрузочная карусель</t>
  </si>
  <si>
    <t xml:space="preserve">169-MS14.LR – Rev. 0 </t>
  </si>
  <si>
    <t>002050/05</t>
  </si>
  <si>
    <t>Прижимной ролик 1</t>
  </si>
  <si>
    <t xml:space="preserve">169-MS02.LR – Rev. 0 </t>
  </si>
  <si>
    <t>002050/06</t>
  </si>
  <si>
    <t>Гильотинные ножницы на входе</t>
  </si>
  <si>
    <t>002050/07</t>
  </si>
  <si>
    <t>Пластикатор</t>
  </si>
  <si>
    <t xml:space="preserve">169-MS03.LR – Rev. 0 </t>
  </si>
  <si>
    <t>002050/08</t>
  </si>
  <si>
    <t>Центрирующий стол входящей денты</t>
  </si>
  <si>
    <t xml:space="preserve">169-MS04.LR – Rev. 0 </t>
  </si>
  <si>
    <t>002050/09</t>
  </si>
  <si>
    <t>Ножницы продольной резки</t>
  </si>
  <si>
    <t xml:space="preserve">169-MS05.LR – Rev. 0 </t>
  </si>
  <si>
    <t>002050/10</t>
  </si>
  <si>
    <t>Карусель замены ножей</t>
  </si>
  <si>
    <t xml:space="preserve">169-MS06.LR – Rev. 0 </t>
  </si>
  <si>
    <t>002050/11</t>
  </si>
  <si>
    <t>Смотчик обрезков</t>
  </si>
  <si>
    <t xml:space="preserve">169-MS07.LR – Rev. 0 </t>
  </si>
  <si>
    <t>002050/12</t>
  </si>
  <si>
    <t xml:space="preserve">Группа подъемных столов  </t>
  </si>
  <si>
    <t xml:space="preserve">169-MS08.LR – Rev. 0 </t>
  </si>
  <si>
    <t>002050/13</t>
  </si>
  <si>
    <t>Группа с извлекающими роликами</t>
  </si>
  <si>
    <t xml:space="preserve">169-MS09.LR – Rev. 0 </t>
  </si>
  <si>
    <t>002050/14</t>
  </si>
  <si>
    <t>Тележка узла натяжения и сепарации лент.</t>
  </si>
  <si>
    <t xml:space="preserve">169-MS10.LR – Rev. 0 </t>
  </si>
  <si>
    <t>002050/15</t>
  </si>
  <si>
    <t>Приводные ролики натяжения (узел сепарации и натяжения лент)</t>
  </si>
  <si>
    <t xml:space="preserve">169-MS11.LR – Rev. 0 </t>
  </si>
  <si>
    <t>002050/16</t>
  </si>
  <si>
    <t>Гильотинные ножницы на выходе</t>
  </si>
  <si>
    <t>169-MS12.LR – Rev. 0 -</t>
  </si>
  <si>
    <t>002050/17</t>
  </si>
  <si>
    <t>Отражающий ролик (узел сепарации и натяжения лент)</t>
  </si>
  <si>
    <t xml:space="preserve">169-MS13.LR – Rev. 0 </t>
  </si>
  <si>
    <t>002050/18</t>
  </si>
  <si>
    <t>Фетровый пресс  (узел сепарации и натяжения лент)</t>
  </si>
  <si>
    <t xml:space="preserve">169-MS15.LR – Rev. 0 </t>
  </si>
  <si>
    <t>002050/19</t>
  </si>
  <si>
    <t>Разгрузочная тележка</t>
  </si>
  <si>
    <t xml:space="preserve">169-CL02.LR – Rev. 0 </t>
  </si>
  <si>
    <t>002050/20</t>
  </si>
  <si>
    <t>Смотчик</t>
  </si>
  <si>
    <t xml:space="preserve">169-AS01.LR – Rev. 1 </t>
  </si>
  <si>
    <t xml:space="preserve"> 43214</t>
  </si>
  <si>
    <t xml:space="preserve">002130              </t>
  </si>
  <si>
    <t>Миксер для перемешивания краски АОПП.000077.000</t>
  </si>
  <si>
    <t>АОПП.000077.000</t>
  </si>
  <si>
    <t xml:space="preserve">002131              </t>
  </si>
  <si>
    <t>002355</t>
  </si>
  <si>
    <t>002356</t>
  </si>
  <si>
    <t>002159</t>
  </si>
  <si>
    <t>Линия непрерывного действия по нанесению жидких покрытий на алюминиевую ленту 0,2-2,00мм Х 1650мм Х 50м/мин (Otefal)</t>
  </si>
  <si>
    <t>Otefal</t>
  </si>
  <si>
    <t>Тележка 1 вход.секции</t>
  </si>
  <si>
    <t>Размотчик 1</t>
  </si>
  <si>
    <t>Тележка 2 вход.секции</t>
  </si>
  <si>
    <t>Размотчик 2</t>
  </si>
  <si>
    <t>Входной стол №1</t>
  </si>
  <si>
    <t>Входной стол №2</t>
  </si>
  <si>
    <t>Столы входной секции</t>
  </si>
  <si>
    <t>Входные концевые ножницы</t>
  </si>
  <si>
    <t>Приспособление для зацентровки</t>
  </si>
  <si>
    <t>Пресс сшивки и гидростанция.</t>
  </si>
  <si>
    <t>Ролики удаления заусенцев</t>
  </si>
  <si>
    <t>Натяжитель№1</t>
  </si>
  <si>
    <t>Отражающий ролик №1</t>
  </si>
  <si>
    <t>Туннель подготовки №1</t>
  </si>
  <si>
    <t>Отражающий ролик №2</t>
  </si>
  <si>
    <t>Входной аккумулятор</t>
  </si>
  <si>
    <t>Центрирующее устройство узел №1</t>
  </si>
  <si>
    <t>Отражающий ролик №3</t>
  </si>
  <si>
    <t>Натяжитель 2/1</t>
  </si>
  <si>
    <t>Натяжитель 2/2</t>
  </si>
  <si>
    <t>Правка натяжением</t>
  </si>
  <si>
    <t>Натяжитель 2/3</t>
  </si>
  <si>
    <t xml:space="preserve">Натяжитель 2/4  </t>
  </si>
  <si>
    <t>Отражающий ролик №4</t>
  </si>
  <si>
    <t>Отражающий ролик №5</t>
  </si>
  <si>
    <t>Отражающий ролик №6</t>
  </si>
  <si>
    <t>Туннель подготовки №2</t>
  </si>
  <si>
    <t>Химкоутер</t>
  </si>
  <si>
    <t>ИК печь</t>
  </si>
  <si>
    <t>Ролики охлаждения</t>
  </si>
  <si>
    <t>Натяжитель№3</t>
  </si>
  <si>
    <t>Отражающий ролик №7</t>
  </si>
  <si>
    <t>Центрирующее устройство узел №2</t>
  </si>
  <si>
    <t>Окрасочные машины (праймер и лак)</t>
  </si>
  <si>
    <t>Печь PRIMER</t>
  </si>
  <si>
    <t>Узлы воздушного охлаждения праймер</t>
  </si>
  <si>
    <t>Узел водяного охлаждения PRIMER</t>
  </si>
  <si>
    <t>Центрирующее устройство узел №3</t>
  </si>
  <si>
    <t>Отражающий ролик №8</t>
  </si>
  <si>
    <t>Отражающий ролик №9</t>
  </si>
  <si>
    <t>Поддерживающие ролики</t>
  </si>
  <si>
    <t>Отражающий ролик №10</t>
  </si>
  <si>
    <t>Натяжитель№4</t>
  </si>
  <si>
    <t>Отражающий ролик №11</t>
  </si>
  <si>
    <t>Центрирующее устройство узел №4</t>
  </si>
  <si>
    <t>Окрасочные машины (финиш 1)</t>
  </si>
  <si>
    <t>Окрасочные машины (финиш 2)</t>
  </si>
  <si>
    <t>Печь FINISH</t>
  </si>
  <si>
    <t>Узлы воздушного охлаждения финиш</t>
  </si>
  <si>
    <t>Узел водяного охлаждения FINISH</t>
  </si>
  <si>
    <t>Центрирующее устройство узел №5</t>
  </si>
  <si>
    <t>Натяжитель№5</t>
  </si>
  <si>
    <t>Выходной аккумулятор</t>
  </si>
  <si>
    <t>Центрирующее устройство узел №6</t>
  </si>
  <si>
    <t>Натяжитель№6</t>
  </si>
  <si>
    <t>Выходные концевые ножницы</t>
  </si>
  <si>
    <t>Выходной прижимой вал с поддерживающим столом</t>
  </si>
  <si>
    <t>Тележка выходной секции</t>
  </si>
  <si>
    <t>Захлестыватель ремнем</t>
  </si>
  <si>
    <t>Ванны подготовки поверхности</t>
  </si>
  <si>
    <t xml:space="preserve">Мембранные насосы </t>
  </si>
  <si>
    <t>Пневматические мешалки</t>
  </si>
  <si>
    <t>Центральная гидростанция.</t>
  </si>
  <si>
    <t>Дожигатель отработанных газов</t>
  </si>
  <si>
    <t>Очистные сооружения</t>
  </si>
  <si>
    <t>Осмос</t>
  </si>
  <si>
    <t xml:space="preserve">002211              </t>
  </si>
  <si>
    <t>Станок токарный с ЧПУ мод.NL 1500МC/500</t>
  </si>
  <si>
    <t>NL 1500МC/500</t>
  </si>
  <si>
    <t>002234</t>
  </si>
  <si>
    <t>Пресс пакетировочный "Титан С-120"</t>
  </si>
  <si>
    <t>Титан С-120</t>
  </si>
  <si>
    <t>O</t>
  </si>
  <si>
    <t>002238</t>
  </si>
  <si>
    <t>Установка для нанесения защитной пленки</t>
  </si>
  <si>
    <t>002311</t>
  </si>
  <si>
    <t>Производственная линия WEMO по изготовлению подъемно-шторных конструкций</t>
  </si>
  <si>
    <t>WEMO</t>
  </si>
  <si>
    <t>002341</t>
  </si>
  <si>
    <t xml:space="preserve">Пневматическая насосно-фильтровальная установка </t>
  </si>
  <si>
    <t>GBN-4/FB-18/A</t>
  </si>
  <si>
    <t>002388</t>
  </si>
  <si>
    <t>Смесительная установка MINIMIX 150</t>
  </si>
  <si>
    <t>MINIMIX 150</t>
  </si>
  <si>
    <t>002504</t>
  </si>
  <si>
    <t>Установка для резки алюминия и пластмассы RPS600M</t>
  </si>
  <si>
    <t>RPS600M</t>
  </si>
  <si>
    <t>002522</t>
  </si>
  <si>
    <t>Ножницы ручные гильотинные GR 1500</t>
  </si>
  <si>
    <t>GR 1500</t>
  </si>
  <si>
    <t>002525</t>
  </si>
  <si>
    <t>Установка для резки шпуль картонных АОПП.000169.000</t>
  </si>
  <si>
    <t>АОПП.000169.000</t>
  </si>
  <si>
    <t>002535</t>
  </si>
  <si>
    <t>002536</t>
  </si>
  <si>
    <t>Пресс с подковообразной рамой и возможностью наклона J23-25</t>
  </si>
  <si>
    <t>J23-25</t>
  </si>
  <si>
    <t xml:space="preserve"> Главный механик</t>
  </si>
  <si>
    <t>А.А. Петров</t>
  </si>
  <si>
    <t>_____________________А.Б. Секержицкий</t>
  </si>
  <si>
    <t>Примеч.</t>
  </si>
  <si>
    <t>000028</t>
  </si>
  <si>
    <t xml:space="preserve">000150              </t>
  </si>
  <si>
    <t>T-4 COMBI</t>
  </si>
  <si>
    <t xml:space="preserve">000196              </t>
  </si>
  <si>
    <t>ТО</t>
  </si>
  <si>
    <t>000421</t>
  </si>
  <si>
    <t>M</t>
  </si>
  <si>
    <t>н.0212867</t>
  </si>
  <si>
    <t>н.0212866</t>
  </si>
  <si>
    <t>н.0612074</t>
  </si>
  <si>
    <t>н.1212252</t>
  </si>
  <si>
    <t>001136</t>
  </si>
  <si>
    <t>001611</t>
  </si>
  <si>
    <t>001846</t>
  </si>
  <si>
    <t>002050</t>
  </si>
  <si>
    <t xml:space="preserve">Пресс с подковообразной рамой и возможностью наклона </t>
  </si>
  <si>
    <t>Срокт ремонта установлены ориентировочно. Окончательные сроки ремонта согласовываются с мастерами производственных участков.</t>
  </si>
  <si>
    <t>14-Энергетический баланс предприятия, 14-1,14-2_План-график ремонта оборудования</t>
  </si>
  <si>
    <t>Оснащение и организация рабочего места, планировка цеха ролформинга, системы автоматизации производственных процессов, сырьевые материалы, описание производства</t>
  </si>
  <si>
    <t>Заявка на перевозку грузов, договор поставки, договор на транспортно-экспедиционное обслуживание, описание функций отдела логистики, объём закупок по импорту, запрос на коммерческое предложение, уведомление о размещении товаров под таможенную процедуру</t>
  </si>
  <si>
    <t xml:space="preserve">Классификация и индексация оснастки инструмента, инструкция по монтажу роллетных систем, карта фотографии рабочего времени, приказ ПБ, приказ АР </t>
  </si>
  <si>
    <t>Объем,  руб.</t>
  </si>
  <si>
    <t>2017 г.</t>
  </si>
  <si>
    <t>Объем, руб.</t>
  </si>
  <si>
    <t>Стоимость мероприятий, руб.</t>
  </si>
  <si>
    <t>2017 год</t>
  </si>
  <si>
    <t>2018 г.</t>
  </si>
  <si>
    <t>до 1000 руб</t>
  </si>
  <si>
    <t>от 1000 до 2000 руб</t>
  </si>
  <si>
    <t>более 2000 руб</t>
  </si>
  <si>
    <t>Отгружено продукции в 20 17 г.</t>
  </si>
  <si>
    <t>руб</t>
  </si>
  <si>
    <t>Тарифная ставка 1 разряда - 123 рублей</t>
  </si>
  <si>
    <t>2019 г.</t>
  </si>
  <si>
    <t>2019г.</t>
  </si>
  <si>
    <t>Таблица 7. ABC анализ номенклатуры реализуемой продукции за 2019 г.</t>
  </si>
  <si>
    <t>2019 год</t>
  </si>
  <si>
    <t>Реализовано в 2019 г.</t>
  </si>
  <si>
    <t>Таблица 21. Анализ номенклатуры реализуемой продукции за 2019 г</t>
  </si>
  <si>
    <t>Объёмы поставок за 2019,
 тыс бел руб</t>
  </si>
  <si>
    <t>Объем производства в 2019 г.</t>
  </si>
  <si>
    <t>2019/2018</t>
  </si>
  <si>
    <t>2018г.</t>
  </si>
  <si>
    <t>2018 год</t>
  </si>
  <si>
    <t>2019 г.  от 2018 г.</t>
  </si>
  <si>
    <t>Закуплено в 2018 г.</t>
  </si>
  <si>
    <t>2018/2017</t>
  </si>
  <si>
    <t>Остатки  на  01.01.2017 г, ед. тонн</t>
  </si>
  <si>
    <t>Остатки на 01.01.2017,  (в действующих отпускных ценах без налогов), млн.руб</t>
  </si>
  <si>
    <t>R+T 2017</t>
  </si>
  <si>
    <t>Штутгарт, Германия, 24.02-28.02.2017 г.</t>
  </si>
  <si>
    <t xml:space="preserve">2018 г. от 2017 г. </t>
  </si>
  <si>
    <t>2019 от 2018</t>
  </si>
  <si>
    <t>2019 к 2018</t>
  </si>
  <si>
    <t>2018 от 2017</t>
  </si>
  <si>
    <t>2019 от 2017</t>
  </si>
  <si>
    <t>2018 к 2017</t>
  </si>
  <si>
    <t>Таблица 4. Структура фонда оплаты труда сотрудников предприятия за 2019</t>
  </si>
  <si>
    <t>2017: 16%; 2018: 18%; 2019: 12%</t>
  </si>
  <si>
    <t>Объем закупки в 2019 г.</t>
  </si>
  <si>
    <t>Объем грузоперевозок в 2019 г.</t>
  </si>
  <si>
    <t>Таблица 4. Номенклатура выпуска продукции в 2018-2019</t>
  </si>
  <si>
    <t>19</t>
  </si>
  <si>
    <t>"___" ______________     2019г.</t>
  </si>
  <si>
    <t>Октябрь 16</t>
  </si>
  <si>
    <t>Февраль 14</t>
  </si>
  <si>
    <r>
      <t>"</t>
    </r>
    <r>
      <rPr>
        <sz val="13"/>
        <color indexed="55"/>
        <rFont val="Times New Roman"/>
        <family val="1"/>
        <charset val="204"/>
      </rPr>
      <t>____</t>
    </r>
    <r>
      <rPr>
        <sz val="13"/>
        <rFont val="Times New Roman"/>
        <family val="1"/>
        <charset val="204"/>
      </rPr>
      <t>"</t>
    </r>
    <r>
      <rPr>
        <sz val="13"/>
        <color indexed="55"/>
        <rFont val="Times New Roman"/>
        <family val="1"/>
        <charset val="204"/>
      </rPr>
      <t>_________________</t>
    </r>
    <r>
      <rPr>
        <sz val="13"/>
        <rFont val="Times New Roman"/>
        <family val="1"/>
        <charset val="204"/>
      </rPr>
      <t>2019 года</t>
    </r>
  </si>
  <si>
    <t>Вводится в действие с 01.01.2019</t>
  </si>
  <si>
    <t>обслуживания оборудования на 2019 г.</t>
  </si>
  <si>
    <t>График по ремонту оборудования на январь 2019г.</t>
  </si>
  <si>
    <t>"___" ______________     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</si>
</sst>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-* #,##0_р_._-;\-* #,##0_р_._-;_-* &quot;-&quot;_р_._-;_-@_-"/>
    <numFmt numFmtId="165" formatCode="0.0"/>
    <numFmt numFmtId="166" formatCode="#,##0.000"/>
    <numFmt numFmtId="167" formatCode="h:mm;@"/>
    <numFmt numFmtId="168" formatCode="0.00000000"/>
    <numFmt numFmtId="169" formatCode="_(* #,##0.00_);_(* \(#,##0.00\);_(* &quot;-&quot;??_);_(@_)"/>
    <numFmt numFmtId="170" formatCode="#,##0.0"/>
    <numFmt numFmtId="171" formatCode="#,##0.0000"/>
    <numFmt numFmtId="172" formatCode="#,##0.00000"/>
  </numFmts>
  <fonts count="10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8"/>
      <name val="ISOCPEUR"/>
      <family val="2"/>
    </font>
    <font>
      <b/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i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8"/>
      <name val="Times New Roman CYR"/>
      <family val="1"/>
      <charset val="204"/>
    </font>
    <font>
      <b/>
      <sz val="11"/>
      <name val="Times New Roman CYR"/>
      <family val="1"/>
      <charset val="204"/>
    </font>
    <font>
      <sz val="10"/>
      <name val="Times New Roman CYR"/>
      <family val="1"/>
      <charset val="204"/>
    </font>
    <font>
      <sz val="10"/>
      <color rgb="FFFF000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0"/>
      <color indexed="16"/>
      <name val="Times New Roman CYR"/>
      <charset val="204"/>
    </font>
    <font>
      <b/>
      <sz val="9"/>
      <name val="Times New Roman CYR"/>
      <family val="1"/>
      <charset val="204"/>
    </font>
    <font>
      <sz val="9"/>
      <name val="Times New Roman CYR"/>
      <charset val="204"/>
    </font>
    <font>
      <sz val="9"/>
      <name val="Times New Roman CYR"/>
      <family val="1"/>
      <charset val="204"/>
    </font>
    <font>
      <sz val="10"/>
      <name val="Arial"/>
      <family val="2"/>
      <charset val="204"/>
    </font>
    <font>
      <sz val="10"/>
      <color indexed="22"/>
      <name val="Arial Cyr"/>
      <charset val="204"/>
    </font>
    <font>
      <i/>
      <sz val="8"/>
      <name val="Times New Roman CYR"/>
      <family val="1"/>
      <charset val="204"/>
    </font>
    <font>
      <sz val="13"/>
      <name val="Times New Roman CYR"/>
      <family val="1"/>
      <charset val="204"/>
    </font>
    <font>
      <sz val="10"/>
      <color indexed="22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name val="Arial Cyr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color indexed="55"/>
      <name val="Times New Roman"/>
      <family val="1"/>
      <charset val="204"/>
    </font>
    <font>
      <sz val="13"/>
      <color theme="0"/>
      <name val="Times New Roman"/>
      <family val="1"/>
      <charset val="204"/>
    </font>
    <font>
      <sz val="12"/>
      <color indexed="81"/>
      <name val="Tahoma"/>
      <family val="2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rgb="FF1F497D"/>
      <name val="Times New Roman"/>
      <family val="1"/>
      <charset val="204"/>
    </font>
    <font>
      <sz val="12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1"/>
      <name val="Arial Cyr"/>
      <charset val="204"/>
    </font>
    <font>
      <vertAlign val="superscript"/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i/>
      <sz val="9"/>
      <name val="ISOCPEUR"/>
      <family val="2"/>
    </font>
    <font>
      <sz val="16"/>
      <name val="Arial Cyr"/>
      <charset val="204"/>
    </font>
    <font>
      <b/>
      <sz val="11"/>
      <name val="Arial Cyr"/>
      <charset val="204"/>
    </font>
    <font>
      <b/>
      <i/>
      <sz val="10"/>
      <name val="Arial Cyr"/>
      <family val="2"/>
      <charset val="204"/>
    </font>
    <font>
      <b/>
      <i/>
      <sz val="10"/>
      <color theme="1"/>
      <name val="Arial Cyr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ISOCPEUR"/>
      <family val="2"/>
    </font>
    <font>
      <sz val="18"/>
      <name val="ISOCPEUR"/>
      <family val="2"/>
    </font>
    <font>
      <sz val="12"/>
      <name val="Arial Cyr"/>
      <family val="2"/>
      <charset val="204"/>
    </font>
    <font>
      <sz val="14"/>
      <name val="Arial Cyr"/>
      <family val="2"/>
      <charset val="204"/>
    </font>
    <font>
      <sz val="18"/>
      <name val="Arial Cyr"/>
      <family val="2"/>
      <charset val="204"/>
    </font>
    <font>
      <sz val="13"/>
      <name val="Arial Cyr"/>
      <family val="2"/>
      <charset val="204"/>
    </font>
    <font>
      <i/>
      <sz val="12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family val="2"/>
      <charset val="204"/>
    </font>
    <font>
      <sz val="20"/>
      <name val="Arial Cyr"/>
      <family val="2"/>
      <charset val="204"/>
    </font>
    <font>
      <sz val="12"/>
      <name val="ISOCPEUR"/>
      <family val="2"/>
    </font>
    <font>
      <b/>
      <sz val="14"/>
      <name val="Arial Cyr"/>
      <family val="2"/>
      <charset val="204"/>
    </font>
    <font>
      <sz val="16"/>
      <name val="Arial Cyr"/>
      <family val="2"/>
      <charset val="204"/>
    </font>
    <font>
      <sz val="10"/>
      <name val="Times New Roman Cyr"/>
      <charset val="204"/>
    </font>
    <font>
      <sz val="10"/>
      <color rgb="FFFF0000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sz val="24"/>
      <name val="Arial Cyr"/>
      <family val="2"/>
      <charset val="204"/>
    </font>
    <font>
      <sz val="11"/>
      <name val="Arial"/>
      <family val="2"/>
      <charset val="204"/>
    </font>
    <font>
      <b/>
      <sz val="18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sz val="9"/>
      <name val="Arial Cyr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sz val="20"/>
      <color indexed="81"/>
      <name val="Tahoma"/>
      <family val="2"/>
      <charset val="204"/>
    </font>
    <font>
      <b/>
      <sz val="18"/>
      <color theme="0"/>
      <name val="Arial Cyr"/>
      <family val="2"/>
      <charset val="204"/>
    </font>
    <font>
      <sz val="10"/>
      <color theme="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0"/>
      <name val="Arial"/>
      <family val="2"/>
      <charset val="204"/>
    </font>
    <font>
      <b/>
      <sz val="10"/>
      <name val="Arial"/>
      <family val="2"/>
    </font>
    <font>
      <sz val="10"/>
      <name val="Times New Roman Baltic"/>
      <family val="1"/>
      <charset val="186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5" fillId="0" borderId="0">
      <alignment horizontal="right" vertical="top" wrapText="1"/>
    </xf>
    <xf numFmtId="0" fontId="26" fillId="0" borderId="0">
      <alignment horizontal="center" wrapText="1"/>
    </xf>
    <xf numFmtId="0" fontId="27" fillId="0" borderId="2">
      <alignment horizontal="center"/>
    </xf>
    <xf numFmtId="0" fontId="29" fillId="0" borderId="0" applyNumberFormat="0" applyFill="0" applyBorder="0" applyAlignment="0" applyProtection="0">
      <alignment vertical="top"/>
      <protection locked="0"/>
    </xf>
    <xf numFmtId="0" fontId="27" fillId="0" borderId="0">
      <alignment horizontal="left"/>
    </xf>
    <xf numFmtId="0" fontId="31" fillId="0" borderId="1">
      <alignment horizontal="center" vertical="center" wrapText="1"/>
    </xf>
    <xf numFmtId="0" fontId="27" fillId="0" borderId="1">
      <alignment horizontal="left" wrapText="1"/>
    </xf>
    <xf numFmtId="0" fontId="25" fillId="0" borderId="0">
      <alignment horizontal="right" vertical="top"/>
    </xf>
    <xf numFmtId="0" fontId="25" fillId="0" borderId="0">
      <alignment horizontal="justify"/>
    </xf>
    <xf numFmtId="0" fontId="33" fillId="0" borderId="0">
      <alignment horizontal="left"/>
    </xf>
    <xf numFmtId="0" fontId="34" fillId="0" borderId="0"/>
    <xf numFmtId="49" fontId="36" fillId="0" borderId="0">
      <alignment horizontal="center" vertical="top"/>
    </xf>
    <xf numFmtId="0" fontId="27" fillId="0" borderId="0">
      <alignment horizontal="justify"/>
    </xf>
    <xf numFmtId="49" fontId="27" fillId="0" borderId="1">
      <alignment horizontal="left"/>
    </xf>
    <xf numFmtId="49" fontId="27" fillId="0" borderId="1">
      <alignment horizontal="center"/>
    </xf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27" fillId="0" borderId="0">
      <alignment horizontal="left"/>
    </xf>
    <xf numFmtId="169" fontId="34" fillId="0" borderId="0" applyFont="0" applyFill="0" applyBorder="0" applyAlignment="0" applyProtection="0"/>
    <xf numFmtId="0" fontId="41" fillId="0" borderId="0"/>
  </cellStyleXfs>
  <cellXfs count="1443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0" xfId="0"/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0" fillId="0" borderId="0" xfId="0"/>
    <xf numFmtId="0" fontId="7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/>
    <xf numFmtId="0" fontId="0" fillId="0" borderId="0" xfId="0" applyAlignment="1">
      <alignment horizontal="center"/>
    </xf>
    <xf numFmtId="0" fontId="10" fillId="0" borderId="1" xfId="2" applyBorder="1" applyAlignment="1" applyProtection="1">
      <alignment horizontal="left"/>
    </xf>
    <xf numFmtId="0" fontId="10" fillId="0" borderId="0" xfId="2" applyAlignment="1" applyProtection="1"/>
    <xf numFmtId="0" fontId="10" fillId="0" borderId="1" xfId="2" applyBorder="1" applyAlignment="1" applyProtection="1"/>
    <xf numFmtId="0" fontId="17" fillId="0" borderId="0" xfId="2" applyFont="1" applyBorder="1" applyAlignment="1" applyProtection="1">
      <alignment horizontal="left"/>
    </xf>
    <xf numFmtId="0" fontId="0" fillId="0" borderId="0" xfId="0"/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7" fillId="0" borderId="1" xfId="0" applyFont="1" applyBorder="1" applyAlignment="1">
      <alignment horizontal="left"/>
    </xf>
    <xf numFmtId="0" fontId="0" fillId="0" borderId="1" xfId="0" applyBorder="1"/>
    <xf numFmtId="0" fontId="7" fillId="0" borderId="1" xfId="0" applyFont="1" applyFill="1" applyBorder="1"/>
    <xf numFmtId="0" fontId="5" fillId="0" borderId="1" xfId="0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3" fontId="4" fillId="0" borderId="0" xfId="0" applyNumberFormat="1" applyFont="1"/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 vertical="top" wrapText="1"/>
    </xf>
    <xf numFmtId="3" fontId="5" fillId="0" borderId="1" xfId="0" applyNumberFormat="1" applyFont="1" applyBorder="1"/>
    <xf numFmtId="0" fontId="5" fillId="0" borderId="3" xfId="0" applyFont="1" applyFill="1" applyBorder="1" applyAlignment="1">
      <alignment horizontal="left" vertical="top" indent="1"/>
    </xf>
    <xf numFmtId="0" fontId="5" fillId="0" borderId="3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indent="1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2" fontId="5" fillId="0" borderId="1" xfId="0" applyNumberFormat="1" applyFont="1" applyBorder="1"/>
    <xf numFmtId="0" fontId="5" fillId="0" borderId="0" xfId="0" applyFont="1" applyBorder="1"/>
    <xf numFmtId="3" fontId="5" fillId="0" borderId="0" xfId="0" applyNumberFormat="1" applyFont="1" applyFill="1" applyBorder="1" applyAlignment="1">
      <alignment horizontal="left"/>
    </xf>
    <xf numFmtId="3" fontId="1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15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9" fontId="5" fillId="0" borderId="1" xfId="1" applyFont="1" applyFill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166" fontId="5" fillId="0" borderId="1" xfId="1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/>
    </xf>
    <xf numFmtId="9" fontId="5" fillId="3" borderId="1" xfId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9" fontId="5" fillId="3" borderId="0" xfId="1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2" fontId="5" fillId="3" borderId="1" xfId="1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5" fillId="0" borderId="0" xfId="0" applyFont="1" applyBorder="1" applyAlignment="1"/>
    <xf numFmtId="0" fontId="15" fillId="3" borderId="0" xfId="0" applyFont="1" applyFill="1" applyBorder="1" applyAlignment="1">
      <alignment horizontal="left"/>
    </xf>
    <xf numFmtId="0" fontId="5" fillId="0" borderId="0" xfId="0" applyFont="1" applyBorder="1" applyAlignment="1">
      <alignment wrapText="1"/>
    </xf>
    <xf numFmtId="0" fontId="15" fillId="0" borderId="0" xfId="0" applyFont="1" applyFill="1" applyBorder="1" applyAlignment="1">
      <alignment wrapText="1"/>
    </xf>
    <xf numFmtId="9" fontId="5" fillId="3" borderId="1" xfId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9" fontId="5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vertical="top" wrapText="1"/>
    </xf>
    <xf numFmtId="0" fontId="5" fillId="3" borderId="0" xfId="0" applyFont="1" applyFill="1" applyBorder="1"/>
    <xf numFmtId="0" fontId="5" fillId="0" borderId="0" xfId="0" applyFont="1" applyBorder="1" applyAlignment="1">
      <alignment horizontal="center"/>
    </xf>
    <xf numFmtId="3" fontId="5" fillId="0" borderId="0" xfId="0" applyNumberFormat="1" applyFont="1"/>
    <xf numFmtId="0" fontId="5" fillId="3" borderId="6" xfId="0" applyFont="1" applyFill="1" applyBorder="1" applyAlignment="1">
      <alignment horizontal="justify" vertical="center" wrapText="1"/>
    </xf>
    <xf numFmtId="3" fontId="5" fillId="3" borderId="1" xfId="0" applyNumberFormat="1" applyFont="1" applyFill="1" applyBorder="1"/>
    <xf numFmtId="0" fontId="5" fillId="3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/>
    <xf numFmtId="0" fontId="5" fillId="3" borderId="7" xfId="0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3" borderId="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justify" vertical="top" wrapText="1"/>
    </xf>
    <xf numFmtId="0" fontId="5" fillId="3" borderId="3" xfId="0" applyFont="1" applyFill="1" applyBorder="1" applyAlignment="1">
      <alignment horizontal="justify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20" fillId="3" borderId="1" xfId="0" applyFont="1" applyFill="1" applyBorder="1" applyAlignment="1">
      <alignment vertical="top" wrapText="1"/>
    </xf>
    <xf numFmtId="0" fontId="20" fillId="3" borderId="3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 wrapText="1"/>
    </xf>
    <xf numFmtId="9" fontId="5" fillId="3" borderId="6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9" fontId="5" fillId="0" borderId="0" xfId="0" applyNumberFormat="1" applyFont="1"/>
    <xf numFmtId="0" fontId="5" fillId="3" borderId="5" xfId="0" applyFont="1" applyFill="1" applyBorder="1" applyAlignment="1">
      <alignment horizontal="justify" vertical="center" wrapText="1"/>
    </xf>
    <xf numFmtId="3" fontId="5" fillId="3" borderId="7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vertical="center"/>
    </xf>
    <xf numFmtId="0" fontId="23" fillId="3" borderId="0" xfId="0" applyFont="1" applyFill="1" applyBorder="1" applyAlignment="1">
      <alignment horizontal="justify" vertical="center" wrapText="1"/>
    </xf>
    <xf numFmtId="0" fontId="5" fillId="0" borderId="0" xfId="0" applyFont="1" applyBorder="1" applyAlignment="1">
      <alignment vertical="center"/>
    </xf>
    <xf numFmtId="0" fontId="20" fillId="0" borderId="1" xfId="0" applyFont="1" applyBorder="1" applyAlignment="1">
      <alignment horizontal="center" wrapText="1"/>
    </xf>
    <xf numFmtId="0" fontId="20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justify" vertical="top" wrapText="1"/>
    </xf>
    <xf numFmtId="0" fontId="15" fillId="3" borderId="0" xfId="0" applyFont="1" applyFill="1" applyBorder="1"/>
    <xf numFmtId="0" fontId="15" fillId="0" borderId="0" xfId="0" applyFont="1" applyBorder="1"/>
    <xf numFmtId="0" fontId="5" fillId="3" borderId="0" xfId="0" applyFont="1" applyFill="1" applyBorder="1" applyAlignment="1">
      <alignment horizontal="left" vertical="top" wrapText="1"/>
    </xf>
    <xf numFmtId="0" fontId="5" fillId="0" borderId="0" xfId="0" applyFont="1" applyAlignment="1"/>
    <xf numFmtId="0" fontId="19" fillId="3" borderId="1" xfId="0" applyFont="1" applyFill="1" applyBorder="1" applyAlignment="1">
      <alignment horizontal="center" vertical="center"/>
    </xf>
    <xf numFmtId="2" fontId="19" fillId="3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 wrapText="1"/>
    </xf>
    <xf numFmtId="0" fontId="15" fillId="0" borderId="2" xfId="0" applyFont="1" applyBorder="1" applyAlignment="1"/>
    <xf numFmtId="1" fontId="5" fillId="3" borderId="0" xfId="0" applyNumberFormat="1" applyFont="1" applyFill="1" applyBorder="1" applyAlignment="1">
      <alignment horizontal="center" vertical="center"/>
    </xf>
    <xf numFmtId="3" fontId="5" fillId="3" borderId="0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top" wrapText="1"/>
    </xf>
    <xf numFmtId="0" fontId="15" fillId="3" borderId="0" xfId="0" applyFont="1" applyFill="1"/>
    <xf numFmtId="0" fontId="5" fillId="3" borderId="0" xfId="0" applyFont="1" applyFill="1" applyBorder="1" applyAlignment="1">
      <alignment horizontal="center" vertical="center" wrapText="1"/>
    </xf>
    <xf numFmtId="9" fontId="5" fillId="3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15" fillId="3" borderId="2" xfId="0" applyFont="1" applyFill="1" applyBorder="1" applyAlignment="1">
      <alignment vertical="center"/>
    </xf>
    <xf numFmtId="3" fontId="5" fillId="3" borderId="0" xfId="0" applyNumberFormat="1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horizontal="right" vertical="center" wrapText="1"/>
    </xf>
    <xf numFmtId="1" fontId="5" fillId="3" borderId="0" xfId="1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wrapText="1"/>
    </xf>
    <xf numFmtId="0" fontId="20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3" fontId="5" fillId="3" borderId="6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top" wrapText="1"/>
    </xf>
    <xf numFmtId="0" fontId="20" fillId="3" borderId="6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justify" vertical="center" wrapText="1"/>
    </xf>
    <xf numFmtId="1" fontId="5" fillId="0" borderId="0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16" fontId="5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9" fontId="5" fillId="0" borderId="1" xfId="1" applyFont="1" applyBorder="1"/>
    <xf numFmtId="0" fontId="15" fillId="0" borderId="1" xfId="0" applyFont="1" applyBorder="1" applyAlignment="1">
      <alignment vertical="center"/>
    </xf>
    <xf numFmtId="3" fontId="5" fillId="0" borderId="0" xfId="0" applyNumberFormat="1" applyFont="1" applyBorder="1" applyAlignment="1">
      <alignment horizontal="center" vertical="center"/>
    </xf>
    <xf numFmtId="9" fontId="5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0" xfId="0" applyFont="1" applyFill="1"/>
    <xf numFmtId="0" fontId="18" fillId="4" borderId="0" xfId="3" applyFill="1"/>
    <xf numFmtId="0" fontId="18" fillId="5" borderId="0" xfId="3" applyFill="1"/>
    <xf numFmtId="0" fontId="18" fillId="5" borderId="9" xfId="3" applyFill="1" applyBorder="1"/>
    <xf numFmtId="0" fontId="18" fillId="5" borderId="13" xfId="3" applyFill="1" applyBorder="1"/>
    <xf numFmtId="0" fontId="18" fillId="5" borderId="10" xfId="3" applyFill="1" applyBorder="1"/>
    <xf numFmtId="0" fontId="18" fillId="5" borderId="11" xfId="3" applyFill="1" applyBorder="1"/>
    <xf numFmtId="0" fontId="18" fillId="5" borderId="2" xfId="3" applyFill="1" applyBorder="1"/>
    <xf numFmtId="0" fontId="18" fillId="5" borderId="12" xfId="3" applyFill="1" applyBorder="1"/>
    <xf numFmtId="0" fontId="18" fillId="5" borderId="9" xfId="3" applyFill="1" applyBorder="1" applyAlignment="1">
      <alignment horizontal="center" vertical="center"/>
    </xf>
    <xf numFmtId="0" fontId="18" fillId="5" borderId="13" xfId="3" applyFill="1" applyBorder="1" applyAlignment="1">
      <alignment horizontal="center" vertical="center"/>
    </xf>
    <xf numFmtId="0" fontId="18" fillId="5" borderId="10" xfId="3" applyFill="1" applyBorder="1" applyAlignment="1">
      <alignment horizontal="center" vertical="center"/>
    </xf>
    <xf numFmtId="0" fontId="18" fillId="5" borderId="11" xfId="3" applyFill="1" applyBorder="1" applyAlignment="1">
      <alignment horizontal="center" vertical="center"/>
    </xf>
    <xf numFmtId="0" fontId="18" fillId="5" borderId="2" xfId="3" applyFill="1" applyBorder="1" applyAlignment="1">
      <alignment horizontal="center" vertical="center"/>
    </xf>
    <xf numFmtId="0" fontId="18" fillId="5" borderId="12" xfId="3" applyFill="1" applyBorder="1" applyAlignment="1">
      <alignment horizontal="center" vertical="center"/>
    </xf>
    <xf numFmtId="0" fontId="18" fillId="5" borderId="14" xfId="3" applyFill="1" applyBorder="1"/>
    <xf numFmtId="0" fontId="18" fillId="5" borderId="0" xfId="3" applyFill="1" applyBorder="1"/>
    <xf numFmtId="0" fontId="18" fillId="5" borderId="15" xfId="3" applyFill="1" applyBorder="1"/>
    <xf numFmtId="0" fontId="18" fillId="5" borderId="0" xfId="3" applyFill="1" applyAlignment="1">
      <alignment horizontal="center" vertical="center"/>
    </xf>
    <xf numFmtId="0" fontId="18" fillId="5" borderId="0" xfId="3" applyFill="1" applyAlignment="1">
      <alignment horizontal="right"/>
    </xf>
    <xf numFmtId="0" fontId="18" fillId="4" borderId="0" xfId="3" applyFill="1" applyBorder="1"/>
    <xf numFmtId="0" fontId="33" fillId="5" borderId="0" xfId="13" applyFill="1">
      <alignment horizontal="left"/>
    </xf>
    <xf numFmtId="14" fontId="35" fillId="4" borderId="0" xfId="14" applyNumberFormat="1" applyFont="1" applyFill="1" applyBorder="1" applyAlignment="1">
      <alignment horizontal="center"/>
    </xf>
    <xf numFmtId="0" fontId="35" fillId="4" borderId="0" xfId="14" applyFont="1" applyFill="1" applyBorder="1" applyAlignment="1">
      <alignment horizontal="center"/>
    </xf>
    <xf numFmtId="0" fontId="35" fillId="4" borderId="0" xfId="14" applyNumberFormat="1" applyFont="1" applyFill="1" applyBorder="1" applyAlignment="1">
      <alignment horizontal="center"/>
    </xf>
    <xf numFmtId="0" fontId="38" fillId="4" borderId="0" xfId="3" applyFont="1" applyFill="1"/>
    <xf numFmtId="0" fontId="42" fillId="0" borderId="0" xfId="19" applyFont="1" applyAlignment="1">
      <alignment vertical="center"/>
    </xf>
    <xf numFmtId="3" fontId="42" fillId="0" borderId="0" xfId="19" applyNumberFormat="1" applyFont="1" applyAlignment="1">
      <alignment vertical="center"/>
    </xf>
    <xf numFmtId="4" fontId="42" fillId="0" borderId="0" xfId="19" applyNumberFormat="1" applyFont="1" applyAlignment="1">
      <alignment vertical="center"/>
    </xf>
    <xf numFmtId="165" fontId="42" fillId="0" borderId="0" xfId="19" applyNumberFormat="1" applyFont="1" applyAlignment="1">
      <alignment horizontal="center" vertical="center"/>
    </xf>
    <xf numFmtId="165" fontId="42" fillId="0" borderId="0" xfId="19" applyNumberFormat="1" applyFont="1" applyAlignment="1">
      <alignment vertical="center"/>
    </xf>
    <xf numFmtId="0" fontId="42" fillId="0" borderId="0" xfId="19" applyFont="1" applyAlignment="1">
      <alignment vertical="center" wrapText="1"/>
    </xf>
    <xf numFmtId="0" fontId="43" fillId="0" borderId="0" xfId="19" applyFont="1" applyAlignment="1">
      <alignment vertical="center"/>
    </xf>
    <xf numFmtId="3" fontId="42" fillId="0" borderId="0" xfId="19" applyNumberFormat="1" applyFont="1" applyAlignment="1">
      <alignment vertical="center" wrapText="1"/>
    </xf>
    <xf numFmtId="4" fontId="42" fillId="0" borderId="0" xfId="19" applyNumberFormat="1" applyFont="1" applyAlignment="1">
      <alignment vertical="center" wrapText="1"/>
    </xf>
    <xf numFmtId="3" fontId="42" fillId="0" borderId="0" xfId="19" applyNumberFormat="1" applyFont="1" applyAlignment="1">
      <alignment horizontal="left" vertical="center"/>
    </xf>
    <xf numFmtId="3" fontId="45" fillId="0" borderId="0" xfId="19" applyNumberFormat="1" applyFont="1" applyFill="1" applyAlignment="1">
      <alignment horizontal="center" vertical="center"/>
    </xf>
    <xf numFmtId="3" fontId="42" fillId="0" borderId="0" xfId="19" applyNumberFormat="1" applyFont="1" applyAlignment="1">
      <alignment horizontal="center" vertical="center"/>
    </xf>
    <xf numFmtId="3" fontId="42" fillId="0" borderId="0" xfId="19" applyNumberFormat="1" applyFont="1" applyFill="1" applyAlignment="1">
      <alignment vertical="center"/>
    </xf>
    <xf numFmtId="3" fontId="42" fillId="0" borderId="16" xfId="19" applyNumberFormat="1" applyFont="1" applyFill="1" applyBorder="1" applyAlignment="1">
      <alignment horizontal="center" vertical="center" wrapText="1"/>
    </xf>
    <xf numFmtId="3" fontId="42" fillId="0" borderId="0" xfId="19" applyNumberFormat="1" applyFont="1" applyFill="1"/>
    <xf numFmtId="0" fontId="42" fillId="0" borderId="0" xfId="19" applyFont="1"/>
    <xf numFmtId="3" fontId="42" fillId="0" borderId="0" xfId="19" applyNumberFormat="1" applyFont="1" applyFill="1" applyAlignment="1">
      <alignment horizontal="center" vertical="center" wrapText="1"/>
    </xf>
    <xf numFmtId="0" fontId="42" fillId="0" borderId="0" xfId="19" applyFont="1" applyAlignment="1">
      <alignment horizontal="center" vertical="center" wrapText="1"/>
    </xf>
    <xf numFmtId="0" fontId="42" fillId="0" borderId="17" xfId="19" applyFont="1" applyBorder="1" applyAlignment="1">
      <alignment horizontal="center" vertical="center" wrapText="1"/>
    </xf>
    <xf numFmtId="0" fontId="42" fillId="0" borderId="17" xfId="19" applyFont="1" applyFill="1" applyBorder="1" applyAlignment="1">
      <alignment horizontal="center" vertical="center" wrapText="1"/>
    </xf>
    <xf numFmtId="3" fontId="42" fillId="0" borderId="0" xfId="19" applyNumberFormat="1" applyFont="1" applyFill="1" applyAlignment="1">
      <alignment horizontal="center" vertical="center"/>
    </xf>
    <xf numFmtId="0" fontId="42" fillId="0" borderId="0" xfId="19" applyFont="1" applyAlignment="1">
      <alignment horizontal="center" vertical="center"/>
    </xf>
    <xf numFmtId="0" fontId="43" fillId="7" borderId="18" xfId="19" applyFont="1" applyFill="1" applyBorder="1" applyAlignment="1">
      <alignment horizontal="left" vertical="center" indent="1"/>
    </xf>
    <xf numFmtId="0" fontId="42" fillId="7" borderId="19" xfId="19" applyFont="1" applyFill="1" applyBorder="1" applyAlignment="1">
      <alignment vertical="center"/>
    </xf>
    <xf numFmtId="0" fontId="42" fillId="7" borderId="20" xfId="19" applyFont="1" applyFill="1" applyBorder="1" applyAlignment="1">
      <alignment vertical="center"/>
    </xf>
    <xf numFmtId="3" fontId="42" fillId="0" borderId="0" xfId="19" applyNumberFormat="1" applyFont="1" applyFill="1" applyAlignment="1">
      <alignment horizontal="left" vertical="center"/>
    </xf>
    <xf numFmtId="0" fontId="12" fillId="0" borderId="21" xfId="19" applyFont="1" applyBorder="1" applyAlignment="1">
      <alignment horizontal="left" vertical="center" wrapText="1"/>
    </xf>
    <xf numFmtId="0" fontId="42" fillId="0" borderId="21" xfId="19" applyFont="1" applyFill="1" applyBorder="1" applyAlignment="1">
      <alignment horizontal="right" vertical="center" indent="1"/>
    </xf>
    <xf numFmtId="49" fontId="42" fillId="0" borderId="21" xfId="19" applyNumberFormat="1" applyFont="1" applyFill="1" applyBorder="1" applyAlignment="1">
      <alignment horizontal="right" vertical="center" indent="1"/>
    </xf>
    <xf numFmtId="3" fontId="42" fillId="0" borderId="21" xfId="19" applyNumberFormat="1" applyFont="1" applyBorder="1" applyAlignment="1">
      <alignment horizontal="right" vertical="center" indent="1"/>
    </xf>
    <xf numFmtId="0" fontId="12" fillId="0" borderId="16" xfId="19" applyFont="1" applyBorder="1" applyAlignment="1">
      <alignment horizontal="left" vertical="center" wrapText="1"/>
    </xf>
    <xf numFmtId="0" fontId="42" fillId="0" borderId="16" xfId="19" applyFont="1" applyFill="1" applyBorder="1" applyAlignment="1">
      <alignment horizontal="right" vertical="center" indent="1"/>
    </xf>
    <xf numFmtId="49" fontId="42" fillId="0" borderId="16" xfId="19" applyNumberFormat="1" applyFont="1" applyFill="1" applyBorder="1" applyAlignment="1">
      <alignment horizontal="right" vertical="center" indent="1"/>
    </xf>
    <xf numFmtId="0" fontId="42" fillId="0" borderId="16" xfId="19" applyFont="1" applyBorder="1" applyAlignment="1">
      <alignment horizontal="right" vertical="center" indent="1"/>
    </xf>
    <xf numFmtId="0" fontId="43" fillId="0" borderId="16" xfId="19" applyFont="1" applyFill="1" applyBorder="1" applyAlignment="1">
      <alignment horizontal="left" vertical="center" indent="1"/>
    </xf>
    <xf numFmtId="0" fontId="43" fillId="0" borderId="16" xfId="19" applyFont="1" applyBorder="1" applyAlignment="1">
      <alignment horizontal="right" vertical="center" indent="1"/>
    </xf>
    <xf numFmtId="3" fontId="43" fillId="0" borderId="21" xfId="19" applyNumberFormat="1" applyFont="1" applyBorder="1" applyAlignment="1">
      <alignment horizontal="right" vertical="center" indent="1"/>
    </xf>
    <xf numFmtId="0" fontId="43" fillId="7" borderId="19" xfId="19" applyFont="1" applyFill="1" applyBorder="1" applyAlignment="1">
      <alignment horizontal="left" vertical="center" indent="1"/>
    </xf>
    <xf numFmtId="0" fontId="43" fillId="7" borderId="20" xfId="19" applyFont="1" applyFill="1" applyBorder="1" applyAlignment="1">
      <alignment horizontal="left" vertical="center" indent="1"/>
    </xf>
    <xf numFmtId="3" fontId="43" fillId="0" borderId="16" xfId="19" applyNumberFormat="1" applyFont="1" applyBorder="1" applyAlignment="1">
      <alignment horizontal="right" vertical="center" indent="1"/>
    </xf>
    <xf numFmtId="0" fontId="42" fillId="8" borderId="16" xfId="19" applyFont="1" applyFill="1" applyBorder="1" applyAlignment="1">
      <alignment horizontal="right" vertical="center" indent="1"/>
    </xf>
    <xf numFmtId="49" fontId="42" fillId="8" borderId="16" xfId="19" applyNumberFormat="1" applyFont="1" applyFill="1" applyBorder="1" applyAlignment="1">
      <alignment horizontal="right" vertical="center" indent="1"/>
    </xf>
    <xf numFmtId="0" fontId="43" fillId="9" borderId="18" xfId="19" applyFont="1" applyFill="1" applyBorder="1" applyAlignment="1">
      <alignment horizontal="left" vertical="center" indent="1"/>
    </xf>
    <xf numFmtId="0" fontId="43" fillId="9" borderId="19" xfId="19" applyFont="1" applyFill="1" applyBorder="1" applyAlignment="1">
      <alignment horizontal="left" vertical="center" indent="1"/>
    </xf>
    <xf numFmtId="0" fontId="43" fillId="9" borderId="20" xfId="19" applyFont="1" applyFill="1" applyBorder="1" applyAlignment="1">
      <alignment horizontal="left" vertical="center" indent="1"/>
    </xf>
    <xf numFmtId="0" fontId="43" fillId="8" borderId="16" xfId="19" applyFont="1" applyFill="1" applyBorder="1" applyAlignment="1">
      <alignment horizontal="left" vertical="center" indent="1"/>
    </xf>
    <xf numFmtId="0" fontId="43" fillId="8" borderId="16" xfId="19" applyFont="1" applyFill="1" applyBorder="1" applyAlignment="1">
      <alignment horizontal="right" vertical="center" indent="1"/>
    </xf>
    <xf numFmtId="3" fontId="43" fillId="8" borderId="16" xfId="19" applyNumberFormat="1" applyFont="1" applyFill="1" applyBorder="1" applyAlignment="1">
      <alignment horizontal="right" vertical="center" indent="1"/>
    </xf>
    <xf numFmtId="0" fontId="43" fillId="7" borderId="16" xfId="19" applyFont="1" applyFill="1" applyBorder="1" applyAlignment="1">
      <alignment horizontal="left" vertical="center" indent="1"/>
    </xf>
    <xf numFmtId="0" fontId="42" fillId="7" borderId="16" xfId="19" applyFont="1" applyFill="1" applyBorder="1" applyAlignment="1">
      <alignment vertical="center"/>
    </xf>
    <xf numFmtId="0" fontId="42" fillId="9" borderId="19" xfId="19" applyFont="1" applyFill="1" applyBorder="1" applyAlignment="1">
      <alignment vertical="center"/>
    </xf>
    <xf numFmtId="0" fontId="42" fillId="9" borderId="20" xfId="19" applyFont="1" applyFill="1" applyBorder="1" applyAlignment="1">
      <alignment vertical="center"/>
    </xf>
    <xf numFmtId="4" fontId="42" fillId="8" borderId="16" xfId="19" applyNumberFormat="1" applyFont="1" applyFill="1" applyBorder="1" applyAlignment="1">
      <alignment horizontal="right" vertical="center" indent="1"/>
    </xf>
    <xf numFmtId="0" fontId="12" fillId="0" borderId="16" xfId="19" applyFont="1" applyFill="1" applyBorder="1" applyAlignment="1">
      <alignment horizontal="left" vertical="center" wrapText="1"/>
    </xf>
    <xf numFmtId="4" fontId="42" fillId="0" borderId="16" xfId="19" applyNumberFormat="1" applyFont="1" applyFill="1" applyBorder="1" applyAlignment="1">
      <alignment horizontal="right" vertical="center" indent="1"/>
    </xf>
    <xf numFmtId="0" fontId="42" fillId="0" borderId="0" xfId="19" applyFont="1" applyFill="1" applyAlignment="1">
      <alignment vertical="center"/>
    </xf>
    <xf numFmtId="3" fontId="42" fillId="0" borderId="16" xfId="19" applyNumberFormat="1" applyFont="1" applyBorder="1" applyAlignment="1">
      <alignment horizontal="right" vertical="center" indent="1"/>
    </xf>
    <xf numFmtId="4" fontId="42" fillId="8" borderId="21" xfId="19" applyNumberFormat="1" applyFont="1" applyFill="1" applyBorder="1" applyAlignment="1">
      <alignment horizontal="right" vertical="center" indent="1"/>
    </xf>
    <xf numFmtId="165" fontId="43" fillId="8" borderId="16" xfId="19" applyNumberFormat="1" applyFont="1" applyFill="1" applyBorder="1" applyAlignment="1">
      <alignment horizontal="right" vertical="center" indent="1"/>
    </xf>
    <xf numFmtId="0" fontId="43" fillId="8" borderId="16" xfId="19" applyNumberFormat="1" applyFont="1" applyFill="1" applyBorder="1" applyAlignment="1">
      <alignment horizontal="right" vertical="center" indent="1"/>
    </xf>
    <xf numFmtId="0" fontId="5" fillId="3" borderId="0" xfId="0" applyFont="1" applyFill="1" applyAlignment="1">
      <alignment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19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65" fontId="5" fillId="0" borderId="1" xfId="0" applyNumberFormat="1" applyFont="1" applyBorder="1"/>
    <xf numFmtId="165" fontId="20" fillId="0" borderId="1" xfId="0" applyNumberFormat="1" applyFont="1" applyBorder="1"/>
    <xf numFmtId="0" fontId="4" fillId="0" borderId="1" xfId="0" applyFont="1" applyBorder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Fill="1"/>
    <xf numFmtId="0" fontId="4" fillId="0" borderId="0" xfId="0" applyFont="1" applyFill="1" applyBorder="1"/>
    <xf numFmtId="0" fontId="20" fillId="0" borderId="1" xfId="0" applyFont="1" applyFill="1" applyBorder="1"/>
    <xf numFmtId="0" fontId="20" fillId="0" borderId="1" xfId="0" applyFont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19" fillId="0" borderId="1" xfId="2" applyFont="1" applyBorder="1" applyAlignment="1" applyProtection="1">
      <alignment vertical="top"/>
    </xf>
    <xf numFmtId="0" fontId="4" fillId="0" borderId="0" xfId="0" applyFont="1" applyBorder="1" applyAlignment="1">
      <alignment horizontal="left" vertical="top"/>
    </xf>
    <xf numFmtId="0" fontId="19" fillId="0" borderId="0" xfId="2" applyFont="1" applyBorder="1" applyAlignment="1" applyProtection="1">
      <alignment vertical="top"/>
    </xf>
    <xf numFmtId="0" fontId="24" fillId="2" borderId="6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0" fillId="0" borderId="0" xfId="0" applyFont="1" applyBorder="1"/>
    <xf numFmtId="0" fontId="24" fillId="2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0" fillId="0" borderId="0" xfId="0" applyFont="1" applyFill="1" applyBorder="1"/>
    <xf numFmtId="0" fontId="5" fillId="0" borderId="0" xfId="0" applyFont="1" applyFill="1" applyBorder="1"/>
    <xf numFmtId="0" fontId="7" fillId="0" borderId="0" xfId="0" applyFont="1" applyFill="1" applyBorder="1"/>
    <xf numFmtId="0" fontId="48" fillId="3" borderId="1" xfId="0" applyFont="1" applyFill="1" applyBorder="1" applyAlignment="1">
      <alignment horizontal="center" vertical="center" wrapText="1"/>
    </xf>
    <xf numFmtId="0" fontId="10" fillId="0" borderId="1" xfId="2" applyBorder="1" applyAlignment="1" applyProtection="1">
      <alignment horizontal="justify" vertical="center" wrapText="1"/>
    </xf>
    <xf numFmtId="0" fontId="6" fillId="0" borderId="0" xfId="20" applyFont="1"/>
    <xf numFmtId="0" fontId="51" fillId="0" borderId="0" xfId="20" applyFont="1" applyBorder="1"/>
    <xf numFmtId="0" fontId="6" fillId="0" borderId="0" xfId="20" applyFont="1" applyBorder="1"/>
    <xf numFmtId="0" fontId="8" fillId="0" borderId="0" xfId="20" applyFont="1"/>
    <xf numFmtId="0" fontId="6" fillId="0" borderId="0" xfId="20" applyFont="1" applyAlignment="1">
      <alignment wrapText="1"/>
    </xf>
    <xf numFmtId="0" fontId="11" fillId="0" borderId="0" xfId="20" applyFont="1" applyBorder="1" applyAlignment="1"/>
    <xf numFmtId="0" fontId="11" fillId="0" borderId="0" xfId="20" applyFont="1"/>
    <xf numFmtId="0" fontId="52" fillId="0" borderId="0" xfId="20" applyFont="1" applyBorder="1" applyAlignment="1">
      <alignment horizontal="center"/>
    </xf>
    <xf numFmtId="0" fontId="11" fillId="0" borderId="0" xfId="20" applyFont="1" applyBorder="1" applyAlignment="1">
      <alignment horizontal="center"/>
    </xf>
    <xf numFmtId="0" fontId="11" fillId="0" borderId="2" xfId="20" applyFont="1" applyBorder="1"/>
    <xf numFmtId="0" fontId="52" fillId="0" borderId="2" xfId="20" applyFont="1" applyBorder="1" applyAlignment="1">
      <alignment horizontal="center"/>
    </xf>
    <xf numFmtId="0" fontId="11" fillId="0" borderId="0" xfId="20" applyFont="1" applyBorder="1"/>
    <xf numFmtId="0" fontId="53" fillId="0" borderId="0" xfId="20" applyFont="1" applyBorder="1" applyAlignment="1"/>
    <xf numFmtId="0" fontId="16" fillId="0" borderId="2" xfId="21" applyFont="1" applyBorder="1" applyAlignment="1"/>
    <xf numFmtId="0" fontId="6" fillId="0" borderId="0" xfId="21" applyFont="1"/>
    <xf numFmtId="0" fontId="6" fillId="0" borderId="0" xfId="21" applyFont="1" applyFill="1"/>
    <xf numFmtId="0" fontId="50" fillId="0" borderId="7" xfId="24" applyFont="1" applyFill="1" applyBorder="1" applyAlignment="1">
      <alignment horizontal="center" vertical="center" wrapText="1"/>
    </xf>
    <xf numFmtId="0" fontId="6" fillId="0" borderId="7" xfId="21" applyFont="1" applyFill="1" applyBorder="1" applyAlignment="1">
      <alignment horizontal="center" vertical="center"/>
    </xf>
    <xf numFmtId="0" fontId="50" fillId="0" borderId="1" xfId="24" applyFont="1" applyBorder="1" applyAlignment="1">
      <alignment horizontal="center" vertical="center" wrapText="1"/>
    </xf>
    <xf numFmtId="0" fontId="6" fillId="0" borderId="1" xfId="21" applyFont="1" applyBorder="1"/>
    <xf numFmtId="0" fontId="50" fillId="0" borderId="0" xfId="21" applyFont="1"/>
    <xf numFmtId="49" fontId="9" fillId="0" borderId="8" xfId="21" applyNumberFormat="1" applyFont="1" applyBorder="1" applyAlignment="1">
      <alignment horizontal="right"/>
    </xf>
    <xf numFmtId="2" fontId="9" fillId="0" borderId="8" xfId="21" applyNumberFormat="1" applyFont="1" applyBorder="1" applyAlignment="1">
      <alignment horizontal="left"/>
    </xf>
    <xf numFmtId="0" fontId="13" fillId="0" borderId="8" xfId="21" applyFont="1" applyBorder="1" applyAlignment="1">
      <alignment horizontal="center"/>
    </xf>
    <xf numFmtId="14" fontId="7" fillId="0" borderId="8" xfId="21" applyNumberFormat="1" applyFont="1" applyBorder="1" applyAlignment="1">
      <alignment horizontal="left"/>
    </xf>
    <xf numFmtId="0" fontId="9" fillId="0" borderId="8" xfId="21" applyFont="1" applyBorder="1" applyAlignment="1"/>
    <xf numFmtId="0" fontId="9" fillId="0" borderId="4" xfId="21" applyFont="1" applyBorder="1" applyAlignment="1"/>
    <xf numFmtId="0" fontId="11" fillId="0" borderId="1" xfId="24" applyFont="1" applyFill="1" applyBorder="1" applyAlignment="1">
      <alignment horizontal="center" vertical="center" wrapText="1"/>
    </xf>
    <xf numFmtId="0" fontId="11" fillId="0" borderId="1" xfId="24" applyFont="1" applyBorder="1" applyAlignment="1">
      <alignment horizontal="center" vertical="center" wrapText="1"/>
    </xf>
    <xf numFmtId="0" fontId="7" fillId="0" borderId="0" xfId="21" applyFont="1"/>
    <xf numFmtId="0" fontId="11" fillId="0" borderId="0" xfId="21" applyFont="1"/>
    <xf numFmtId="0" fontId="7" fillId="0" borderId="5" xfId="21" applyFont="1" applyBorder="1" applyAlignment="1">
      <alignment horizontal="center" vertical="center" wrapText="1"/>
    </xf>
    <xf numFmtId="0" fontId="7" fillId="0" borderId="0" xfId="21" applyFont="1" applyAlignment="1">
      <alignment horizontal="center" vertical="center" wrapText="1"/>
    </xf>
    <xf numFmtId="0" fontId="7" fillId="0" borderId="6" xfId="21" applyFont="1" applyBorder="1" applyAlignment="1">
      <alignment horizontal="center" vertical="center" wrapText="1"/>
    </xf>
    <xf numFmtId="0" fontId="11" fillId="0" borderId="6" xfId="21" applyFont="1" applyBorder="1" applyAlignment="1">
      <alignment horizontal="center" vertical="center" wrapText="1"/>
    </xf>
    <xf numFmtId="0" fontId="7" fillId="0" borderId="1" xfId="21" applyFont="1" applyBorder="1"/>
    <xf numFmtId="0" fontId="11" fillId="0" borderId="1" xfId="21" applyFont="1" applyBorder="1"/>
    <xf numFmtId="0" fontId="55" fillId="0" borderId="1" xfId="21" applyFont="1" applyBorder="1" applyAlignment="1"/>
    <xf numFmtId="0" fontId="7" fillId="0" borderId="2" xfId="21" applyFont="1" applyBorder="1"/>
    <xf numFmtId="0" fontId="11" fillId="0" borderId="0" xfId="20" applyFont="1" applyBorder="1" applyAlignment="1">
      <alignment horizontal="left"/>
    </xf>
    <xf numFmtId="0" fontId="7" fillId="0" borderId="0" xfId="20" applyFont="1"/>
    <xf numFmtId="0" fontId="7" fillId="0" borderId="0" xfId="20" applyFont="1" applyAlignment="1">
      <alignment horizontal="right"/>
    </xf>
    <xf numFmtId="0" fontId="7" fillId="0" borderId="0" xfId="20" applyFont="1" applyBorder="1"/>
    <xf numFmtId="0" fontId="9" fillId="0" borderId="0" xfId="20" applyFont="1" applyBorder="1" applyAlignment="1">
      <alignment horizontal="right"/>
    </xf>
    <xf numFmtId="49" fontId="9" fillId="0" borderId="3" xfId="20" applyNumberFormat="1" applyFont="1" applyBorder="1" applyAlignment="1">
      <alignment horizontal="right"/>
    </xf>
    <xf numFmtId="49" fontId="9" fillId="0" borderId="4" xfId="20" applyNumberFormat="1" applyFont="1" applyBorder="1" applyAlignment="1"/>
    <xf numFmtId="0" fontId="56" fillId="0" borderId="0" xfId="20" applyFont="1"/>
    <xf numFmtId="0" fontId="7" fillId="0" borderId="1" xfId="20" applyFont="1" applyBorder="1" applyAlignment="1">
      <alignment horizontal="right"/>
    </xf>
    <xf numFmtId="0" fontId="7" fillId="0" borderId="0" xfId="20" applyFont="1" applyAlignment="1">
      <alignment horizontal="center" vertical="center"/>
    </xf>
    <xf numFmtId="0" fontId="7" fillId="0" borderId="0" xfId="20" applyFont="1" applyAlignment="1">
      <alignment horizontal="center" vertical="top" wrapText="1"/>
    </xf>
    <xf numFmtId="0" fontId="7" fillId="0" borderId="1" xfId="20" applyFont="1" applyBorder="1" applyAlignment="1">
      <alignment horizontal="center"/>
    </xf>
    <xf numFmtId="0" fontId="7" fillId="0" borderId="1" xfId="20" applyFont="1" applyBorder="1"/>
    <xf numFmtId="14" fontId="7" fillId="0" borderId="1" xfId="20" applyNumberFormat="1" applyFont="1" applyBorder="1" applyAlignment="1">
      <alignment horizontal="center"/>
    </xf>
    <xf numFmtId="167" fontId="7" fillId="0" borderId="1" xfId="20" applyNumberFormat="1" applyFont="1" applyBorder="1" applyAlignment="1">
      <alignment horizontal="center"/>
    </xf>
    <xf numFmtId="0" fontId="7" fillId="0" borderId="0" xfId="20" applyFont="1" applyBorder="1" applyAlignment="1">
      <alignment horizontal="center" vertical="center"/>
    </xf>
    <xf numFmtId="0" fontId="9" fillId="0" borderId="0" xfId="20" applyFont="1" applyBorder="1" applyAlignment="1"/>
    <xf numFmtId="0" fontId="7" fillId="0" borderId="1" xfId="20" applyFont="1" applyBorder="1" applyAlignment="1">
      <alignment horizontal="center" vertical="center"/>
    </xf>
    <xf numFmtId="14" fontId="7" fillId="0" borderId="1" xfId="2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wrapText="1"/>
    </xf>
    <xf numFmtId="49" fontId="57" fillId="0" borderId="0" xfId="0" applyNumberFormat="1" applyFont="1" applyBorder="1"/>
    <xf numFmtId="9" fontId="5" fillId="0" borderId="1" xfId="0" applyNumberFormat="1" applyFont="1" applyBorder="1"/>
    <xf numFmtId="0" fontId="5" fillId="0" borderId="0" xfId="0" applyFont="1" applyBorder="1" applyAlignment="1">
      <alignment horizontal="center" vertical="top" wrapText="1"/>
    </xf>
    <xf numFmtId="9" fontId="5" fillId="0" borderId="0" xfId="1" applyFont="1" applyBorder="1"/>
    <xf numFmtId="0" fontId="41" fillId="0" borderId="0" xfId="24"/>
    <xf numFmtId="0" fontId="41" fillId="0" borderId="0" xfId="24" applyAlignment="1">
      <alignment horizontal="center" vertical="center"/>
    </xf>
    <xf numFmtId="0" fontId="52" fillId="0" borderId="0" xfId="24" applyFont="1"/>
    <xf numFmtId="0" fontId="52" fillId="0" borderId="1" xfId="24" applyFont="1" applyBorder="1" applyAlignment="1">
      <alignment vertical="center" wrapText="1"/>
    </xf>
    <xf numFmtId="0" fontId="52" fillId="0" borderId="1" xfId="24" applyFont="1" applyBorder="1" applyAlignment="1">
      <alignment horizontal="center" vertical="center" wrapText="1"/>
    </xf>
    <xf numFmtId="0" fontId="52" fillId="0" borderId="0" xfId="24" applyFont="1" applyFill="1"/>
    <xf numFmtId="0" fontId="52" fillId="0" borderId="1" xfId="24" applyFont="1" applyFill="1" applyBorder="1" applyAlignment="1">
      <alignment horizontal="center" vertical="center"/>
    </xf>
    <xf numFmtId="0" fontId="41" fillId="0" borderId="0" xfId="24" applyFill="1"/>
    <xf numFmtId="0" fontId="52" fillId="0" borderId="6" xfId="24" applyFont="1" applyFill="1" applyBorder="1" applyAlignment="1">
      <alignment horizontal="center" vertical="center"/>
    </xf>
    <xf numFmtId="165" fontId="52" fillId="4" borderId="27" xfId="24" applyNumberFormat="1" applyFont="1" applyFill="1" applyBorder="1" applyAlignment="1">
      <alignment horizontal="center" vertical="center"/>
    </xf>
    <xf numFmtId="0" fontId="52" fillId="4" borderId="27" xfId="24" applyFont="1" applyFill="1" applyBorder="1" applyAlignment="1">
      <alignment horizontal="center" vertical="center"/>
    </xf>
    <xf numFmtId="0" fontId="52" fillId="4" borderId="28" xfId="24" applyFont="1" applyFill="1" applyBorder="1" applyAlignment="1">
      <alignment horizontal="center" vertical="center"/>
    </xf>
    <xf numFmtId="165" fontId="52" fillId="4" borderId="1" xfId="24" applyNumberFormat="1" applyFont="1" applyFill="1" applyBorder="1" applyAlignment="1">
      <alignment horizontal="center" vertical="center"/>
    </xf>
    <xf numFmtId="0" fontId="52" fillId="4" borderId="1" xfId="24" applyFont="1" applyFill="1" applyBorder="1" applyAlignment="1">
      <alignment horizontal="center" vertical="center"/>
    </xf>
    <xf numFmtId="0" fontId="52" fillId="4" borderId="31" xfId="24" applyFont="1" applyFill="1" applyBorder="1" applyAlignment="1">
      <alignment horizontal="center" vertical="center"/>
    </xf>
    <xf numFmtId="0" fontId="52" fillId="4" borderId="34" xfId="24" applyFont="1" applyFill="1" applyBorder="1" applyAlignment="1">
      <alignment horizontal="center" vertical="center"/>
    </xf>
    <xf numFmtId="0" fontId="52" fillId="4" borderId="35" xfId="24" applyFont="1" applyFill="1" applyBorder="1" applyAlignment="1">
      <alignment horizontal="center" vertical="center"/>
    </xf>
    <xf numFmtId="0" fontId="52" fillId="4" borderId="27" xfId="24" applyFont="1" applyFill="1" applyBorder="1" applyAlignment="1">
      <alignment horizontal="left" vertical="center" wrapText="1"/>
    </xf>
    <xf numFmtId="165" fontId="52" fillId="4" borderId="28" xfId="24" applyNumberFormat="1" applyFont="1" applyFill="1" applyBorder="1" applyAlignment="1">
      <alignment horizontal="center" vertical="center"/>
    </xf>
    <xf numFmtId="0" fontId="52" fillId="4" borderId="6" xfId="24" applyFont="1" applyFill="1" applyBorder="1" applyAlignment="1">
      <alignment horizontal="left" vertical="center" wrapText="1"/>
    </xf>
    <xf numFmtId="165" fontId="52" fillId="4" borderId="6" xfId="24" applyNumberFormat="1" applyFont="1" applyFill="1" applyBorder="1" applyAlignment="1">
      <alignment horizontal="center" vertical="center"/>
    </xf>
    <xf numFmtId="165" fontId="52" fillId="4" borderId="37" xfId="24" applyNumberFormat="1" applyFont="1" applyFill="1" applyBorder="1" applyAlignment="1">
      <alignment horizontal="center" vertical="center"/>
    </xf>
    <xf numFmtId="0" fontId="52" fillId="0" borderId="1" xfId="24" applyFont="1" applyBorder="1" applyAlignment="1">
      <alignment horizontal="center" vertical="center"/>
    </xf>
    <xf numFmtId="165" fontId="52" fillId="0" borderId="1" xfId="24" applyNumberFormat="1" applyFont="1" applyBorder="1" applyAlignment="1">
      <alignment horizontal="center" vertical="center"/>
    </xf>
    <xf numFmtId="0" fontId="52" fillId="0" borderId="1" xfId="24" applyFont="1" applyBorder="1" applyAlignment="1">
      <alignment horizontal="left" vertical="center" wrapText="1"/>
    </xf>
    <xf numFmtId="0" fontId="52" fillId="0" borderId="0" xfId="24" applyFont="1" applyBorder="1" applyAlignment="1">
      <alignment horizontal="left" vertical="center" wrapText="1"/>
    </xf>
    <xf numFmtId="0" fontId="2" fillId="0" borderId="0" xfId="0" applyFont="1"/>
    <xf numFmtId="0" fontId="6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8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8" fontId="0" fillId="0" borderId="0" xfId="0" applyNumberFormat="1" applyFont="1" applyAlignment="1">
      <alignment horizontal="center" vertical="center" wrapText="1"/>
    </xf>
    <xf numFmtId="49" fontId="41" fillId="0" borderId="0" xfId="24" applyNumberFormat="1"/>
    <xf numFmtId="0" fontId="41" fillId="0" borderId="0" xfId="24" applyNumberFormat="1"/>
    <xf numFmtId="0" fontId="41" fillId="0" borderId="0" xfId="24" applyProtection="1"/>
    <xf numFmtId="0" fontId="41" fillId="0" borderId="0" xfId="24" applyBorder="1"/>
    <xf numFmtId="49" fontId="41" fillId="0" borderId="0" xfId="24" applyNumberFormat="1" applyBorder="1"/>
    <xf numFmtId="49" fontId="64" fillId="0" borderId="0" xfId="24" applyNumberFormat="1" applyFont="1"/>
    <xf numFmtId="0" fontId="41" fillId="0" borderId="0" xfId="24" applyBorder="1" applyAlignment="1">
      <alignment horizontal="center"/>
    </xf>
    <xf numFmtId="0" fontId="41" fillId="0" borderId="0" xfId="24" applyBorder="1" applyAlignment="1">
      <alignment horizontal="left"/>
    </xf>
    <xf numFmtId="49" fontId="41" fillId="0" borderId="0" xfId="24" applyNumberFormat="1" applyBorder="1" applyAlignment="1">
      <alignment horizontal="left"/>
    </xf>
    <xf numFmtId="49" fontId="64" fillId="0" borderId="0" xfId="24" applyNumberFormat="1" applyFont="1" applyBorder="1"/>
    <xf numFmtId="49" fontId="63" fillId="0" borderId="0" xfId="24" applyNumberFormat="1" applyFont="1" applyBorder="1" applyAlignment="1">
      <alignment horizontal="left"/>
    </xf>
    <xf numFmtId="0" fontId="64" fillId="0" borderId="0" xfId="24" applyFont="1" applyBorder="1"/>
    <xf numFmtId="0" fontId="41" fillId="0" borderId="0" xfId="24" applyFont="1" applyBorder="1"/>
    <xf numFmtId="0" fontId="41" fillId="0" borderId="0" xfId="24" applyFont="1"/>
    <xf numFmtId="0" fontId="64" fillId="0" borderId="0" xfId="24" applyFont="1"/>
    <xf numFmtId="49" fontId="65" fillId="0" borderId="0" xfId="24" applyNumberFormat="1" applyFont="1"/>
    <xf numFmtId="0" fontId="65" fillId="0" borderId="0" xfId="24" applyFont="1"/>
    <xf numFmtId="0" fontId="41" fillId="0" borderId="9" xfId="24" applyBorder="1"/>
    <xf numFmtId="0" fontId="41" fillId="0" borderId="13" xfId="24" applyBorder="1"/>
    <xf numFmtId="0" fontId="63" fillId="0" borderId="10" xfId="24" applyFont="1" applyBorder="1"/>
    <xf numFmtId="0" fontId="41" fillId="0" borderId="14" xfId="24" applyBorder="1"/>
    <xf numFmtId="0" fontId="41" fillId="0" borderId="3" xfId="24" applyBorder="1"/>
    <xf numFmtId="0" fontId="41" fillId="0" borderId="8" xfId="24" applyBorder="1"/>
    <xf numFmtId="0" fontId="41" fillId="0" borderId="4" xfId="24" applyBorder="1"/>
    <xf numFmtId="0" fontId="63" fillId="0" borderId="15" xfId="24" applyFont="1" applyBorder="1"/>
    <xf numFmtId="0" fontId="41" fillId="0" borderId="1" xfId="24" applyBorder="1"/>
    <xf numFmtId="0" fontId="41" fillId="0" borderId="11" xfId="24" applyBorder="1"/>
    <xf numFmtId="0" fontId="41" fillId="0" borderId="2" xfId="24" applyBorder="1"/>
    <xf numFmtId="0" fontId="41" fillId="0" borderId="3" xfId="24" applyBorder="1" applyAlignment="1">
      <alignment horizontal="left"/>
    </xf>
    <xf numFmtId="0" fontId="41" fillId="0" borderId="8" xfId="24" applyBorder="1" applyAlignment="1">
      <alignment horizontal="left"/>
    </xf>
    <xf numFmtId="0" fontId="41" fillId="0" borderId="4" xfId="24" applyBorder="1" applyAlignment="1">
      <alignment horizontal="left"/>
    </xf>
    <xf numFmtId="0" fontId="41" fillId="0" borderId="11" xfId="24" applyBorder="1" applyAlignment="1">
      <alignment horizontal="center"/>
    </xf>
    <xf numFmtId="0" fontId="41" fillId="0" borderId="2" xfId="24" applyBorder="1" applyAlignment="1">
      <alignment horizontal="center"/>
    </xf>
    <xf numFmtId="0" fontId="41" fillId="0" borderId="12" xfId="24" applyBorder="1" applyAlignment="1">
      <alignment horizontal="center"/>
    </xf>
    <xf numFmtId="0" fontId="41" fillId="0" borderId="11" xfId="24" applyBorder="1" applyAlignment="1">
      <alignment horizontal="center" wrapText="1"/>
    </xf>
    <xf numFmtId="0" fontId="41" fillId="0" borderId="2" xfId="24" applyBorder="1" applyAlignment="1">
      <alignment horizontal="center" wrapText="1"/>
    </xf>
    <xf numFmtId="0" fontId="41" fillId="0" borderId="12" xfId="24" applyBorder="1" applyAlignment="1">
      <alignment horizontal="center" wrapText="1"/>
    </xf>
    <xf numFmtId="0" fontId="41" fillId="0" borderId="1" xfId="24" applyBorder="1" applyAlignment="1">
      <alignment horizontal="center"/>
    </xf>
    <xf numFmtId="0" fontId="41" fillId="0" borderId="7" xfId="24" applyBorder="1" applyAlignment="1">
      <alignment horizontal="center"/>
    </xf>
    <xf numFmtId="49" fontId="41" fillId="0" borderId="4" xfId="24" applyNumberFormat="1" applyBorder="1" applyAlignment="1">
      <alignment horizontal="right"/>
    </xf>
    <xf numFmtId="49" fontId="14" fillId="0" borderId="38" xfId="24" applyNumberFormat="1" applyFont="1" applyBorder="1"/>
    <xf numFmtId="49" fontId="14" fillId="0" borderId="38" xfId="24" applyNumberFormat="1" applyFont="1" applyBorder="1" applyAlignment="1">
      <alignment horizontal="center"/>
    </xf>
    <xf numFmtId="49" fontId="14" fillId="0" borderId="39" xfId="24" applyNumberFormat="1" applyFont="1" applyBorder="1"/>
    <xf numFmtId="49" fontId="14" fillId="0" borderId="40" xfId="24" applyNumberFormat="1" applyFont="1" applyBorder="1"/>
    <xf numFmtId="49" fontId="14" fillId="0" borderId="41" xfId="24" applyNumberFormat="1" applyFont="1" applyBorder="1"/>
    <xf numFmtId="49" fontId="14" fillId="0" borderId="41" xfId="24" applyNumberFormat="1" applyFont="1" applyBorder="1" applyAlignment="1">
      <alignment horizontal="center"/>
    </xf>
    <xf numFmtId="49" fontId="14" fillId="0" borderId="42" xfId="24" applyNumberFormat="1" applyFont="1" applyBorder="1"/>
    <xf numFmtId="49" fontId="14" fillId="0" borderId="43" xfId="24" applyNumberFormat="1" applyFont="1" applyBorder="1"/>
    <xf numFmtId="49" fontId="14" fillId="0" borderId="44" xfId="24" applyNumberFormat="1" applyFont="1" applyBorder="1"/>
    <xf numFmtId="49" fontId="14" fillId="0" borderId="45" xfId="24" applyNumberFormat="1" applyFont="1" applyBorder="1"/>
    <xf numFmtId="0" fontId="67" fillId="0" borderId="2" xfId="24" applyFont="1" applyBorder="1"/>
    <xf numFmtId="0" fontId="68" fillId="0" borderId="2" xfId="24" applyFont="1" applyBorder="1"/>
    <xf numFmtId="0" fontId="68" fillId="0" borderId="12" xfId="24" applyFont="1" applyBorder="1"/>
    <xf numFmtId="0" fontId="63" fillId="0" borderId="12" xfId="24" applyFont="1" applyBorder="1"/>
    <xf numFmtId="49" fontId="14" fillId="0" borderId="46" xfId="24" applyNumberFormat="1" applyFont="1" applyBorder="1"/>
    <xf numFmtId="49" fontId="14" fillId="0" borderId="46" xfId="24" applyNumberFormat="1" applyFont="1" applyBorder="1" applyAlignment="1">
      <alignment horizontal="center"/>
    </xf>
    <xf numFmtId="49" fontId="14" fillId="0" borderId="47" xfId="24" applyNumberFormat="1" applyFont="1" applyBorder="1"/>
    <xf numFmtId="49" fontId="14" fillId="0" borderId="48" xfId="24" applyNumberFormat="1" applyFont="1" applyBorder="1"/>
    <xf numFmtId="49" fontId="41" fillId="0" borderId="10" xfId="24" applyNumberFormat="1" applyBorder="1" applyAlignment="1">
      <alignment horizontal="right"/>
    </xf>
    <xf numFmtId="0" fontId="67" fillId="0" borderId="8" xfId="24" applyFont="1" applyBorder="1"/>
    <xf numFmtId="49" fontId="14" fillId="0" borderId="49" xfId="24" applyNumberFormat="1" applyFont="1" applyBorder="1"/>
    <xf numFmtId="0" fontId="68" fillId="0" borderId="8" xfId="24" applyFont="1" applyBorder="1"/>
    <xf numFmtId="49" fontId="14" fillId="0" borderId="41" xfId="24" applyNumberFormat="1" applyFont="1" applyBorder="1" applyAlignment="1">
      <alignment horizontal="right"/>
    </xf>
    <xf numFmtId="0" fontId="63" fillId="0" borderId="0" xfId="24" applyFont="1"/>
    <xf numFmtId="0" fontId="41" fillId="0" borderId="10" xfId="24" applyBorder="1"/>
    <xf numFmtId="0" fontId="41" fillId="0" borderId="9" xfId="24" applyBorder="1" applyAlignment="1">
      <alignment horizontal="left"/>
    </xf>
    <xf numFmtId="0" fontId="41" fillId="0" borderId="13" xfId="24" applyBorder="1" applyAlignment="1">
      <alignment horizontal="left"/>
    </xf>
    <xf numFmtId="0" fontId="41" fillId="0" borderId="10" xfId="24" applyBorder="1" applyAlignment="1">
      <alignment horizontal="left"/>
    </xf>
    <xf numFmtId="0" fontId="41" fillId="0" borderId="12" xfId="24" applyBorder="1"/>
    <xf numFmtId="0" fontId="41" fillId="0" borderId="11" xfId="24" applyBorder="1" applyAlignment="1">
      <alignment horizontal="left"/>
    </xf>
    <xf numFmtId="0" fontId="41" fillId="0" borderId="2" xfId="24" applyBorder="1" applyAlignment="1">
      <alignment horizontal="left"/>
    </xf>
    <xf numFmtId="0" fontId="41" fillId="0" borderId="12" xfId="24" applyBorder="1" applyAlignment="1">
      <alignment horizontal="left"/>
    </xf>
    <xf numFmtId="0" fontId="41" fillId="0" borderId="5" xfId="24" applyBorder="1" applyAlignment="1">
      <alignment horizontal="center"/>
    </xf>
    <xf numFmtId="0" fontId="41" fillId="0" borderId="27" xfId="24" applyBorder="1"/>
    <xf numFmtId="0" fontId="66" fillId="0" borderId="3" xfId="24" applyFont="1" applyBorder="1"/>
    <xf numFmtId="0" fontId="66" fillId="0" borderId="9" xfId="24" applyFont="1" applyBorder="1"/>
    <xf numFmtId="49" fontId="41" fillId="0" borderId="12" xfId="24" applyNumberFormat="1" applyFill="1" applyBorder="1" applyAlignment="1">
      <alignment horizontal="right"/>
    </xf>
    <xf numFmtId="49" fontId="14" fillId="0" borderId="73" xfId="24" applyNumberFormat="1" applyFont="1" applyBorder="1"/>
    <xf numFmtId="49" fontId="41" fillId="0" borderId="12" xfId="24" applyNumberFormat="1" applyBorder="1" applyAlignment="1">
      <alignment horizontal="right"/>
    </xf>
    <xf numFmtId="49" fontId="14" fillId="0" borderId="0" xfId="24" applyNumberFormat="1" applyFont="1" applyBorder="1"/>
    <xf numFmtId="0" fontId="68" fillId="0" borderId="4" xfId="24" applyFont="1" applyBorder="1"/>
    <xf numFmtId="0" fontId="63" fillId="0" borderId="13" xfId="24" applyFont="1" applyBorder="1"/>
    <xf numFmtId="0" fontId="41" fillId="0" borderId="6" xfId="24" applyBorder="1"/>
    <xf numFmtId="0" fontId="41" fillId="0" borderId="7" xfId="24" applyBorder="1"/>
    <xf numFmtId="0" fontId="41" fillId="0" borderId="15" xfId="24" applyBorder="1"/>
    <xf numFmtId="0" fontId="41" fillId="0" borderId="5" xfId="24" applyBorder="1"/>
    <xf numFmtId="49" fontId="70" fillId="0" borderId="3" xfId="24" applyNumberFormat="1" applyFont="1" applyBorder="1"/>
    <xf numFmtId="0" fontId="14" fillId="0" borderId="0" xfId="24" applyFont="1" applyBorder="1" applyAlignment="1">
      <alignment horizontal="left" indent="1"/>
    </xf>
    <xf numFmtId="0" fontId="70" fillId="0" borderId="3" xfId="24" applyFont="1" applyBorder="1"/>
    <xf numFmtId="49" fontId="41" fillId="0" borderId="4" xfId="24" applyNumberFormat="1" applyBorder="1"/>
    <xf numFmtId="49" fontId="70" fillId="0" borderId="9" xfId="24" applyNumberFormat="1" applyFont="1" applyBorder="1"/>
    <xf numFmtId="49" fontId="41" fillId="0" borderId="10" xfId="24" applyNumberFormat="1" applyBorder="1"/>
    <xf numFmtId="49" fontId="41" fillId="0" borderId="3" xfId="24" applyNumberFormat="1" applyBorder="1"/>
    <xf numFmtId="0" fontId="65" fillId="0" borderId="8" xfId="24" applyFont="1" applyBorder="1"/>
    <xf numFmtId="0" fontId="65" fillId="0" borderId="4" xfId="24" applyFont="1" applyBorder="1"/>
    <xf numFmtId="49" fontId="66" fillId="0" borderId="3" xfId="24" applyNumberFormat="1" applyFont="1" applyBorder="1"/>
    <xf numFmtId="0" fontId="63" fillId="0" borderId="5" xfId="24" applyFont="1" applyBorder="1"/>
    <xf numFmtId="49" fontId="66" fillId="0" borderId="9" xfId="24" applyNumberFormat="1" applyFont="1" applyBorder="1"/>
    <xf numFmtId="0" fontId="41" fillId="0" borderId="13" xfId="24" applyBorder="1" applyAlignment="1">
      <alignment horizontal="center"/>
    </xf>
    <xf numFmtId="0" fontId="41" fillId="0" borderId="77" xfId="24" applyBorder="1"/>
    <xf numFmtId="0" fontId="41" fillId="0" borderId="78" xfId="24" applyBorder="1" applyAlignment="1">
      <alignment horizontal="center"/>
    </xf>
    <xf numFmtId="0" fontId="41" fillId="0" borderId="4" xfId="24" applyBorder="1" applyAlignment="1">
      <alignment vertical="center"/>
    </xf>
    <xf numFmtId="49" fontId="65" fillId="0" borderId="46" xfId="24" applyNumberFormat="1" applyFont="1" applyBorder="1"/>
    <xf numFmtId="0" fontId="73" fillId="0" borderId="5" xfId="24" applyFont="1" applyBorder="1"/>
    <xf numFmtId="49" fontId="65" fillId="0" borderId="41" xfId="24" applyNumberFormat="1" applyFont="1" applyBorder="1"/>
    <xf numFmtId="49" fontId="74" fillId="0" borderId="41" xfId="24" applyNumberFormat="1" applyFont="1" applyBorder="1" applyAlignment="1">
      <alignment vertical="top"/>
    </xf>
    <xf numFmtId="49" fontId="41" fillId="0" borderId="9" xfId="24" applyNumberFormat="1" applyBorder="1"/>
    <xf numFmtId="49" fontId="65" fillId="0" borderId="48" xfId="24" applyNumberFormat="1" applyFont="1" applyBorder="1"/>
    <xf numFmtId="0" fontId="65" fillId="0" borderId="3" xfId="24" applyFont="1" applyBorder="1"/>
    <xf numFmtId="0" fontId="76" fillId="0" borderId="1" xfId="24" applyFont="1" applyBorder="1" applyAlignment="1">
      <alignment horizontal="center"/>
    </xf>
    <xf numFmtId="0" fontId="41" fillId="0" borderId="3" xfId="24" applyBorder="1" applyAlignment="1">
      <alignment horizontal="center"/>
    </xf>
    <xf numFmtId="0" fontId="41" fillId="0" borderId="4" xfId="24" applyBorder="1" applyAlignment="1">
      <alignment horizontal="center"/>
    </xf>
    <xf numFmtId="0" fontId="67" fillId="0" borderId="14" xfId="24" applyFont="1" applyBorder="1"/>
    <xf numFmtId="0" fontId="67" fillId="0" borderId="0" xfId="24" applyFont="1"/>
    <xf numFmtId="0" fontId="67" fillId="0" borderId="10" xfId="24" applyFont="1" applyBorder="1"/>
    <xf numFmtId="0" fontId="67" fillId="0" borderId="15" xfId="24" applyFont="1" applyBorder="1"/>
    <xf numFmtId="0" fontId="75" fillId="0" borderId="0" xfId="24" applyFont="1"/>
    <xf numFmtId="0" fontId="67" fillId="0" borderId="0" xfId="24" applyFont="1" applyBorder="1"/>
    <xf numFmtId="0" fontId="68" fillId="0" borderId="0" xfId="24" applyFont="1"/>
    <xf numFmtId="0" fontId="67" fillId="0" borderId="11" xfId="24" applyFont="1" applyBorder="1"/>
    <xf numFmtId="0" fontId="63" fillId="0" borderId="2" xfId="24" applyFont="1" applyBorder="1" applyAlignment="1">
      <alignment horizontal="center" vertical="top"/>
    </xf>
    <xf numFmtId="0" fontId="67" fillId="0" borderId="12" xfId="24" applyFont="1" applyBorder="1"/>
    <xf numFmtId="0" fontId="10" fillId="0" borderId="1" xfId="2" applyBorder="1" applyAlignment="1" applyProtection="1">
      <alignment horizontal="left" vertical="center"/>
    </xf>
    <xf numFmtId="0" fontId="26" fillId="5" borderId="0" xfId="5" applyFill="1">
      <alignment horizontal="center" wrapText="1"/>
    </xf>
    <xf numFmtId="0" fontId="27" fillId="5" borderId="0" xfId="25" applyFill="1">
      <alignment horizontal="left"/>
    </xf>
    <xf numFmtId="0" fontId="27" fillId="4" borderId="0" xfId="25" applyFill="1">
      <alignment horizontal="left"/>
    </xf>
    <xf numFmtId="0" fontId="27" fillId="5" borderId="9" xfId="25" applyFill="1" applyBorder="1">
      <alignment horizontal="left"/>
    </xf>
    <xf numFmtId="0" fontId="27" fillId="5" borderId="13" xfId="25" applyFill="1" applyBorder="1">
      <alignment horizontal="left"/>
    </xf>
    <xf numFmtId="0" fontId="27" fillId="5" borderId="10" xfId="25" applyFill="1" applyBorder="1">
      <alignment horizontal="left"/>
    </xf>
    <xf numFmtId="0" fontId="27" fillId="5" borderId="11" xfId="25" applyFill="1" applyBorder="1">
      <alignment horizontal="left"/>
    </xf>
    <xf numFmtId="0" fontId="27" fillId="5" borderId="2" xfId="25" applyFill="1" applyBorder="1">
      <alignment horizontal="left"/>
    </xf>
    <xf numFmtId="0" fontId="27" fillId="5" borderId="12" xfId="25" applyFill="1" applyBorder="1">
      <alignment horizontal="left"/>
    </xf>
    <xf numFmtId="0" fontId="27" fillId="5" borderId="14" xfId="25" applyFill="1" applyBorder="1">
      <alignment horizontal="left"/>
    </xf>
    <xf numFmtId="0" fontId="27" fillId="5" borderId="0" xfId="25" applyFill="1" applyBorder="1">
      <alignment horizontal="left"/>
    </xf>
    <xf numFmtId="0" fontId="27" fillId="5" borderId="15" xfId="25" applyFill="1" applyBorder="1">
      <alignment horizontal="left"/>
    </xf>
    <xf numFmtId="0" fontId="27" fillId="5" borderId="0" xfId="25" applyFont="1" applyFill="1">
      <alignment horizontal="left"/>
    </xf>
    <xf numFmtId="0" fontId="27" fillId="5" borderId="0" xfId="25" applyFont="1" applyFill="1" applyBorder="1">
      <alignment horizontal="left"/>
    </xf>
    <xf numFmtId="0" fontId="27" fillId="5" borderId="8" xfId="25" applyFill="1" applyBorder="1">
      <alignment horizontal="left"/>
    </xf>
    <xf numFmtId="0" fontId="77" fillId="5" borderId="0" xfId="25" applyFont="1" applyFill="1">
      <alignment horizontal="left"/>
    </xf>
    <xf numFmtId="0" fontId="77" fillId="4" borderId="0" xfId="25" applyFont="1" applyFill="1">
      <alignment horizontal="left"/>
    </xf>
    <xf numFmtId="0" fontId="27" fillId="5" borderId="0" xfId="25" applyFill="1" applyAlignment="1">
      <alignment horizontal="right"/>
    </xf>
    <xf numFmtId="1" fontId="27" fillId="4" borderId="0" xfId="25" applyNumberFormat="1" applyFill="1">
      <alignment horizontal="left"/>
    </xf>
    <xf numFmtId="0" fontId="27" fillId="0" borderId="0" xfId="25" applyFont="1" applyFill="1">
      <alignment horizontal="left"/>
    </xf>
    <xf numFmtId="3" fontId="27" fillId="4" borderId="0" xfId="25" applyNumberFormat="1" applyFill="1">
      <alignment horizontal="left"/>
    </xf>
    <xf numFmtId="0" fontId="27" fillId="0" borderId="0" xfId="25" applyFont="1" applyFill="1" applyAlignment="1">
      <alignment horizontal="right"/>
    </xf>
    <xf numFmtId="0" fontId="27" fillId="5" borderId="9" xfId="16" applyFont="1" applyFill="1" applyBorder="1">
      <alignment horizontal="justify"/>
    </xf>
    <xf numFmtId="0" fontId="82" fillId="0" borderId="0" xfId="14" applyFont="1" applyFill="1" applyAlignment="1">
      <alignment vertical="center"/>
    </xf>
    <xf numFmtId="0" fontId="82" fillId="0" borderId="0" xfId="14" applyFont="1" applyFill="1" applyAlignment="1">
      <alignment horizontal="left" vertical="center"/>
    </xf>
    <xf numFmtId="49" fontId="82" fillId="0" borderId="0" xfId="14" applyNumberFormat="1" applyFont="1" applyFill="1" applyAlignment="1">
      <alignment vertical="center"/>
    </xf>
    <xf numFmtId="49" fontId="83" fillId="0" borderId="0" xfId="14" applyNumberFormat="1" applyFont="1" applyFill="1" applyAlignment="1">
      <alignment horizontal="left"/>
    </xf>
    <xf numFmtId="49" fontId="82" fillId="0" borderId="0" xfId="14" applyNumberFormat="1" applyFont="1" applyFill="1" applyAlignment="1">
      <alignment horizontal="left"/>
    </xf>
    <xf numFmtId="0" fontId="82" fillId="0" borderId="0" xfId="14" applyFont="1" applyFill="1" applyBorder="1" applyAlignment="1">
      <alignment vertical="center"/>
    </xf>
    <xf numFmtId="0" fontId="83" fillId="0" borderId="0" xfId="14" applyFont="1" applyFill="1"/>
    <xf numFmtId="0" fontId="82" fillId="0" borderId="0" xfId="14" applyFont="1" applyFill="1"/>
    <xf numFmtId="0" fontId="82" fillId="0" borderId="0" xfId="14" applyFont="1" applyFill="1" applyAlignment="1">
      <alignment horizontal="left"/>
    </xf>
    <xf numFmtId="49" fontId="82" fillId="0" borderId="0" xfId="14" applyNumberFormat="1" applyFont="1" applyFill="1"/>
    <xf numFmtId="0" fontId="85" fillId="0" borderId="0" xfId="14" applyFont="1" applyFill="1" applyBorder="1" applyAlignment="1">
      <alignment vertical="center"/>
    </xf>
    <xf numFmtId="0" fontId="85" fillId="0" borderId="0" xfId="14" applyFont="1" applyFill="1" applyAlignment="1">
      <alignment vertical="center"/>
    </xf>
    <xf numFmtId="0" fontId="86" fillId="0" borderId="2" xfId="14" applyFont="1" applyFill="1" applyBorder="1" applyAlignment="1">
      <alignment vertical="center"/>
    </xf>
    <xf numFmtId="0" fontId="34" fillId="0" borderId="2" xfId="14" applyFont="1" applyFill="1" applyBorder="1" applyAlignment="1">
      <alignment vertical="center"/>
    </xf>
    <xf numFmtId="0" fontId="87" fillId="0" borderId="2" xfId="14" applyFont="1" applyFill="1" applyBorder="1" applyAlignment="1">
      <alignment horizontal="centerContinuous" vertical="center"/>
    </xf>
    <xf numFmtId="0" fontId="34" fillId="0" borderId="1" xfId="14" applyFont="1" applyFill="1" applyBorder="1" applyAlignment="1">
      <alignment horizontal="center" vertical="center" wrapText="1"/>
    </xf>
    <xf numFmtId="0" fontId="85" fillId="0" borderId="1" xfId="14" applyFont="1" applyFill="1" applyBorder="1" applyAlignment="1">
      <alignment vertical="center"/>
    </xf>
    <xf numFmtId="49" fontId="34" fillId="0" borderId="1" xfId="14" applyNumberFormat="1" applyFont="1" applyFill="1" applyBorder="1" applyAlignment="1">
      <alignment horizontal="center" vertical="center" textRotation="90"/>
    </xf>
    <xf numFmtId="49" fontId="34" fillId="0" borderId="3" xfId="14" applyNumberFormat="1" applyFont="1" applyFill="1" applyBorder="1" applyAlignment="1">
      <alignment horizontal="center" vertical="center" textRotation="90"/>
    </xf>
    <xf numFmtId="0" fontId="71" fillId="0" borderId="1" xfId="14" applyNumberFormat="1" applyFont="1" applyFill="1" applyBorder="1" applyAlignment="1">
      <alignment horizontal="center" vertical="center" wrapText="1"/>
    </xf>
    <xf numFmtId="0" fontId="71" fillId="0" borderId="1" xfId="14" applyFont="1" applyFill="1" applyBorder="1" applyAlignment="1">
      <alignment horizontal="center" vertical="center" wrapText="1"/>
    </xf>
    <xf numFmtId="49" fontId="71" fillId="0" borderId="1" xfId="14" applyNumberFormat="1" applyFont="1" applyFill="1" applyBorder="1" applyAlignment="1">
      <alignment horizontal="center" vertical="center" wrapText="1"/>
    </xf>
    <xf numFmtId="49" fontId="71" fillId="0" borderId="3" xfId="14" applyNumberFormat="1" applyFont="1" applyFill="1" applyBorder="1" applyAlignment="1">
      <alignment horizontal="center" vertical="center" wrapText="1"/>
    </xf>
    <xf numFmtId="49" fontId="34" fillId="0" borderId="1" xfId="14" applyNumberFormat="1" applyFont="1" applyFill="1" applyBorder="1" applyAlignment="1">
      <alignment horizontal="center" vertical="center"/>
    </xf>
    <xf numFmtId="49" fontId="34" fillId="0" borderId="1" xfId="14" applyNumberFormat="1" applyFont="1" applyFill="1" applyBorder="1" applyAlignment="1">
      <alignment horizontal="left" vertical="center"/>
    </xf>
    <xf numFmtId="0" fontId="34" fillId="3" borderId="1" xfId="14" applyFont="1" applyFill="1" applyBorder="1" applyAlignment="1">
      <alignment wrapText="1"/>
    </xf>
    <xf numFmtId="169" fontId="34" fillId="0" borderId="1" xfId="26" applyFont="1" applyFill="1" applyBorder="1" applyAlignment="1">
      <alignment horizontal="center"/>
    </xf>
    <xf numFmtId="17" fontId="34" fillId="0" borderId="1" xfId="14" applyNumberFormat="1" applyFont="1" applyFill="1" applyBorder="1" applyAlignment="1">
      <alignment horizontal="center"/>
    </xf>
    <xf numFmtId="49" fontId="34" fillId="0" borderId="1" xfId="14" applyNumberFormat="1" applyFont="1" applyFill="1" applyBorder="1" applyAlignment="1">
      <alignment horizontal="center"/>
    </xf>
    <xf numFmtId="0" fontId="34" fillId="0" borderId="1" xfId="14" applyFont="1" applyFill="1" applyBorder="1" applyAlignment="1">
      <alignment horizontal="left"/>
    </xf>
    <xf numFmtId="0" fontId="34" fillId="3" borderId="1" xfId="14" applyFont="1" applyFill="1" applyBorder="1" applyAlignment="1">
      <alignment horizontal="left" vertical="center" wrapText="1"/>
    </xf>
    <xf numFmtId="0" fontId="89" fillId="0" borderId="1" xfId="14" applyFont="1" applyFill="1" applyBorder="1" applyAlignment="1">
      <alignment horizontal="left" vertical="center" wrapText="1"/>
    </xf>
    <xf numFmtId="0" fontId="34" fillId="0" borderId="1" xfId="14" applyFont="1" applyFill="1" applyBorder="1" applyAlignment="1">
      <alignment horizontal="center"/>
    </xf>
    <xf numFmtId="49" fontId="89" fillId="0" borderId="1" xfId="14" applyNumberFormat="1" applyFont="1" applyFill="1" applyBorder="1" applyAlignment="1">
      <alignment horizontal="center"/>
    </xf>
    <xf numFmtId="1" fontId="34" fillId="0" borderId="1" xfId="14" applyNumberFormat="1" applyFont="1" applyFill="1" applyBorder="1" applyAlignment="1">
      <alignment horizontal="center" vertical="center"/>
    </xf>
    <xf numFmtId="0" fontId="34" fillId="0" borderId="1" xfId="14" applyFont="1" applyFill="1" applyBorder="1" applyAlignment="1">
      <alignment horizontal="left" vertical="center"/>
    </xf>
    <xf numFmtId="0" fontId="34" fillId="0" borderId="1" xfId="14" applyFont="1" applyFill="1" applyBorder="1" applyAlignment="1">
      <alignment horizontal="left" vertical="center" wrapText="1"/>
    </xf>
    <xf numFmtId="0" fontId="41" fillId="0" borderId="1" xfId="27" applyFont="1" applyFill="1" applyBorder="1" applyAlignment="1">
      <alignment horizontal="left"/>
    </xf>
    <xf numFmtId="49" fontId="41" fillId="0" borderId="1" xfId="27" applyNumberFormat="1" applyFont="1" applyFill="1" applyBorder="1" applyAlignment="1">
      <alignment horizontal="left" vertical="center"/>
    </xf>
    <xf numFmtId="0" fontId="41" fillId="3" borderId="1" xfId="27" applyFont="1" applyFill="1" applyBorder="1" applyAlignment="1">
      <alignment horizontal="left" vertical="center" wrapText="1"/>
    </xf>
    <xf numFmtId="49" fontId="85" fillId="0" borderId="0" xfId="14" applyNumberFormat="1" applyFont="1" applyFill="1" applyAlignment="1">
      <alignment vertical="center"/>
    </xf>
    <xf numFmtId="169" fontId="85" fillId="0" borderId="1" xfId="26" applyFont="1" applyFill="1" applyBorder="1" applyAlignment="1">
      <alignment vertical="center"/>
    </xf>
    <xf numFmtId="169" fontId="34" fillId="0" borderId="1" xfId="26" applyFont="1" applyFill="1" applyBorder="1" applyAlignment="1">
      <alignment vertical="center"/>
    </xf>
    <xf numFmtId="169" fontId="85" fillId="0" borderId="0" xfId="26" applyFont="1" applyFill="1" applyBorder="1" applyAlignment="1">
      <alignment vertical="center"/>
    </xf>
    <xf numFmtId="169" fontId="85" fillId="0" borderId="0" xfId="26" applyFont="1" applyFill="1" applyAlignment="1">
      <alignment vertical="center"/>
    </xf>
    <xf numFmtId="0" fontId="34" fillId="3" borderId="1" xfId="14" applyFont="1" applyFill="1" applyBorder="1" applyAlignment="1">
      <alignment horizontal="left" vertical="center"/>
    </xf>
    <xf numFmtId="0" fontId="34" fillId="5" borderId="1" xfId="14" applyFont="1" applyFill="1" applyBorder="1" applyAlignment="1">
      <alignment horizontal="center"/>
    </xf>
    <xf numFmtId="169" fontId="41" fillId="0" borderId="1" xfId="26" applyFont="1" applyFill="1" applyBorder="1"/>
    <xf numFmtId="0" fontId="85" fillId="0" borderId="6" xfId="14" applyFont="1" applyFill="1" applyBorder="1" applyAlignment="1">
      <alignment vertical="center"/>
    </xf>
    <xf numFmtId="0" fontId="92" fillId="0" borderId="1" xfId="14" applyFont="1" applyFill="1" applyBorder="1" applyAlignment="1">
      <alignment vertical="center"/>
    </xf>
    <xf numFmtId="0" fontId="92" fillId="0" borderId="0" xfId="14" applyFont="1" applyFill="1" applyBorder="1" applyAlignment="1">
      <alignment vertical="center"/>
    </xf>
    <xf numFmtId="0" fontId="41" fillId="3" borderId="1" xfId="27" applyFont="1" applyFill="1" applyBorder="1" applyAlignment="1">
      <alignment horizontal="left" vertical="center"/>
    </xf>
    <xf numFmtId="0" fontId="34" fillId="0" borderId="1" xfId="14" applyBorder="1"/>
    <xf numFmtId="0" fontId="34" fillId="0" borderId="1" xfId="14" applyFont="1" applyFill="1" applyBorder="1" applyAlignment="1">
      <alignment vertical="center"/>
    </xf>
    <xf numFmtId="49" fontId="41" fillId="0" borderId="1" xfId="27" applyNumberFormat="1" applyFont="1" applyFill="1" applyBorder="1"/>
    <xf numFmtId="169" fontId="41" fillId="3" borderId="1" xfId="26" applyFont="1" applyFill="1" applyBorder="1" applyAlignment="1">
      <alignment horizontal="left" vertical="center" wrapText="1"/>
    </xf>
    <xf numFmtId="1" fontId="34" fillId="0" borderId="0" xfId="14" applyNumberFormat="1" applyFont="1" applyFill="1" applyBorder="1" applyAlignment="1">
      <alignment horizontal="center" vertical="center"/>
    </xf>
    <xf numFmtId="0" fontId="34" fillId="0" borderId="0" xfId="14" applyFont="1" applyFill="1" applyBorder="1" applyAlignment="1">
      <alignment horizontal="left"/>
    </xf>
    <xf numFmtId="169" fontId="41" fillId="0" borderId="0" xfId="26" applyFont="1" applyFill="1" applyBorder="1"/>
    <xf numFmtId="169" fontId="41" fillId="0" borderId="0" xfId="26" applyFont="1" applyFill="1" applyBorder="1" applyAlignment="1">
      <alignment horizontal="left" vertical="center" wrapText="1"/>
    </xf>
    <xf numFmtId="169" fontId="34" fillId="0" borderId="0" xfId="26" applyFont="1" applyFill="1" applyBorder="1" applyAlignment="1">
      <alignment vertical="center"/>
    </xf>
    <xf numFmtId="169" fontId="34" fillId="0" borderId="0" xfId="26" applyFont="1" applyFill="1" applyBorder="1" applyAlignment="1">
      <alignment horizontal="center"/>
    </xf>
    <xf numFmtId="49" fontId="34" fillId="0" borderId="0" xfId="14" applyNumberFormat="1" applyFont="1" applyFill="1" applyBorder="1" applyAlignment="1">
      <alignment horizontal="center"/>
    </xf>
    <xf numFmtId="0" fontId="75" fillId="0" borderId="0" xfId="14" applyFont="1" applyFill="1" applyBorder="1"/>
    <xf numFmtId="0" fontId="85" fillId="0" borderId="0" xfId="14" applyFont="1" applyFill="1" applyAlignment="1">
      <alignment horizontal="left" vertical="center" wrapText="1"/>
    </xf>
    <xf numFmtId="0" fontId="85" fillId="0" borderId="0" xfId="14" applyFont="1" applyFill="1" applyAlignment="1">
      <alignment horizontal="left" vertical="center"/>
    </xf>
    <xf numFmtId="0" fontId="83" fillId="0" borderId="0" xfId="14" applyFont="1" applyAlignment="1">
      <alignment horizontal="left"/>
    </xf>
    <xf numFmtId="0" fontId="82" fillId="0" borderId="0" xfId="14" applyFont="1" applyAlignment="1">
      <alignment horizontal="left"/>
    </xf>
    <xf numFmtId="0" fontId="83" fillId="0" borderId="0" xfId="14" applyFont="1"/>
    <xf numFmtId="0" fontId="82" fillId="0" borderId="0" xfId="14" applyFont="1"/>
    <xf numFmtId="0" fontId="82" fillId="0" borderId="0" xfId="14" applyFont="1" applyBorder="1"/>
    <xf numFmtId="0" fontId="88" fillId="0" borderId="0" xfId="14" applyFont="1" applyBorder="1" applyAlignment="1">
      <alignment horizontal="center" vertical="center" wrapText="1"/>
    </xf>
    <xf numFmtId="0" fontId="82" fillId="0" borderId="0" xfId="14" applyFont="1" applyAlignment="1"/>
    <xf numFmtId="0" fontId="82" fillId="0" borderId="0" xfId="14" applyFont="1" applyFill="1" applyAlignment="1"/>
    <xf numFmtId="0" fontId="83" fillId="0" borderId="0" xfId="14" applyFont="1" applyAlignment="1">
      <alignment vertical="center"/>
    </xf>
    <xf numFmtId="0" fontId="34" fillId="0" borderId="0" xfId="14" applyAlignment="1">
      <alignment vertical="center"/>
    </xf>
    <xf numFmtId="0" fontId="34" fillId="0" borderId="0" xfId="14" applyFill="1" applyAlignment="1">
      <alignment vertical="center"/>
    </xf>
    <xf numFmtId="0" fontId="94" fillId="0" borderId="2" xfId="14" applyFont="1" applyFill="1" applyBorder="1" applyAlignment="1">
      <alignment vertical="center"/>
    </xf>
    <xf numFmtId="0" fontId="95" fillId="0" borderId="2" xfId="14" applyFont="1" applyFill="1" applyBorder="1" applyAlignment="1">
      <alignment vertical="center"/>
    </xf>
    <xf numFmtId="0" fontId="96" fillId="0" borderId="2" xfId="14" applyFont="1" applyFill="1" applyBorder="1" applyAlignment="1">
      <alignment vertical="center"/>
    </xf>
    <xf numFmtId="0" fontId="97" fillId="0" borderId="0" xfId="14" applyFont="1" applyFill="1" applyAlignment="1">
      <alignment vertical="center"/>
    </xf>
    <xf numFmtId="0" fontId="97" fillId="0" borderId="0" xfId="14" applyFont="1" applyFill="1" applyBorder="1" applyAlignment="1">
      <alignment vertical="center"/>
    </xf>
    <xf numFmtId="0" fontId="34" fillId="0" borderId="6" xfId="14" applyNumberFormat="1" applyBorder="1" applyAlignment="1">
      <alignment horizontal="center" vertical="center" wrapText="1"/>
    </xf>
    <xf numFmtId="0" fontId="88" fillId="0" borderId="6" xfId="14" applyFont="1" applyBorder="1" applyAlignment="1">
      <alignment horizontal="center" vertical="center"/>
    </xf>
    <xf numFmtId="0" fontId="34" fillId="0" borderId="6" xfId="14" applyBorder="1" applyAlignment="1">
      <alignment horizontal="center" vertical="center" wrapText="1"/>
    </xf>
    <xf numFmtId="0" fontId="34" fillId="0" borderId="6" xfId="14" applyBorder="1" applyAlignment="1">
      <alignment horizontal="center" vertical="center" textRotation="90" wrapText="1"/>
    </xf>
    <xf numFmtId="0" fontId="98" fillId="11" borderId="1" xfId="14" applyFont="1" applyFill="1" applyBorder="1" applyAlignment="1">
      <alignment horizontal="center" vertical="center" wrapText="1"/>
    </xf>
    <xf numFmtId="0" fontId="98" fillId="12" borderId="1" xfId="14" applyFont="1" applyFill="1" applyBorder="1" applyAlignment="1">
      <alignment horizontal="center" vertical="center" wrapText="1"/>
    </xf>
    <xf numFmtId="0" fontId="98" fillId="0" borderId="1" xfId="14" applyFont="1" applyFill="1" applyBorder="1" applyAlignment="1">
      <alignment horizontal="center" vertical="center" wrapText="1"/>
    </xf>
    <xf numFmtId="0" fontId="98" fillId="3" borderId="1" xfId="14" applyFont="1" applyFill="1" applyBorder="1" applyAlignment="1">
      <alignment horizontal="center" vertical="center" wrapText="1"/>
    </xf>
    <xf numFmtId="0" fontId="99" fillId="0" borderId="1" xfId="14" applyFont="1" applyBorder="1" applyAlignment="1">
      <alignment horizontal="center" vertical="top" textRotation="90" wrapText="1"/>
    </xf>
    <xf numFmtId="0" fontId="85" fillId="0" borderId="0" xfId="14" applyFont="1" applyFill="1" applyBorder="1" applyAlignment="1">
      <alignment horizontal="center" vertical="center"/>
    </xf>
    <xf numFmtId="0" fontId="85" fillId="0" borderId="1" xfId="14" applyFont="1" applyFill="1" applyBorder="1" applyAlignment="1">
      <alignment horizontal="center" vertical="center"/>
    </xf>
    <xf numFmtId="0" fontId="34" fillId="0" borderId="1" xfId="14" applyFont="1" applyFill="1" applyBorder="1" applyAlignment="1">
      <alignment wrapText="1"/>
    </xf>
    <xf numFmtId="0" fontId="41" fillId="0" borderId="1" xfId="27" applyFont="1" applyFill="1" applyBorder="1" applyAlignment="1">
      <alignment horizontal="left" vertical="center" wrapText="1"/>
    </xf>
    <xf numFmtId="169" fontId="34" fillId="0" borderId="1" xfId="26" applyFont="1" applyFill="1" applyBorder="1" applyAlignment="1">
      <alignment horizontal="center" vertical="center"/>
    </xf>
    <xf numFmtId="0" fontId="34" fillId="0" borderId="1" xfId="14" applyFill="1" applyBorder="1" applyAlignment="1">
      <alignment horizontal="left" vertical="center"/>
    </xf>
    <xf numFmtId="0" fontId="88" fillId="0" borderId="1" xfId="27" applyFont="1" applyFill="1" applyBorder="1" applyAlignment="1">
      <alignment horizontal="left" vertical="center" wrapText="1"/>
    </xf>
    <xf numFmtId="169" fontId="41" fillId="0" borderId="1" xfId="26" applyFont="1" applyFill="1" applyBorder="1" applyAlignment="1">
      <alignment horizontal="left" vertical="center" wrapText="1"/>
    </xf>
    <xf numFmtId="49" fontId="89" fillId="0" borderId="1" xfId="14" applyNumberFormat="1" applyFont="1" applyFill="1" applyBorder="1" applyAlignment="1">
      <alignment horizontal="center" vertical="center"/>
    </xf>
    <xf numFmtId="0" fontId="41" fillId="0" borderId="1" xfId="27" applyFont="1" applyFill="1" applyBorder="1" applyAlignment="1">
      <alignment horizontal="left" vertical="center"/>
    </xf>
    <xf numFmtId="0" fontId="34" fillId="0" borderId="13" xfId="14" applyNumberFormat="1" applyFill="1" applyBorder="1" applyAlignment="1">
      <alignment horizontal="center"/>
    </xf>
    <xf numFmtId="0" fontId="34" fillId="0" borderId="13" xfId="14" applyFill="1" applyBorder="1"/>
    <xf numFmtId="0" fontId="85" fillId="0" borderId="13" xfId="14" applyFont="1" applyFill="1" applyBorder="1" applyAlignment="1">
      <alignment vertical="center"/>
    </xf>
    <xf numFmtId="49" fontId="34" fillId="0" borderId="13" xfId="14" applyNumberFormat="1" applyFill="1" applyBorder="1" applyAlignment="1">
      <alignment horizontal="left"/>
    </xf>
    <xf numFmtId="49" fontId="34" fillId="0" borderId="13" xfId="14" applyNumberFormat="1" applyFont="1" applyFill="1" applyBorder="1" applyAlignment="1">
      <alignment horizontal="center"/>
    </xf>
    <xf numFmtId="0" fontId="75" fillId="0" borderId="0" xfId="14" applyFont="1" applyFill="1" applyBorder="1" applyAlignment="1">
      <alignment horizontal="right"/>
    </xf>
    <xf numFmtId="0" fontId="85" fillId="0" borderId="0" xfId="14" applyFont="1" applyFill="1" applyAlignment="1">
      <alignment horizontal="right" vertical="center" wrapText="1"/>
    </xf>
    <xf numFmtId="0" fontId="75" fillId="0" borderId="0" xfId="14" applyFont="1" applyBorder="1"/>
    <xf numFmtId="0" fontId="85" fillId="13" borderId="0" xfId="14" applyFont="1" applyFill="1" applyAlignment="1">
      <alignment vertic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9" fontId="5" fillId="3" borderId="1" xfId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9" fontId="5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/>
    <xf numFmtId="170" fontId="5" fillId="3" borderId="1" xfId="0" applyNumberFormat="1" applyFont="1" applyFill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/>
    </xf>
    <xf numFmtId="4" fontId="5" fillId="3" borderId="1" xfId="0" applyNumberFormat="1" applyFont="1" applyFill="1" applyBorder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/>
    </xf>
    <xf numFmtId="10" fontId="5" fillId="3" borderId="1" xfId="1" applyNumberFormat="1" applyFont="1" applyFill="1" applyBorder="1" applyAlignment="1">
      <alignment horizontal="center" vertical="center" wrapText="1"/>
    </xf>
    <xf numFmtId="10" fontId="5" fillId="14" borderId="1" xfId="0" applyNumberFormat="1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top" wrapText="1"/>
    </xf>
    <xf numFmtId="0" fontId="15" fillId="14" borderId="6" xfId="0" applyFont="1" applyFill="1" applyBorder="1" applyAlignment="1">
      <alignment horizontal="center" vertical="center" wrapText="1"/>
    </xf>
    <xf numFmtId="0" fontId="15" fillId="14" borderId="7" xfId="0" applyFont="1" applyFill="1" applyBorder="1" applyAlignment="1">
      <alignment horizontal="center" vertical="center" wrapText="1"/>
    </xf>
    <xf numFmtId="9" fontId="5" fillId="14" borderId="1" xfId="0" applyNumberFormat="1" applyFont="1" applyFill="1" applyBorder="1" applyAlignment="1">
      <alignment horizontal="center" vertical="center" wrapText="1"/>
    </xf>
    <xf numFmtId="2" fontId="20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/>
    </xf>
    <xf numFmtId="9" fontId="5" fillId="0" borderId="0" xfId="1" applyFont="1"/>
    <xf numFmtId="4" fontId="5" fillId="3" borderId="0" xfId="0" applyNumberFormat="1" applyFont="1" applyFill="1" applyAlignment="1">
      <alignment horizontal="center"/>
    </xf>
    <xf numFmtId="4" fontId="5" fillId="3" borderId="1" xfId="1" applyNumberFormat="1" applyFont="1" applyFill="1" applyBorder="1" applyAlignment="1">
      <alignment horizontal="center" vertical="center" wrapText="1"/>
    </xf>
    <xf numFmtId="165" fontId="5" fillId="3" borderId="1" xfId="1" applyNumberFormat="1" applyFont="1" applyFill="1" applyBorder="1" applyAlignment="1">
      <alignment horizontal="center" vertical="center" wrapText="1"/>
    </xf>
    <xf numFmtId="9" fontId="5" fillId="3" borderId="6" xfId="1" applyFont="1" applyFill="1" applyBorder="1" applyAlignment="1">
      <alignment horizontal="center" vertical="center" wrapText="1"/>
    </xf>
    <xf numFmtId="9" fontId="5" fillId="0" borderId="0" xfId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3" fontId="5" fillId="3" borderId="6" xfId="0" applyNumberFormat="1" applyFont="1" applyFill="1" applyBorder="1" applyAlignment="1">
      <alignment horizontal="center" vertical="center" wrapText="1"/>
    </xf>
    <xf numFmtId="9" fontId="20" fillId="0" borderId="1" xfId="1" applyFont="1" applyBorder="1" applyAlignment="1">
      <alignment horizontal="center" vertical="center" wrapText="1"/>
    </xf>
    <xf numFmtId="9" fontId="20" fillId="0" borderId="1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/>
    </xf>
    <xf numFmtId="4" fontId="4" fillId="0" borderId="0" xfId="0" applyNumberFormat="1" applyFont="1"/>
    <xf numFmtId="4" fontId="0" fillId="0" borderId="0" xfId="0" applyNumberFormat="1"/>
    <xf numFmtId="171" fontId="0" fillId="0" borderId="0" xfId="0" applyNumberFormat="1"/>
    <xf numFmtId="4" fontId="5" fillId="0" borderId="1" xfId="0" applyNumberFormat="1" applyFont="1" applyBorder="1" applyAlignment="1">
      <alignment horizontal="center" vertical="center" wrapText="1"/>
    </xf>
    <xf numFmtId="172" fontId="0" fillId="0" borderId="0" xfId="0" applyNumberFormat="1"/>
    <xf numFmtId="166" fontId="5" fillId="0" borderId="1" xfId="0" applyNumberFormat="1" applyFont="1" applyBorder="1" applyAlignment="1">
      <alignment horizontal="center" vertical="center" wrapText="1"/>
    </xf>
    <xf numFmtId="3" fontId="22" fillId="0" borderId="0" xfId="0" applyNumberFormat="1" applyFont="1" applyFill="1" applyBorder="1"/>
    <xf numFmtId="0" fontId="15" fillId="10" borderId="1" xfId="0" applyFont="1" applyFill="1" applyBorder="1" applyAlignment="1">
      <alignment horizontal="center"/>
    </xf>
    <xf numFmtId="4" fontId="20" fillId="0" borderId="1" xfId="0" applyNumberFormat="1" applyFont="1" applyBorder="1" applyAlignment="1"/>
    <xf numFmtId="4" fontId="20" fillId="0" borderId="1" xfId="0" applyNumberFormat="1" applyFont="1" applyBorder="1" applyAlignment="1">
      <alignment horizontal="right"/>
    </xf>
    <xf numFmtId="4" fontId="21" fillId="0" borderId="1" xfId="0" applyNumberFormat="1" applyFont="1" applyBorder="1" applyAlignment="1">
      <alignment horizontal="right"/>
    </xf>
    <xf numFmtId="4" fontId="5" fillId="0" borderId="1" xfId="0" applyNumberFormat="1" applyFont="1" applyBorder="1"/>
    <xf numFmtId="165" fontId="5" fillId="0" borderId="1" xfId="0" applyNumberFormat="1" applyFont="1" applyBorder="1" applyAlignment="1">
      <alignment horizontal="center" vertical="top" wrapText="1"/>
    </xf>
    <xf numFmtId="2" fontId="5" fillId="0" borderId="1" xfId="0" applyNumberFormat="1" applyFont="1" applyBorder="1" applyAlignment="1">
      <alignment horizontal="center"/>
    </xf>
    <xf numFmtId="9" fontId="5" fillId="0" borderId="1" xfId="1" applyFont="1" applyBorder="1" applyAlignment="1">
      <alignment horizontal="center"/>
    </xf>
    <xf numFmtId="4" fontId="5" fillId="0" borderId="0" xfId="0" applyNumberFormat="1" applyFont="1"/>
    <xf numFmtId="2" fontId="5" fillId="0" borderId="0" xfId="0" applyNumberFormat="1" applyFont="1" applyBorder="1"/>
    <xf numFmtId="0" fontId="15" fillId="16" borderId="0" xfId="0" applyFont="1" applyFill="1" applyBorder="1" applyAlignment="1">
      <alignment horizontal="left" vertical="top"/>
    </xf>
    <xf numFmtId="0" fontId="5" fillId="16" borderId="0" xfId="0" applyFont="1" applyFill="1" applyBorder="1" applyAlignment="1">
      <alignment horizontal="left" vertical="top"/>
    </xf>
    <xf numFmtId="0" fontId="15" fillId="16" borderId="0" xfId="0" applyFont="1" applyFill="1" applyAlignment="1">
      <alignment horizontal="left"/>
    </xf>
    <xf numFmtId="0" fontId="5" fillId="16" borderId="0" xfId="0" applyFont="1" applyFill="1"/>
    <xf numFmtId="16" fontId="15" fillId="16" borderId="0" xfId="0" applyNumberFormat="1" applyFont="1" applyFill="1"/>
    <xf numFmtId="0" fontId="15" fillId="16" borderId="0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top" wrapText="1"/>
    </xf>
    <xf numFmtId="0" fontId="10" fillId="3" borderId="1" xfId="2" applyFill="1" applyBorder="1" applyAlignment="1" applyProtection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24" fillId="3" borderId="3" xfId="0" applyFont="1" applyFill="1" applyBorder="1" applyAlignment="1">
      <alignment horizontal="center"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5" fillId="0" borderId="2" xfId="0" applyFont="1" applyBorder="1" applyAlignment="1">
      <alignment horizontal="left"/>
    </xf>
    <xf numFmtId="0" fontId="26" fillId="5" borderId="14" xfId="5" applyFill="1" applyBorder="1">
      <alignment horizontal="center" wrapText="1"/>
    </xf>
    <xf numFmtId="0" fontId="26" fillId="5" borderId="0" xfId="5" applyFill="1" applyBorder="1">
      <alignment horizontal="center" wrapText="1"/>
    </xf>
    <xf numFmtId="0" fontId="26" fillId="5" borderId="15" xfId="5" applyFill="1" applyBorder="1">
      <alignment horizontal="center" wrapText="1"/>
    </xf>
    <xf numFmtId="0" fontId="26" fillId="5" borderId="14" xfId="5" applyFont="1" applyFill="1" applyBorder="1">
      <alignment horizontal="center" wrapText="1"/>
    </xf>
    <xf numFmtId="0" fontId="18" fillId="5" borderId="0" xfId="3" applyFill="1" applyBorder="1"/>
    <xf numFmtId="49" fontId="27" fillId="5" borderId="2" xfId="6" applyNumberFormat="1" applyFill="1" applyAlignment="1" applyProtection="1">
      <alignment horizontal="center" shrinkToFit="1"/>
      <protection locked="0"/>
    </xf>
    <xf numFmtId="0" fontId="18" fillId="5" borderId="1" xfId="3" applyFill="1" applyBorder="1" applyAlignment="1">
      <alignment horizontal="center" vertical="center" wrapText="1"/>
    </xf>
    <xf numFmtId="0" fontId="18" fillId="5" borderId="1" xfId="3" applyFont="1" applyFill="1" applyBorder="1" applyAlignment="1">
      <alignment horizontal="center" vertical="center" wrapText="1"/>
    </xf>
    <xf numFmtId="0" fontId="25" fillId="5" borderId="0" xfId="4" applyFill="1" applyAlignment="1">
      <alignment horizontal="left" vertical="top" wrapText="1"/>
    </xf>
    <xf numFmtId="0" fontId="25" fillId="5" borderId="0" xfId="4" applyFont="1" applyFill="1" applyAlignment="1">
      <alignment horizontal="left" vertical="top" wrapText="1"/>
    </xf>
    <xf numFmtId="0" fontId="18" fillId="5" borderId="14" xfId="3" applyFill="1" applyBorder="1" applyAlignment="1">
      <alignment horizontal="center" vertical="center"/>
    </xf>
    <xf numFmtId="0" fontId="18" fillId="5" borderId="0" xfId="3" applyFill="1" applyBorder="1" applyAlignment="1">
      <alignment horizontal="center" vertical="center"/>
    </xf>
    <xf numFmtId="0" fontId="18" fillId="5" borderId="15" xfId="3" applyFill="1" applyBorder="1" applyAlignment="1">
      <alignment horizontal="center" vertical="center"/>
    </xf>
    <xf numFmtId="0" fontId="18" fillId="5" borderId="14" xfId="3" applyFill="1" applyBorder="1" applyAlignment="1">
      <alignment horizontal="center" vertical="center" wrapText="1"/>
    </xf>
    <xf numFmtId="0" fontId="18" fillId="5" borderId="0" xfId="3" applyFill="1" applyBorder="1" applyAlignment="1">
      <alignment horizontal="center" vertical="center" wrapText="1"/>
    </xf>
    <xf numFmtId="0" fontId="18" fillId="5" borderId="15" xfId="3" applyFill="1" applyBorder="1" applyAlignment="1">
      <alignment horizontal="center" vertical="center" wrapText="1"/>
    </xf>
    <xf numFmtId="0" fontId="18" fillId="5" borderId="14" xfId="3" applyFill="1" applyBorder="1"/>
    <xf numFmtId="49" fontId="27" fillId="5" borderId="2" xfId="6" applyNumberFormat="1" applyFill="1" applyBorder="1" applyAlignment="1" applyProtection="1">
      <alignment horizontal="center" shrinkToFit="1"/>
      <protection locked="0"/>
    </xf>
    <xf numFmtId="0" fontId="18" fillId="5" borderId="9" xfId="3" applyFont="1" applyFill="1" applyBorder="1" applyAlignment="1">
      <alignment horizontal="left" wrapText="1"/>
    </xf>
    <xf numFmtId="0" fontId="18" fillId="5" borderId="13" xfId="3" applyFont="1" applyFill="1" applyBorder="1" applyAlignment="1">
      <alignment horizontal="left" wrapText="1"/>
    </xf>
    <xf numFmtId="0" fontId="18" fillId="5" borderId="10" xfId="3" applyFont="1" applyFill="1" applyBorder="1" applyAlignment="1">
      <alignment horizontal="left" wrapText="1"/>
    </xf>
    <xf numFmtId="0" fontId="18" fillId="5" borderId="14" xfId="3" applyFont="1" applyFill="1" applyBorder="1" applyAlignment="1">
      <alignment horizontal="left" wrapText="1"/>
    </xf>
    <xf numFmtId="0" fontId="18" fillId="5" borderId="0" xfId="3" applyFont="1" applyFill="1" applyBorder="1" applyAlignment="1">
      <alignment horizontal="left" wrapText="1"/>
    </xf>
    <xf numFmtId="0" fontId="18" fillId="5" borderId="15" xfId="3" applyFont="1" applyFill="1" applyBorder="1" applyAlignment="1">
      <alignment horizontal="left" wrapText="1"/>
    </xf>
    <xf numFmtId="0" fontId="28" fillId="5" borderId="6" xfId="3" applyFont="1" applyFill="1" applyBorder="1" applyAlignment="1">
      <alignment horizontal="center" vertical="top" wrapText="1"/>
    </xf>
    <xf numFmtId="49" fontId="18" fillId="5" borderId="1" xfId="3" applyNumberFormat="1" applyFont="1" applyFill="1" applyBorder="1" applyAlignment="1">
      <alignment horizontal="center" vertical="center"/>
    </xf>
    <xf numFmtId="49" fontId="18" fillId="5" borderId="1" xfId="3" applyNumberFormat="1" applyFill="1" applyBorder="1" applyAlignment="1">
      <alignment horizontal="center" vertical="center"/>
    </xf>
    <xf numFmtId="0" fontId="18" fillId="5" borderId="5" xfId="3" applyFill="1" applyBorder="1" applyAlignment="1">
      <alignment horizontal="center" vertical="top" wrapText="1"/>
    </xf>
    <xf numFmtId="0" fontId="18" fillId="5" borderId="14" xfId="3" applyFont="1" applyFill="1" applyBorder="1" applyAlignment="1">
      <alignment horizontal="left" indent="1"/>
    </xf>
    <xf numFmtId="0" fontId="18" fillId="5" borderId="0" xfId="3" applyFill="1" applyBorder="1" applyAlignment="1">
      <alignment horizontal="left" indent="1"/>
    </xf>
    <xf numFmtId="0" fontId="18" fillId="5" borderId="15" xfId="3" applyFill="1" applyBorder="1" applyAlignment="1">
      <alignment horizontal="left" indent="1"/>
    </xf>
    <xf numFmtId="0" fontId="18" fillId="5" borderId="9" xfId="3" applyFont="1" applyFill="1" applyBorder="1" applyAlignment="1">
      <alignment horizontal="center" vertical="center" wrapText="1"/>
    </xf>
    <xf numFmtId="0" fontId="18" fillId="5" borderId="13" xfId="3" applyFont="1" applyFill="1" applyBorder="1" applyAlignment="1">
      <alignment horizontal="center" vertical="center" wrapText="1"/>
    </xf>
    <xf numFmtId="0" fontId="18" fillId="5" borderId="10" xfId="3" applyFont="1" applyFill="1" applyBorder="1" applyAlignment="1">
      <alignment horizontal="center" vertical="center" wrapText="1"/>
    </xf>
    <xf numFmtId="0" fontId="18" fillId="5" borderId="11" xfId="3" applyFont="1" applyFill="1" applyBorder="1" applyAlignment="1">
      <alignment horizontal="center" vertical="center" wrapText="1"/>
    </xf>
    <xf numFmtId="0" fontId="18" fillId="5" borderId="2" xfId="3" applyFont="1" applyFill="1" applyBorder="1" applyAlignment="1">
      <alignment horizontal="center" vertical="center" wrapText="1"/>
    </xf>
    <xf numFmtId="0" fontId="18" fillId="5" borderId="12" xfId="3" applyFont="1" applyFill="1" applyBorder="1" applyAlignment="1">
      <alignment horizontal="center" vertical="center" wrapText="1"/>
    </xf>
    <xf numFmtId="0" fontId="18" fillId="5" borderId="11" xfId="3" applyFont="1" applyFill="1" applyBorder="1" applyAlignment="1">
      <alignment horizontal="left" indent="1"/>
    </xf>
    <xf numFmtId="0" fontId="18" fillId="5" borderId="2" xfId="3" applyFill="1" applyBorder="1" applyAlignment="1">
      <alignment horizontal="left" indent="1"/>
    </xf>
    <xf numFmtId="0" fontId="18" fillId="5" borderId="12" xfId="3" applyFill="1" applyBorder="1" applyAlignment="1">
      <alignment horizontal="left" indent="1"/>
    </xf>
    <xf numFmtId="0" fontId="18" fillId="5" borderId="7" xfId="3" applyFill="1" applyBorder="1" applyAlignment="1">
      <alignment horizontal="center" vertical="top" wrapText="1"/>
    </xf>
    <xf numFmtId="0" fontId="18" fillId="5" borderId="1" xfId="3" applyFill="1" applyBorder="1" applyAlignment="1">
      <alignment horizontal="center" vertical="center"/>
    </xf>
    <xf numFmtId="49" fontId="18" fillId="5" borderId="1" xfId="3" applyNumberFormat="1" applyFill="1" applyBorder="1" applyAlignment="1" applyProtection="1">
      <alignment horizontal="center" shrinkToFit="1"/>
      <protection locked="0"/>
    </xf>
    <xf numFmtId="0" fontId="26" fillId="5" borderId="0" xfId="5" applyFill="1">
      <alignment horizontal="center" wrapText="1"/>
    </xf>
    <xf numFmtId="49" fontId="27" fillId="0" borderId="2" xfId="6" applyNumberFormat="1" applyFont="1" applyFill="1" applyBorder="1" applyAlignment="1" applyProtection="1">
      <alignment horizontal="center" shrinkToFit="1"/>
      <protection locked="0"/>
    </xf>
    <xf numFmtId="49" fontId="29" fillId="5" borderId="2" xfId="7" applyNumberFormat="1" applyFill="1" applyBorder="1" applyAlignment="1" applyProtection="1">
      <alignment horizontal="center" shrinkToFit="1"/>
      <protection locked="0"/>
    </xf>
    <xf numFmtId="0" fontId="30" fillId="4" borderId="0" xfId="8" applyFont="1" applyFill="1" applyAlignment="1" applyProtection="1">
      <alignment horizontal="center" wrapText="1"/>
      <protection locked="0"/>
    </xf>
    <xf numFmtId="0" fontId="32" fillId="5" borderId="9" xfId="9" applyFont="1" applyFill="1" applyBorder="1">
      <alignment horizontal="center" vertical="center" wrapText="1"/>
    </xf>
    <xf numFmtId="0" fontId="32" fillId="5" borderId="13" xfId="9" applyFont="1" applyFill="1" applyBorder="1">
      <alignment horizontal="center" vertical="center" wrapText="1"/>
    </xf>
    <xf numFmtId="0" fontId="32" fillId="5" borderId="10" xfId="9" applyFont="1" applyFill="1" applyBorder="1">
      <alignment horizontal="center" vertical="center" wrapText="1"/>
    </xf>
    <xf numFmtId="0" fontId="32" fillId="5" borderId="14" xfId="9" applyFont="1" applyFill="1" applyBorder="1">
      <alignment horizontal="center" vertical="center" wrapText="1"/>
    </xf>
    <xf numFmtId="0" fontId="32" fillId="5" borderId="0" xfId="9" applyFont="1" applyFill="1" applyBorder="1">
      <alignment horizontal="center" vertical="center" wrapText="1"/>
    </xf>
    <xf numFmtId="0" fontId="32" fillId="5" borderId="15" xfId="9" applyFont="1" applyFill="1" applyBorder="1">
      <alignment horizontal="center" vertical="center" wrapText="1"/>
    </xf>
    <xf numFmtId="0" fontId="32" fillId="5" borderId="11" xfId="9" applyFont="1" applyFill="1" applyBorder="1">
      <alignment horizontal="center" vertical="center" wrapText="1"/>
    </xf>
    <xf numFmtId="0" fontId="32" fillId="5" borderId="2" xfId="9" applyFont="1" applyFill="1" applyBorder="1">
      <alignment horizontal="center" vertical="center" wrapText="1"/>
    </xf>
    <xf numFmtId="0" fontId="32" fillId="5" borderId="12" xfId="9" applyFont="1" applyFill="1" applyBorder="1">
      <alignment horizontal="center" vertical="center" wrapText="1"/>
    </xf>
    <xf numFmtId="0" fontId="32" fillId="5" borderId="3" xfId="9" applyFont="1" applyFill="1" applyBorder="1">
      <alignment horizontal="center" vertical="center" wrapText="1"/>
    </xf>
    <xf numFmtId="0" fontId="32" fillId="5" borderId="8" xfId="9" applyFont="1" applyFill="1" applyBorder="1">
      <alignment horizontal="center" vertical="center" wrapText="1"/>
    </xf>
    <xf numFmtId="0" fontId="32" fillId="5" borderId="4" xfId="9" applyFont="1" applyFill="1" applyBorder="1">
      <alignment horizontal="center" vertical="center" wrapText="1"/>
    </xf>
    <xf numFmtId="0" fontId="32" fillId="5" borderId="1" xfId="9" applyFont="1" applyFill="1">
      <alignment horizontal="center" vertical="center" wrapText="1"/>
    </xf>
    <xf numFmtId="0" fontId="27" fillId="5" borderId="6" xfId="10" applyFont="1" applyFill="1" applyBorder="1">
      <alignment horizontal="left" wrapText="1"/>
    </xf>
    <xf numFmtId="0" fontId="27" fillId="5" borderId="6" xfId="10" applyFill="1" applyBorder="1">
      <alignment horizontal="left" wrapText="1"/>
    </xf>
    <xf numFmtId="49" fontId="27" fillId="5" borderId="6" xfId="10" applyNumberFormat="1" applyFont="1" applyFill="1" applyBorder="1" applyAlignment="1">
      <alignment horizontal="center" wrapText="1"/>
    </xf>
    <xf numFmtId="49" fontId="27" fillId="5" borderId="6" xfId="10" applyNumberFormat="1" applyFill="1" applyBorder="1" applyAlignment="1">
      <alignment horizontal="center" wrapText="1"/>
    </xf>
    <xf numFmtId="164" fontId="27" fillId="6" borderId="1" xfId="10" applyNumberFormat="1" applyFill="1" applyAlignment="1">
      <alignment horizontal="center" shrinkToFit="1"/>
    </xf>
    <xf numFmtId="0" fontId="27" fillId="5" borderId="5" xfId="10" applyFill="1" applyBorder="1" applyAlignment="1">
      <alignment horizontal="left" wrapText="1" indent="1"/>
    </xf>
    <xf numFmtId="49" fontId="27" fillId="5" borderId="5" xfId="10" applyNumberFormat="1" applyFill="1" applyBorder="1" applyAlignment="1">
      <alignment horizontal="center" wrapText="1"/>
    </xf>
    <xf numFmtId="164" fontId="27" fillId="6" borderId="6" xfId="10" applyNumberFormat="1" applyFill="1" applyBorder="1" applyAlignment="1">
      <alignment horizontal="center" shrinkToFit="1"/>
    </xf>
    <xf numFmtId="164" fontId="27" fillId="5" borderId="6" xfId="10" applyNumberFormat="1" applyFill="1" applyBorder="1" applyAlignment="1">
      <alignment horizontal="center" shrinkToFit="1"/>
    </xf>
    <xf numFmtId="164" fontId="27" fillId="5" borderId="7" xfId="10" applyNumberFormat="1" applyFill="1" applyBorder="1" applyAlignment="1" applyProtection="1">
      <alignment horizontal="center" shrinkToFit="1"/>
      <protection locked="0"/>
    </xf>
    <xf numFmtId="49" fontId="27" fillId="5" borderId="5" xfId="10" applyNumberFormat="1" applyFont="1" applyFill="1" applyBorder="1" applyAlignment="1">
      <alignment horizontal="center" wrapText="1"/>
    </xf>
    <xf numFmtId="164" fontId="27" fillId="6" borderId="7" xfId="10" applyNumberFormat="1" applyFill="1" applyBorder="1" applyAlignment="1">
      <alignment horizontal="center" shrinkToFit="1"/>
    </xf>
    <xf numFmtId="164" fontId="27" fillId="5" borderId="1" xfId="10" applyNumberFormat="1" applyFill="1" applyAlignment="1" applyProtection="1">
      <alignment horizontal="center" shrinkToFit="1"/>
      <protection locked="0"/>
    </xf>
    <xf numFmtId="0" fontId="27" fillId="5" borderId="5" xfId="10" applyFill="1" applyBorder="1">
      <alignment horizontal="left" wrapText="1"/>
    </xf>
    <xf numFmtId="164" fontId="27" fillId="5" borderId="7" xfId="10" applyNumberFormat="1" applyFill="1" applyBorder="1" applyAlignment="1">
      <alignment horizontal="center" shrinkToFit="1"/>
    </xf>
    <xf numFmtId="0" fontId="27" fillId="5" borderId="5" xfId="10" applyFont="1" applyFill="1" applyBorder="1" applyAlignment="1">
      <alignment horizontal="left" wrapText="1" indent="1"/>
    </xf>
    <xf numFmtId="164" fontId="27" fillId="5" borderId="1" xfId="10" applyNumberFormat="1" applyFill="1" applyAlignment="1">
      <alignment horizontal="center" shrinkToFit="1"/>
    </xf>
    <xf numFmtId="0" fontId="27" fillId="5" borderId="11" xfId="10" applyFill="1" applyBorder="1" applyAlignment="1">
      <alignment horizontal="left"/>
    </xf>
    <xf numFmtId="0" fontId="27" fillId="5" borderId="2" xfId="10" applyFill="1" applyBorder="1" applyAlignment="1">
      <alignment horizontal="left"/>
    </xf>
    <xf numFmtId="0" fontId="27" fillId="5" borderId="12" xfId="10" applyFill="1" applyBorder="1" applyAlignment="1">
      <alignment horizontal="left"/>
    </xf>
    <xf numFmtId="49" fontId="27" fillId="5" borderId="7" xfId="10" applyNumberFormat="1" applyFill="1" applyBorder="1" applyAlignment="1">
      <alignment horizontal="center" wrapText="1"/>
    </xf>
    <xf numFmtId="0" fontId="27" fillId="5" borderId="6" xfId="10" applyFill="1" applyBorder="1" applyAlignment="1">
      <alignment horizontal="center" wrapText="1"/>
    </xf>
    <xf numFmtId="164" fontId="27" fillId="0" borderId="1" xfId="10" applyNumberFormat="1" applyFont="1" applyFill="1" applyAlignment="1" applyProtection="1">
      <alignment horizontal="center" shrinkToFit="1"/>
      <protection locked="0"/>
    </xf>
    <xf numFmtId="164" fontId="27" fillId="6" borderId="3" xfId="10" applyNumberFormat="1" applyFill="1" applyBorder="1" applyAlignment="1">
      <alignment horizontal="center" shrinkToFit="1"/>
    </xf>
    <xf numFmtId="164" fontId="27" fillId="6" borderId="8" xfId="10" applyNumberFormat="1" applyFill="1" applyBorder="1" applyAlignment="1">
      <alignment horizontal="center" shrinkToFit="1"/>
    </xf>
    <xf numFmtId="164" fontId="27" fillId="6" borderId="4" xfId="10" applyNumberFormat="1" applyFill="1" applyBorder="1" applyAlignment="1">
      <alignment horizontal="center" shrinkToFit="1"/>
    </xf>
    <xf numFmtId="0" fontId="27" fillId="5" borderId="7" xfId="10" applyFill="1" applyBorder="1">
      <alignment horizontal="left" wrapText="1"/>
    </xf>
    <xf numFmtId="0" fontId="25" fillId="5" borderId="0" xfId="11" applyFont="1" applyFill="1">
      <alignment horizontal="right" vertical="top"/>
    </xf>
    <xf numFmtId="0" fontId="25" fillId="5" borderId="0" xfId="11" applyFill="1">
      <alignment horizontal="right" vertical="top"/>
    </xf>
    <xf numFmtId="0" fontId="25" fillId="5" borderId="0" xfId="12" applyFont="1" applyFill="1">
      <alignment horizontal="justify"/>
    </xf>
    <xf numFmtId="0" fontId="25" fillId="5" borderId="0" xfId="12" applyFill="1">
      <alignment horizontal="justify"/>
    </xf>
    <xf numFmtId="0" fontId="33" fillId="5" borderId="0" xfId="13" applyFill="1">
      <alignment horizontal="left"/>
    </xf>
    <xf numFmtId="0" fontId="27" fillId="5" borderId="7" xfId="10" applyFill="1" applyBorder="1" applyAlignment="1">
      <alignment horizontal="left" wrapText="1" indent="1"/>
    </xf>
    <xf numFmtId="49" fontId="36" fillId="5" borderId="0" xfId="15" applyFill="1">
      <alignment horizontal="center" vertical="top"/>
    </xf>
    <xf numFmtId="49" fontId="36" fillId="5" borderId="0" xfId="15" applyFont="1" applyFill="1">
      <alignment horizontal="center" vertical="top"/>
    </xf>
    <xf numFmtId="49" fontId="37" fillId="5" borderId="2" xfId="6" applyNumberFormat="1" applyFont="1" applyFill="1" applyAlignment="1" applyProtection="1">
      <alignment horizontal="center" shrinkToFit="1"/>
      <protection locked="0"/>
    </xf>
    <xf numFmtId="49" fontId="36" fillId="5" borderId="0" xfId="15" applyFont="1" applyFill="1" applyAlignment="1">
      <alignment horizontal="center" vertical="top" wrapText="1"/>
    </xf>
    <xf numFmtId="0" fontId="27" fillId="5" borderId="2" xfId="6" applyNumberFormat="1" applyFont="1" applyFill="1" applyProtection="1">
      <alignment horizontal="center"/>
      <protection locked="0"/>
    </xf>
    <xf numFmtId="0" fontId="27" fillId="5" borderId="2" xfId="6" applyNumberFormat="1" applyFill="1" applyProtection="1">
      <alignment horizontal="center"/>
      <protection locked="0"/>
    </xf>
    <xf numFmtId="0" fontId="27" fillId="5" borderId="2" xfId="6" applyFill="1" applyProtection="1">
      <alignment horizontal="center"/>
      <protection locked="0"/>
    </xf>
    <xf numFmtId="0" fontId="18" fillId="5" borderId="2" xfId="3" applyNumberFormat="1" applyFont="1" applyFill="1" applyBorder="1" applyAlignment="1" applyProtection="1">
      <alignment horizontal="center"/>
      <protection locked="0"/>
    </xf>
    <xf numFmtId="0" fontId="18" fillId="5" borderId="0" xfId="3" applyFont="1" applyFill="1"/>
    <xf numFmtId="0" fontId="18" fillId="5" borderId="0" xfId="3" applyFill="1"/>
    <xf numFmtId="3" fontId="42" fillId="0" borderId="0" xfId="19" applyNumberFormat="1" applyFont="1" applyAlignment="1">
      <alignment horizontal="center" vertical="center"/>
    </xf>
    <xf numFmtId="0" fontId="42" fillId="0" borderId="0" xfId="19" applyFont="1" applyAlignment="1">
      <alignment horizontal="left" vertical="center" wrapText="1"/>
    </xf>
    <xf numFmtId="0" fontId="42" fillId="0" borderId="16" xfId="19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/>
    <xf numFmtId="0" fontId="5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15" fillId="0" borderId="2" xfId="0" applyFont="1" applyFill="1" applyBorder="1" applyAlignment="1">
      <alignment horizontal="left" wrapText="1"/>
    </xf>
    <xf numFmtId="0" fontId="20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9" fillId="0" borderId="3" xfId="20" applyFont="1" applyBorder="1" applyAlignment="1">
      <alignment horizontal="center"/>
    </xf>
    <xf numFmtId="0" fontId="9" fillId="0" borderId="8" xfId="20" applyFont="1" applyBorder="1" applyAlignment="1">
      <alignment horizontal="center"/>
    </xf>
    <xf numFmtId="0" fontId="9" fillId="0" borderId="4" xfId="20" applyFont="1" applyBorder="1" applyAlignment="1">
      <alignment horizontal="center"/>
    </xf>
    <xf numFmtId="14" fontId="9" fillId="0" borderId="3" xfId="20" applyNumberFormat="1" applyFont="1" applyBorder="1" applyAlignment="1">
      <alignment horizontal="center"/>
    </xf>
    <xf numFmtId="14" fontId="9" fillId="0" borderId="4" xfId="20" applyNumberFormat="1" applyFont="1" applyBorder="1" applyAlignment="1">
      <alignment horizontal="center"/>
    </xf>
    <xf numFmtId="0" fontId="7" fillId="0" borderId="1" xfId="20" applyFont="1" applyBorder="1" applyAlignment="1">
      <alignment horizontal="center"/>
    </xf>
    <xf numFmtId="0" fontId="7" fillId="0" borderId="3" xfId="20" applyFont="1" applyBorder="1" applyAlignment="1">
      <alignment horizontal="center"/>
    </xf>
    <xf numFmtId="0" fontId="7" fillId="0" borderId="8" xfId="20" applyFont="1" applyBorder="1" applyAlignment="1">
      <alignment horizontal="center"/>
    </xf>
    <xf numFmtId="0" fontId="7" fillId="0" borderId="4" xfId="20" applyFont="1" applyBorder="1" applyAlignment="1">
      <alignment horizontal="center"/>
    </xf>
    <xf numFmtId="0" fontId="7" fillId="0" borderId="13" xfId="20" applyFont="1" applyBorder="1" applyAlignment="1">
      <alignment horizontal="center" vertical="top" wrapText="1"/>
    </xf>
    <xf numFmtId="0" fontId="7" fillId="0" borderId="13" xfId="20" applyFont="1" applyBorder="1" applyAlignment="1">
      <alignment horizontal="center" vertical="top"/>
    </xf>
    <xf numFmtId="0" fontId="7" fillId="0" borderId="6" xfId="20" applyFont="1" applyBorder="1" applyAlignment="1">
      <alignment horizontal="center" vertical="center"/>
    </xf>
    <xf numFmtId="0" fontId="7" fillId="0" borderId="5" xfId="20" applyFont="1" applyBorder="1" applyAlignment="1">
      <alignment horizontal="center" vertical="center"/>
    </xf>
    <xf numFmtId="0" fontId="7" fillId="0" borderId="7" xfId="20" applyFont="1" applyBorder="1" applyAlignment="1">
      <alignment horizontal="center" vertical="center"/>
    </xf>
    <xf numFmtId="0" fontId="7" fillId="0" borderId="6" xfId="20" applyFont="1" applyBorder="1" applyAlignment="1">
      <alignment horizontal="center" vertical="center" wrapText="1"/>
    </xf>
    <xf numFmtId="0" fontId="7" fillId="0" borderId="5" xfId="20" applyFont="1" applyBorder="1" applyAlignment="1">
      <alignment horizontal="center" vertical="center" wrapText="1"/>
    </xf>
    <xf numFmtId="0" fontId="7" fillId="0" borderId="7" xfId="20" applyFont="1" applyBorder="1" applyAlignment="1">
      <alignment horizontal="center" vertical="center" wrapText="1"/>
    </xf>
    <xf numFmtId="0" fontId="7" fillId="0" borderId="1" xfId="20" applyFont="1" applyBorder="1" applyAlignment="1">
      <alignment horizontal="center" vertical="center" wrapText="1"/>
    </xf>
    <xf numFmtId="0" fontId="7" fillId="0" borderId="14" xfId="20" applyFont="1" applyBorder="1" applyAlignment="1">
      <alignment horizontal="center"/>
    </xf>
    <xf numFmtId="0" fontId="7" fillId="0" borderId="15" xfId="20" applyFont="1" applyBorder="1" applyAlignment="1">
      <alignment horizontal="center"/>
    </xf>
    <xf numFmtId="0" fontId="7" fillId="0" borderId="0" xfId="20" applyFont="1" applyBorder="1" applyAlignment="1">
      <alignment horizontal="center"/>
    </xf>
    <xf numFmtId="0" fontId="7" fillId="0" borderId="3" xfId="20" applyFont="1" applyBorder="1" applyAlignment="1">
      <alignment horizontal="center" vertical="center"/>
    </xf>
    <xf numFmtId="0" fontId="7" fillId="0" borderId="4" xfId="20" applyFont="1" applyBorder="1" applyAlignment="1">
      <alignment horizontal="center" vertical="center"/>
    </xf>
    <xf numFmtId="0" fontId="7" fillId="0" borderId="9" xfId="20" applyFont="1" applyBorder="1" applyAlignment="1">
      <alignment horizontal="center" vertical="center"/>
    </xf>
    <xf numFmtId="0" fontId="7" fillId="0" borderId="10" xfId="20" applyFont="1" applyBorder="1" applyAlignment="1">
      <alignment horizontal="center" vertical="center"/>
    </xf>
    <xf numFmtId="0" fontId="7" fillId="0" borderId="11" xfId="20" applyFont="1" applyBorder="1" applyAlignment="1">
      <alignment horizontal="center" vertical="center"/>
    </xf>
    <xf numFmtId="0" fontId="7" fillId="0" borderId="12" xfId="20" applyFont="1" applyBorder="1" applyAlignment="1">
      <alignment horizontal="center" vertical="center"/>
    </xf>
    <xf numFmtId="0" fontId="9" fillId="0" borderId="3" xfId="21" applyFont="1" applyBorder="1" applyAlignment="1">
      <alignment horizontal="right"/>
    </xf>
    <xf numFmtId="0" fontId="9" fillId="0" borderId="8" xfId="21" applyFont="1" applyBorder="1" applyAlignment="1">
      <alignment horizontal="right"/>
    </xf>
    <xf numFmtId="0" fontId="11" fillId="0" borderId="9" xfId="24" applyFont="1" applyFill="1" applyBorder="1" applyAlignment="1">
      <alignment horizontal="center" vertical="center"/>
    </xf>
    <xf numFmtId="0" fontId="11" fillId="0" borderId="10" xfId="24" applyFont="1" applyFill="1" applyBorder="1" applyAlignment="1">
      <alignment horizontal="center" vertical="center"/>
    </xf>
    <xf numFmtId="0" fontId="11" fillId="0" borderId="11" xfId="24" applyFont="1" applyFill="1" applyBorder="1" applyAlignment="1">
      <alignment horizontal="center" vertical="center"/>
    </xf>
    <xf numFmtId="0" fontId="11" fillId="0" borderId="12" xfId="24" applyFont="1" applyFill="1" applyBorder="1" applyAlignment="1">
      <alignment horizontal="center" vertical="center"/>
    </xf>
    <xf numFmtId="0" fontId="11" fillId="0" borderId="6" xfId="24" applyFont="1" applyFill="1" applyBorder="1" applyAlignment="1">
      <alignment horizontal="center" vertical="center" wrapText="1"/>
    </xf>
    <xf numFmtId="0" fontId="11" fillId="0" borderId="7" xfId="24" applyFont="1" applyFill="1" applyBorder="1" applyAlignment="1">
      <alignment horizontal="center" vertical="center" wrapText="1"/>
    </xf>
    <xf numFmtId="0" fontId="11" fillId="0" borderId="3" xfId="24" applyFont="1" applyBorder="1" applyAlignment="1">
      <alignment horizontal="center" vertical="center"/>
    </xf>
    <xf numFmtId="0" fontId="11" fillId="0" borderId="8" xfId="24" applyFont="1" applyBorder="1" applyAlignment="1">
      <alignment horizontal="center" vertical="center"/>
    </xf>
    <xf numFmtId="0" fontId="11" fillId="0" borderId="3" xfId="24" applyFont="1" applyFill="1" applyBorder="1" applyAlignment="1">
      <alignment horizontal="center" vertical="center" wrapText="1"/>
    </xf>
    <xf numFmtId="0" fontId="11" fillId="0" borderId="4" xfId="24" applyFont="1" applyFill="1" applyBorder="1" applyAlignment="1">
      <alignment horizontal="center" vertical="center" wrapText="1"/>
    </xf>
    <xf numFmtId="0" fontId="50" fillId="0" borderId="1" xfId="24" applyFont="1" applyFill="1" applyBorder="1" applyAlignment="1">
      <alignment horizontal="center" vertical="center" wrapText="1"/>
    </xf>
    <xf numFmtId="0" fontId="11" fillId="0" borderId="3" xfId="24" applyFont="1" applyBorder="1" applyAlignment="1">
      <alignment horizontal="left" vertical="center"/>
    </xf>
    <xf numFmtId="0" fontId="11" fillId="0" borderId="4" xfId="24" applyFont="1" applyBorder="1" applyAlignment="1">
      <alignment horizontal="left" vertical="center"/>
    </xf>
    <xf numFmtId="14" fontId="9" fillId="0" borderId="3" xfId="21" applyNumberFormat="1" applyFont="1" applyBorder="1" applyAlignment="1">
      <alignment horizontal="center"/>
    </xf>
    <xf numFmtId="14" fontId="9" fillId="0" borderId="8" xfId="21" applyNumberFormat="1" applyFont="1" applyBorder="1" applyAlignment="1">
      <alignment horizontal="center"/>
    </xf>
    <xf numFmtId="14" fontId="9" fillId="0" borderId="4" xfId="21" applyNumberFormat="1" applyFont="1" applyBorder="1" applyAlignment="1">
      <alignment horizontal="center"/>
    </xf>
    <xf numFmtId="0" fontId="7" fillId="0" borderId="6" xfId="21" applyFont="1" applyBorder="1" applyAlignment="1">
      <alignment horizontal="center" vertical="center" wrapText="1"/>
    </xf>
    <xf numFmtId="0" fontId="7" fillId="0" borderId="7" xfId="21" applyFont="1" applyBorder="1" applyAlignment="1">
      <alignment horizontal="center" vertical="center" wrapText="1"/>
    </xf>
    <xf numFmtId="0" fontId="7" fillId="0" borderId="3" xfId="21" applyFont="1" applyBorder="1" applyAlignment="1">
      <alignment horizontal="center" vertical="center" wrapText="1"/>
    </xf>
    <xf numFmtId="0" fontId="7" fillId="0" borderId="4" xfId="21" applyFont="1" applyBorder="1" applyAlignment="1">
      <alignment horizontal="center" vertical="center" wrapText="1"/>
    </xf>
    <xf numFmtId="0" fontId="7" fillId="0" borderId="3" xfId="21" applyFont="1" applyBorder="1" applyAlignment="1">
      <alignment horizontal="center" vertical="center"/>
    </xf>
    <xf numFmtId="0" fontId="7" fillId="0" borderId="8" xfId="21" applyFont="1" applyBorder="1" applyAlignment="1">
      <alignment horizontal="center" vertical="center"/>
    </xf>
    <xf numFmtId="0" fontId="7" fillId="0" borderId="4" xfId="21" applyFont="1" applyBorder="1" applyAlignment="1">
      <alignment horizontal="center" vertical="center"/>
    </xf>
    <xf numFmtId="0" fontId="11" fillId="0" borderId="6" xfId="21" applyFont="1" applyBorder="1" applyAlignment="1">
      <alignment horizontal="center" vertical="center" wrapText="1"/>
    </xf>
    <xf numFmtId="0" fontId="11" fillId="0" borderId="7" xfId="21" applyFont="1" applyBorder="1" applyAlignment="1">
      <alignment horizontal="center" vertical="center" wrapText="1"/>
    </xf>
    <xf numFmtId="0" fontId="7" fillId="0" borderId="1" xfId="21" applyFont="1" applyBorder="1" applyAlignment="1">
      <alignment horizontal="center" vertical="center" wrapText="1"/>
    </xf>
    <xf numFmtId="0" fontId="54" fillId="0" borderId="1" xfId="2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wrapText="1"/>
    </xf>
    <xf numFmtId="0" fontId="15" fillId="0" borderId="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top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59" fillId="4" borderId="22" xfId="24" applyFont="1" applyFill="1" applyBorder="1" applyAlignment="1">
      <alignment horizontal="left" vertical="center" wrapText="1"/>
    </xf>
    <xf numFmtId="0" fontId="59" fillId="4" borderId="23" xfId="24" applyFont="1" applyFill="1" applyBorder="1" applyAlignment="1">
      <alignment horizontal="left" vertical="center" wrapText="1"/>
    </xf>
    <xf numFmtId="0" fontId="59" fillId="4" borderId="24" xfId="24" applyFont="1" applyFill="1" applyBorder="1" applyAlignment="1">
      <alignment horizontal="left" vertical="center" wrapText="1"/>
    </xf>
    <xf numFmtId="0" fontId="58" fillId="0" borderId="0" xfId="24" applyFont="1" applyAlignment="1">
      <alignment horizontal="center" vertical="center"/>
    </xf>
    <xf numFmtId="0" fontId="52" fillId="0" borderId="1" xfId="24" applyFont="1" applyBorder="1" applyAlignment="1">
      <alignment horizontal="left"/>
    </xf>
    <xf numFmtId="0" fontId="52" fillId="0" borderId="1" xfId="24" applyFont="1" applyFill="1" applyBorder="1" applyAlignment="1">
      <alignment horizontal="left" vertical="center" wrapText="1"/>
    </xf>
    <xf numFmtId="0" fontId="52" fillId="0" borderId="6" xfId="24" applyFont="1" applyFill="1" applyBorder="1" applyAlignment="1">
      <alignment horizontal="left" vertical="center" wrapText="1"/>
    </xf>
    <xf numFmtId="0" fontId="52" fillId="0" borderId="25" xfId="24" applyFont="1" applyBorder="1" applyAlignment="1">
      <alignment horizontal="center" vertical="center" textRotation="90"/>
    </xf>
    <xf numFmtId="0" fontId="52" fillId="0" borderId="29" xfId="24" applyFont="1" applyBorder="1" applyAlignment="1">
      <alignment horizontal="center" vertical="center" textRotation="90"/>
    </xf>
    <xf numFmtId="0" fontId="52" fillId="0" borderId="32" xfId="24" applyFont="1" applyBorder="1" applyAlignment="1">
      <alignment horizontal="center" vertical="center" textRotation="90"/>
    </xf>
    <xf numFmtId="0" fontId="52" fillId="4" borderId="26" xfId="24" applyFont="1" applyFill="1" applyBorder="1" applyAlignment="1">
      <alignment horizontal="left" vertical="center" wrapText="1"/>
    </xf>
    <xf numFmtId="0" fontId="52" fillId="4" borderId="27" xfId="24" applyFont="1" applyFill="1" applyBorder="1" applyAlignment="1">
      <alignment horizontal="left" vertical="center" wrapText="1"/>
    </xf>
    <xf numFmtId="0" fontId="52" fillId="4" borderId="30" xfId="24" applyFont="1" applyFill="1" applyBorder="1" applyAlignment="1">
      <alignment horizontal="left" vertical="center" wrapText="1"/>
    </xf>
    <xf numFmtId="0" fontId="52" fillId="4" borderId="1" xfId="24" applyFont="1" applyFill="1" applyBorder="1" applyAlignment="1">
      <alignment horizontal="left" vertical="center" wrapText="1"/>
    </xf>
    <xf numFmtId="0" fontId="52" fillId="4" borderId="33" xfId="24" applyFont="1" applyFill="1" applyBorder="1" applyAlignment="1">
      <alignment horizontal="left" vertical="center" wrapText="1"/>
    </xf>
    <xf numFmtId="0" fontId="52" fillId="4" borderId="34" xfId="24" applyFont="1" applyFill="1" applyBorder="1" applyAlignment="1">
      <alignment horizontal="left" vertical="center" wrapText="1"/>
    </xf>
    <xf numFmtId="0" fontId="52" fillId="0" borderId="1" xfId="24" applyFont="1" applyBorder="1" applyAlignment="1">
      <alignment horizontal="left" vertical="center" wrapText="1"/>
    </xf>
    <xf numFmtId="0" fontId="52" fillId="4" borderId="36" xfId="24" applyFont="1" applyFill="1" applyBorder="1" applyAlignment="1">
      <alignment horizontal="left" vertical="center" wrapText="1"/>
    </xf>
    <xf numFmtId="0" fontId="52" fillId="0" borderId="1" xfId="24" applyFont="1" applyBorder="1" applyAlignment="1">
      <alignment horizontal="left" vertical="center"/>
    </xf>
    <xf numFmtId="0" fontId="41" fillId="0" borderId="1" xfId="24" applyFont="1" applyBorder="1" applyAlignment="1">
      <alignment horizontal="left" vertical="center" wrapText="1"/>
    </xf>
    <xf numFmtId="168" fontId="60" fillId="0" borderId="1" xfId="0" applyNumberFormat="1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center" wrapText="1"/>
    </xf>
    <xf numFmtId="0" fontId="6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41" fillId="0" borderId="0" xfId="24" applyBorder="1" applyAlignment="1">
      <alignment horizontal="center"/>
    </xf>
    <xf numFmtId="0" fontId="63" fillId="0" borderId="3" xfId="24" applyFont="1" applyBorder="1" applyAlignment="1">
      <alignment horizontal="left"/>
    </xf>
    <xf numFmtId="0" fontId="63" fillId="0" borderId="8" xfId="24" applyFont="1" applyBorder="1" applyAlignment="1">
      <alignment horizontal="left"/>
    </xf>
    <xf numFmtId="0" fontId="63" fillId="0" borderId="4" xfId="24" applyFont="1" applyBorder="1" applyAlignment="1">
      <alignment horizontal="left"/>
    </xf>
    <xf numFmtId="0" fontId="41" fillId="0" borderId="3" xfId="24" applyBorder="1" applyAlignment="1">
      <alignment horizontal="left"/>
    </xf>
    <xf numFmtId="0" fontId="41" fillId="0" borderId="8" xfId="24" applyBorder="1" applyAlignment="1">
      <alignment horizontal="left"/>
    </xf>
    <xf numFmtId="0" fontId="41" fillId="0" borderId="4" xfId="24" applyBorder="1" applyAlignment="1">
      <alignment horizontal="left"/>
    </xf>
    <xf numFmtId="0" fontId="67" fillId="0" borderId="9" xfId="24" applyFont="1" applyBorder="1" applyAlignment="1">
      <alignment horizontal="center"/>
    </xf>
    <xf numFmtId="0" fontId="67" fillId="0" borderId="13" xfId="24" applyFont="1" applyBorder="1" applyAlignment="1">
      <alignment horizontal="center"/>
    </xf>
    <xf numFmtId="0" fontId="67" fillId="0" borderId="10" xfId="24" applyFont="1" applyBorder="1" applyAlignment="1">
      <alignment horizontal="center"/>
    </xf>
    <xf numFmtId="0" fontId="67" fillId="0" borderId="11" xfId="24" applyFont="1" applyBorder="1" applyAlignment="1">
      <alignment horizontal="center"/>
    </xf>
    <xf numFmtId="0" fontId="67" fillId="0" borderId="2" xfId="24" applyFont="1" applyBorder="1" applyAlignment="1">
      <alignment horizontal="center"/>
    </xf>
    <xf numFmtId="0" fontId="67" fillId="0" borderId="12" xfId="24" applyFont="1" applyBorder="1" applyAlignment="1">
      <alignment horizontal="center"/>
    </xf>
    <xf numFmtId="0" fontId="41" fillId="0" borderId="3" xfId="24" applyBorder="1" applyAlignment="1">
      <alignment horizontal="center"/>
    </xf>
    <xf numFmtId="0" fontId="41" fillId="0" borderId="4" xfId="24" applyBorder="1" applyAlignment="1">
      <alignment horizontal="center"/>
    </xf>
    <xf numFmtId="0" fontId="41" fillId="0" borderId="11" xfId="24" applyBorder="1" applyAlignment="1">
      <alignment horizontal="center"/>
    </xf>
    <xf numFmtId="0" fontId="41" fillId="0" borderId="12" xfId="24" applyBorder="1" applyAlignment="1">
      <alignment horizontal="center"/>
    </xf>
    <xf numFmtId="0" fontId="41" fillId="0" borderId="8" xfId="24" applyBorder="1" applyAlignment="1">
      <alignment horizontal="center"/>
    </xf>
    <xf numFmtId="49" fontId="66" fillId="0" borderId="3" xfId="24" applyNumberFormat="1" applyFont="1" applyBorder="1" applyAlignment="1">
      <alignment horizontal="center"/>
    </xf>
    <xf numFmtId="0" fontId="66" fillId="0" borderId="8" xfId="24" applyFont="1" applyBorder="1" applyAlignment="1">
      <alignment horizontal="center"/>
    </xf>
    <xf numFmtId="0" fontId="66" fillId="0" borderId="4" xfId="24" applyFont="1" applyBorder="1" applyAlignment="1">
      <alignment horizontal="center"/>
    </xf>
    <xf numFmtId="0" fontId="66" fillId="0" borderId="3" xfId="24" applyFont="1" applyBorder="1" applyAlignment="1">
      <alignment horizontal="center"/>
    </xf>
    <xf numFmtId="0" fontId="67" fillId="0" borderId="9" xfId="24" applyFont="1" applyBorder="1" applyAlignment="1">
      <alignment horizontal="center" wrapText="1"/>
    </xf>
    <xf numFmtId="0" fontId="67" fillId="0" borderId="13" xfId="24" applyFont="1" applyBorder="1" applyAlignment="1">
      <alignment horizontal="center" wrapText="1"/>
    </xf>
    <xf numFmtId="0" fontId="67" fillId="0" borderId="10" xfId="24" applyFont="1" applyBorder="1" applyAlignment="1">
      <alignment horizontal="center" wrapText="1"/>
    </xf>
    <xf numFmtId="0" fontId="67" fillId="0" borderId="14" xfId="24" applyFont="1" applyBorder="1" applyAlignment="1">
      <alignment horizontal="center" wrapText="1"/>
    </xf>
    <xf numFmtId="0" fontId="67" fillId="0" borderId="0" xfId="24" applyFont="1" applyBorder="1" applyAlignment="1">
      <alignment horizontal="center" wrapText="1"/>
    </xf>
    <xf numFmtId="0" fontId="67" fillId="0" borderId="15" xfId="24" applyFont="1" applyBorder="1" applyAlignment="1">
      <alignment horizontal="center" wrapText="1"/>
    </xf>
    <xf numFmtId="0" fontId="67" fillId="0" borderId="11" xfId="24" applyFont="1" applyBorder="1" applyAlignment="1">
      <alignment horizontal="center" wrapText="1"/>
    </xf>
    <xf numFmtId="0" fontId="67" fillId="0" borderId="2" xfId="24" applyFont="1" applyBorder="1" applyAlignment="1">
      <alignment horizontal="center" wrapText="1"/>
    </xf>
    <xf numFmtId="0" fontId="67" fillId="0" borderId="12" xfId="24" applyFont="1" applyBorder="1" applyAlignment="1">
      <alignment horizontal="center" wrapText="1"/>
    </xf>
    <xf numFmtId="49" fontId="67" fillId="0" borderId="9" xfId="24" applyNumberFormat="1" applyFont="1" applyBorder="1" applyAlignment="1">
      <alignment horizontal="center"/>
    </xf>
    <xf numFmtId="0" fontId="67" fillId="0" borderId="14" xfId="24" applyFont="1" applyBorder="1" applyAlignment="1">
      <alignment horizontal="center"/>
    </xf>
    <xf numFmtId="0" fontId="67" fillId="0" borderId="0" xfId="24" applyFont="1" applyBorder="1" applyAlignment="1">
      <alignment horizontal="center"/>
    </xf>
    <xf numFmtId="0" fontId="67" fillId="0" borderId="15" xfId="24" applyFont="1" applyBorder="1" applyAlignment="1">
      <alignment horizontal="center"/>
    </xf>
    <xf numFmtId="0" fontId="41" fillId="0" borderId="9" xfId="24" applyBorder="1" applyAlignment="1">
      <alignment horizontal="center"/>
    </xf>
    <xf numFmtId="0" fontId="41" fillId="0" borderId="13" xfId="24" applyBorder="1" applyAlignment="1">
      <alignment horizontal="center"/>
    </xf>
    <xf numFmtId="0" fontId="41" fillId="0" borderId="10" xfId="24" applyBorder="1" applyAlignment="1">
      <alignment horizontal="center"/>
    </xf>
    <xf numFmtId="0" fontId="41" fillId="0" borderId="14" xfId="24" applyBorder="1" applyAlignment="1">
      <alignment horizontal="center"/>
    </xf>
    <xf numFmtId="0" fontId="41" fillId="0" borderId="15" xfId="24" applyBorder="1" applyAlignment="1">
      <alignment horizontal="center"/>
    </xf>
    <xf numFmtId="0" fontId="41" fillId="0" borderId="2" xfId="24" applyBorder="1" applyAlignment="1">
      <alignment horizontal="center"/>
    </xf>
    <xf numFmtId="0" fontId="66" fillId="0" borderId="9" xfId="24" applyNumberFormat="1" applyFont="1" applyBorder="1" applyAlignment="1">
      <alignment horizontal="center" wrapText="1"/>
    </xf>
    <xf numFmtId="0" fontId="66" fillId="0" borderId="13" xfId="24" applyNumberFormat="1" applyFont="1" applyBorder="1" applyAlignment="1">
      <alignment horizontal="center" wrapText="1"/>
    </xf>
    <xf numFmtId="0" fontId="66" fillId="0" borderId="10" xfId="24" applyNumberFormat="1" applyFont="1" applyBorder="1" applyAlignment="1">
      <alignment horizontal="center" wrapText="1"/>
    </xf>
    <xf numFmtId="0" fontId="66" fillId="0" borderId="14" xfId="24" applyNumberFormat="1" applyFont="1" applyBorder="1" applyAlignment="1">
      <alignment horizontal="center" wrapText="1"/>
    </xf>
    <xf numFmtId="0" fontId="66" fillId="0" borderId="0" xfId="24" applyNumberFormat="1" applyFont="1" applyBorder="1" applyAlignment="1">
      <alignment horizontal="center" wrapText="1"/>
    </xf>
    <xf numFmtId="0" fontId="66" fillId="0" borderId="15" xfId="24" applyNumberFormat="1" applyFont="1" applyBorder="1" applyAlignment="1">
      <alignment horizontal="center" wrapText="1"/>
    </xf>
    <xf numFmtId="0" fontId="67" fillId="0" borderId="3" xfId="24" applyFont="1" applyBorder="1" applyAlignment="1">
      <alignment horizontal="center"/>
    </xf>
    <xf numFmtId="0" fontId="67" fillId="0" borderId="8" xfId="24" applyFont="1" applyBorder="1" applyAlignment="1">
      <alignment horizontal="center"/>
    </xf>
    <xf numFmtId="0" fontId="67" fillId="0" borderId="4" xfId="24" applyFont="1" applyBorder="1" applyAlignment="1">
      <alignment horizontal="center"/>
    </xf>
    <xf numFmtId="0" fontId="66" fillId="0" borderId="9" xfId="24" applyFont="1" applyBorder="1" applyAlignment="1">
      <alignment horizontal="center"/>
    </xf>
    <xf numFmtId="0" fontId="66" fillId="0" borderId="13" xfId="24" applyFont="1" applyBorder="1" applyAlignment="1">
      <alignment horizontal="center"/>
    </xf>
    <xf numFmtId="0" fontId="66" fillId="0" borderId="10" xfId="24" applyFont="1" applyBorder="1" applyAlignment="1">
      <alignment horizontal="center"/>
    </xf>
    <xf numFmtId="0" fontId="66" fillId="0" borderId="14" xfId="24" applyFont="1" applyBorder="1" applyAlignment="1">
      <alignment horizontal="center"/>
    </xf>
    <xf numFmtId="0" fontId="66" fillId="0" borderId="0" xfId="24" applyFont="1" applyBorder="1" applyAlignment="1">
      <alignment horizontal="center"/>
    </xf>
    <xf numFmtId="0" fontId="66" fillId="0" borderId="15" xfId="24" applyFont="1" applyBorder="1" applyAlignment="1">
      <alignment horizontal="center"/>
    </xf>
    <xf numFmtId="49" fontId="67" fillId="0" borderId="14" xfId="24" applyNumberFormat="1" applyFont="1" applyBorder="1" applyAlignment="1">
      <alignment horizontal="center"/>
    </xf>
    <xf numFmtId="0" fontId="67" fillId="0" borderId="56" xfId="24" applyFont="1" applyBorder="1" applyAlignment="1">
      <alignment horizontal="center"/>
    </xf>
    <xf numFmtId="0" fontId="67" fillId="0" borderId="60" xfId="24" applyFont="1" applyBorder="1" applyAlignment="1">
      <alignment horizontal="center"/>
    </xf>
    <xf numFmtId="0" fontId="67" fillId="0" borderId="58" xfId="24" applyFont="1" applyBorder="1" applyAlignment="1">
      <alignment horizontal="center"/>
    </xf>
    <xf numFmtId="0" fontId="67" fillId="0" borderId="61" xfId="24" applyFont="1" applyBorder="1" applyAlignment="1">
      <alignment horizontal="center"/>
    </xf>
    <xf numFmtId="0" fontId="67" fillId="0" borderId="14" xfId="24" applyNumberFormat="1" applyFont="1" applyBorder="1" applyAlignment="1">
      <alignment horizontal="center"/>
    </xf>
    <xf numFmtId="0" fontId="67" fillId="0" borderId="0" xfId="24" applyNumberFormat="1" applyFont="1" applyBorder="1" applyAlignment="1">
      <alignment horizontal="center"/>
    </xf>
    <xf numFmtId="0" fontId="67" fillId="0" borderId="15" xfId="24" applyNumberFormat="1" applyFont="1" applyBorder="1" applyAlignment="1">
      <alignment horizontal="center"/>
    </xf>
    <xf numFmtId="0" fontId="41" fillId="0" borderId="9" xfId="24" applyBorder="1" applyAlignment="1">
      <alignment horizontal="left"/>
    </xf>
    <xf numFmtId="0" fontId="41" fillId="0" borderId="13" xfId="24" applyBorder="1" applyAlignment="1">
      <alignment horizontal="left"/>
    </xf>
    <xf numFmtId="0" fontId="41" fillId="0" borderId="10" xfId="24" applyBorder="1" applyAlignment="1">
      <alignment horizontal="left"/>
    </xf>
    <xf numFmtId="0" fontId="69" fillId="0" borderId="9" xfId="24" applyFont="1" applyBorder="1" applyAlignment="1">
      <alignment horizontal="center" wrapText="1"/>
    </xf>
    <xf numFmtId="0" fontId="69" fillId="0" borderId="13" xfId="24" applyFont="1" applyBorder="1" applyAlignment="1">
      <alignment horizontal="center" wrapText="1"/>
    </xf>
    <xf numFmtId="0" fontId="69" fillId="0" borderId="14" xfId="24" applyFont="1" applyBorder="1" applyAlignment="1">
      <alignment horizontal="center" wrapText="1"/>
    </xf>
    <xf numFmtId="0" fontId="69" fillId="0" borderId="0" xfId="24" applyFont="1" applyBorder="1" applyAlignment="1">
      <alignment horizontal="center" wrapText="1"/>
    </xf>
    <xf numFmtId="0" fontId="69" fillId="0" borderId="11" xfId="24" applyFont="1" applyBorder="1" applyAlignment="1">
      <alignment horizontal="center" wrapText="1"/>
    </xf>
    <xf numFmtId="0" fontId="69" fillId="0" borderId="2" xfId="24" applyFont="1" applyBorder="1" applyAlignment="1">
      <alignment horizontal="center" wrapText="1"/>
    </xf>
    <xf numFmtId="49" fontId="67" fillId="0" borderId="50" xfId="24" applyNumberFormat="1" applyFont="1" applyBorder="1" applyAlignment="1">
      <alignment horizontal="center" vertical="center" wrapText="1"/>
    </xf>
    <xf numFmtId="49" fontId="67" fillId="0" borderId="51" xfId="24" applyNumberFormat="1" applyFont="1" applyBorder="1" applyAlignment="1">
      <alignment horizontal="center" vertical="center" wrapText="1"/>
    </xf>
    <xf numFmtId="49" fontId="67" fillId="0" borderId="52" xfId="24" applyNumberFormat="1" applyFont="1" applyBorder="1" applyAlignment="1">
      <alignment horizontal="center" vertical="center" wrapText="1"/>
    </xf>
    <xf numFmtId="49" fontId="67" fillId="0" borderId="55" xfId="24" applyNumberFormat="1" applyFont="1" applyBorder="1" applyAlignment="1">
      <alignment horizontal="center" vertical="center" wrapText="1"/>
    </xf>
    <xf numFmtId="49" fontId="67" fillId="0" borderId="0" xfId="24" applyNumberFormat="1" applyFont="1" applyBorder="1" applyAlignment="1">
      <alignment horizontal="center" vertical="center" wrapText="1"/>
    </xf>
    <xf numFmtId="49" fontId="67" fillId="0" borderId="15" xfId="24" applyNumberFormat="1" applyFont="1" applyBorder="1" applyAlignment="1">
      <alignment horizontal="center" vertical="center" wrapText="1"/>
    </xf>
    <xf numFmtId="49" fontId="67" fillId="0" borderId="57" xfId="24" applyNumberFormat="1" applyFont="1" applyBorder="1" applyAlignment="1">
      <alignment horizontal="center" vertical="center" wrapText="1"/>
    </xf>
    <xf numFmtId="49" fontId="67" fillId="0" borderId="58" xfId="24" applyNumberFormat="1" applyFont="1" applyBorder="1" applyAlignment="1">
      <alignment horizontal="center" vertical="center" wrapText="1"/>
    </xf>
    <xf numFmtId="49" fontId="67" fillId="0" borderId="59" xfId="24" applyNumberFormat="1" applyFont="1" applyBorder="1" applyAlignment="1">
      <alignment horizontal="center" vertical="center" wrapText="1"/>
    </xf>
    <xf numFmtId="0" fontId="41" fillId="0" borderId="53" xfId="24" applyBorder="1" applyAlignment="1">
      <alignment horizontal="center"/>
    </xf>
    <xf numFmtId="0" fontId="41" fillId="0" borderId="51" xfId="24" applyBorder="1" applyAlignment="1">
      <alignment horizontal="center"/>
    </xf>
    <xf numFmtId="0" fontId="41" fillId="0" borderId="52" xfId="24" applyBorder="1" applyAlignment="1">
      <alignment horizontal="center"/>
    </xf>
    <xf numFmtId="0" fontId="41" fillId="0" borderId="60" xfId="24" applyBorder="1" applyAlignment="1">
      <alignment horizontal="center"/>
    </xf>
    <xf numFmtId="0" fontId="41" fillId="0" borderId="58" xfId="24" applyBorder="1" applyAlignment="1">
      <alignment horizontal="center"/>
    </xf>
    <xf numFmtId="0" fontId="41" fillId="0" borderId="59" xfId="24" applyBorder="1" applyAlignment="1">
      <alignment horizontal="center"/>
    </xf>
    <xf numFmtId="49" fontId="67" fillId="0" borderId="53" xfId="24" applyNumberFormat="1" applyFont="1" applyBorder="1" applyAlignment="1">
      <alignment horizontal="center" wrapText="1"/>
    </xf>
    <xf numFmtId="49" fontId="67" fillId="0" borderId="51" xfId="24" applyNumberFormat="1" applyFont="1" applyBorder="1" applyAlignment="1">
      <alignment horizontal="center" wrapText="1"/>
    </xf>
    <xf numFmtId="49" fontId="67" fillId="0" borderId="54" xfId="24" applyNumberFormat="1" applyFont="1" applyBorder="1" applyAlignment="1">
      <alignment horizontal="center" wrapText="1"/>
    </xf>
    <xf numFmtId="49" fontId="67" fillId="0" borderId="14" xfId="24" applyNumberFormat="1" applyFont="1" applyBorder="1" applyAlignment="1">
      <alignment horizontal="center" wrapText="1"/>
    </xf>
    <xf numFmtId="49" fontId="67" fillId="0" borderId="0" xfId="24" applyNumberFormat="1" applyFont="1" applyBorder="1" applyAlignment="1">
      <alignment horizontal="center" wrapText="1"/>
    </xf>
    <xf numFmtId="49" fontId="67" fillId="0" borderId="56" xfId="24" applyNumberFormat="1" applyFont="1" applyBorder="1" applyAlignment="1">
      <alignment horizontal="center" wrapText="1"/>
    </xf>
    <xf numFmtId="0" fontId="41" fillId="0" borderId="62" xfId="24" applyBorder="1" applyAlignment="1">
      <alignment horizontal="center"/>
    </xf>
    <xf numFmtId="0" fontId="41" fillId="0" borderId="63" xfId="24" applyBorder="1" applyAlignment="1">
      <alignment horizontal="center"/>
    </xf>
    <xf numFmtId="0" fontId="41" fillId="0" borderId="64" xfId="24" applyBorder="1" applyAlignment="1">
      <alignment horizontal="center"/>
    </xf>
    <xf numFmtId="0" fontId="41" fillId="0" borderId="65" xfId="24" applyBorder="1" applyAlignment="1">
      <alignment horizontal="center"/>
    </xf>
    <xf numFmtId="0" fontId="41" fillId="0" borderId="66" xfId="24" applyBorder="1" applyAlignment="1">
      <alignment horizontal="center"/>
    </xf>
    <xf numFmtId="0" fontId="41" fillId="0" borderId="67" xfId="24" applyBorder="1" applyAlignment="1">
      <alignment horizontal="center"/>
    </xf>
    <xf numFmtId="0" fontId="41" fillId="0" borderId="68" xfId="24" applyBorder="1" applyAlignment="1">
      <alignment horizontal="center"/>
    </xf>
    <xf numFmtId="0" fontId="41" fillId="0" borderId="69" xfId="24" applyBorder="1" applyAlignment="1">
      <alignment horizontal="center"/>
    </xf>
    <xf numFmtId="0" fontId="41" fillId="0" borderId="71" xfId="24" applyBorder="1" applyAlignment="1">
      <alignment horizontal="center"/>
    </xf>
    <xf numFmtId="0" fontId="41" fillId="0" borderId="72" xfId="24" applyBorder="1" applyAlignment="1">
      <alignment horizontal="center"/>
    </xf>
    <xf numFmtId="0" fontId="41" fillId="0" borderId="70" xfId="24" applyBorder="1" applyAlignment="1">
      <alignment horizontal="center"/>
    </xf>
    <xf numFmtId="0" fontId="67" fillId="0" borderId="50" xfId="24" applyFont="1" applyBorder="1" applyAlignment="1">
      <alignment horizontal="center" vertical="center" wrapText="1"/>
    </xf>
    <xf numFmtId="0" fontId="67" fillId="0" borderId="51" xfId="24" applyFont="1" applyBorder="1" applyAlignment="1">
      <alignment horizontal="center" vertical="center" wrapText="1"/>
    </xf>
    <xf numFmtId="0" fontId="67" fillId="0" borderId="52" xfId="24" applyFont="1" applyBorder="1" applyAlignment="1">
      <alignment horizontal="center" vertical="center" wrapText="1"/>
    </xf>
    <xf numFmtId="0" fontId="67" fillId="0" borderId="55" xfId="24" applyFont="1" applyBorder="1" applyAlignment="1">
      <alignment horizontal="center" vertical="center" wrapText="1"/>
    </xf>
    <xf numFmtId="0" fontId="67" fillId="0" borderId="0" xfId="24" applyFont="1" applyBorder="1" applyAlignment="1">
      <alignment horizontal="center" vertical="center" wrapText="1"/>
    </xf>
    <xf numFmtId="0" fontId="67" fillId="0" borderId="15" xfId="24" applyFont="1" applyBorder="1" applyAlignment="1">
      <alignment horizontal="center" vertical="center" wrapText="1"/>
    </xf>
    <xf numFmtId="0" fontId="67" fillId="0" borderId="57" xfId="24" applyFont="1" applyBorder="1" applyAlignment="1">
      <alignment horizontal="center" vertical="center" wrapText="1"/>
    </xf>
    <xf numFmtId="0" fontId="67" fillId="0" borderId="58" xfId="24" applyFont="1" applyBorder="1" applyAlignment="1">
      <alignment horizontal="center" vertical="center" wrapText="1"/>
    </xf>
    <xf numFmtId="0" fontId="67" fillId="0" borderId="59" xfId="24" applyFont="1" applyBorder="1" applyAlignment="1">
      <alignment horizontal="center" vertical="center" wrapText="1"/>
    </xf>
    <xf numFmtId="0" fontId="67" fillId="0" borderId="53" xfId="24" applyFont="1" applyBorder="1" applyAlignment="1">
      <alignment horizontal="center"/>
    </xf>
    <xf numFmtId="0" fontId="67" fillId="0" borderId="51" xfId="24" applyFont="1" applyBorder="1" applyAlignment="1">
      <alignment horizontal="center"/>
    </xf>
    <xf numFmtId="0" fontId="67" fillId="0" borderId="54" xfId="24" applyFont="1" applyBorder="1" applyAlignment="1">
      <alignment horizontal="center"/>
    </xf>
    <xf numFmtId="49" fontId="67" fillId="0" borderId="9" xfId="24" applyNumberFormat="1" applyFont="1" applyBorder="1" applyAlignment="1">
      <alignment horizontal="center" vertical="center" wrapText="1"/>
    </xf>
    <xf numFmtId="0" fontId="67" fillId="0" borderId="13" xfId="24" applyFont="1" applyBorder="1" applyAlignment="1">
      <alignment horizontal="center" vertical="center" wrapText="1"/>
    </xf>
    <xf numFmtId="0" fontId="67" fillId="0" borderId="10" xfId="24" applyFont="1" applyBorder="1" applyAlignment="1">
      <alignment horizontal="center" vertical="center" wrapText="1"/>
    </xf>
    <xf numFmtId="0" fontId="67" fillId="0" borderId="14" xfId="24" applyFont="1" applyBorder="1" applyAlignment="1">
      <alignment horizontal="center" vertical="center" wrapText="1"/>
    </xf>
    <xf numFmtId="0" fontId="67" fillId="0" borderId="11" xfId="24" applyFont="1" applyBorder="1" applyAlignment="1">
      <alignment horizontal="center" vertical="center" wrapText="1"/>
    </xf>
    <xf numFmtId="0" fontId="67" fillId="0" borderId="2" xfId="24" applyFont="1" applyBorder="1" applyAlignment="1">
      <alignment horizontal="center" vertical="center" wrapText="1"/>
    </xf>
    <xf numFmtId="0" fontId="67" fillId="0" borderId="12" xfId="24" applyFont="1" applyBorder="1" applyAlignment="1">
      <alignment horizontal="center" vertical="center" wrapText="1"/>
    </xf>
    <xf numFmtId="0" fontId="67" fillId="0" borderId="9" xfId="24" applyNumberFormat="1" applyFont="1" applyBorder="1" applyAlignment="1">
      <alignment horizontal="center" vertical="center" wrapText="1"/>
    </xf>
    <xf numFmtId="0" fontId="67" fillId="0" borderId="13" xfId="24" applyNumberFormat="1" applyFont="1" applyBorder="1" applyAlignment="1">
      <alignment horizontal="center" vertical="center" wrapText="1"/>
    </xf>
    <xf numFmtId="0" fontId="67" fillId="0" borderId="10" xfId="24" applyNumberFormat="1" applyFont="1" applyBorder="1" applyAlignment="1">
      <alignment horizontal="center" vertical="center" wrapText="1"/>
    </xf>
    <xf numFmtId="0" fontId="67" fillId="0" borderId="14" xfId="24" applyNumberFormat="1" applyFont="1" applyBorder="1" applyAlignment="1">
      <alignment horizontal="center" vertical="center" wrapText="1"/>
    </xf>
    <xf numFmtId="0" fontId="67" fillId="0" borderId="0" xfId="24" applyNumberFormat="1" applyFont="1" applyBorder="1" applyAlignment="1">
      <alignment horizontal="center" vertical="center" wrapText="1"/>
    </xf>
    <xf numFmtId="0" fontId="67" fillId="0" borderId="15" xfId="24" applyNumberFormat="1" applyFont="1" applyBorder="1" applyAlignment="1">
      <alignment horizontal="center" vertical="center" wrapText="1"/>
    </xf>
    <xf numFmtId="49" fontId="66" fillId="0" borderId="9" xfId="24" applyNumberFormat="1" applyFont="1" applyBorder="1" applyAlignment="1">
      <alignment horizontal="center" vertical="center"/>
    </xf>
    <xf numFmtId="0" fontId="41" fillId="0" borderId="10" xfId="24" applyBorder="1" applyAlignment="1">
      <alignment vertical="center"/>
    </xf>
    <xf numFmtId="0" fontId="41" fillId="0" borderId="11" xfId="24" applyBorder="1" applyAlignment="1">
      <alignment vertical="center"/>
    </xf>
    <xf numFmtId="0" fontId="41" fillId="0" borderId="12" xfId="24" applyBorder="1" applyAlignment="1">
      <alignment vertical="center"/>
    </xf>
    <xf numFmtId="49" fontId="66" fillId="0" borderId="10" xfId="24" applyNumberFormat="1" applyFont="1" applyBorder="1" applyAlignment="1">
      <alignment horizontal="center" vertical="center"/>
    </xf>
    <xf numFmtId="49" fontId="66" fillId="0" borderId="11" xfId="24" applyNumberFormat="1" applyFont="1" applyBorder="1" applyAlignment="1">
      <alignment horizontal="center" vertical="center"/>
    </xf>
    <xf numFmtId="49" fontId="66" fillId="0" borderId="12" xfId="24" applyNumberFormat="1" applyFont="1" applyBorder="1" applyAlignment="1">
      <alignment horizontal="center" vertical="center"/>
    </xf>
    <xf numFmtId="0" fontId="41" fillId="0" borderId="3" xfId="24" quotePrefix="1" applyBorder="1" applyAlignment="1">
      <alignment horizontal="center"/>
    </xf>
    <xf numFmtId="49" fontId="41" fillId="0" borderId="3" xfId="24" applyNumberFormat="1" applyBorder="1" applyAlignment="1">
      <alignment horizontal="center"/>
    </xf>
    <xf numFmtId="49" fontId="41" fillId="0" borderId="8" xfId="24" applyNumberFormat="1" applyBorder="1" applyAlignment="1">
      <alignment horizontal="center"/>
    </xf>
    <xf numFmtId="49" fontId="41" fillId="0" borderId="4" xfId="24" applyNumberFormat="1" applyBorder="1" applyAlignment="1">
      <alignment horizontal="center"/>
    </xf>
    <xf numFmtId="0" fontId="67" fillId="0" borderId="9" xfId="24" applyFont="1" applyBorder="1" applyAlignment="1">
      <alignment horizontal="center" vertical="center" wrapText="1"/>
    </xf>
    <xf numFmtId="49" fontId="67" fillId="0" borderId="13" xfId="24" applyNumberFormat="1" applyFont="1" applyBorder="1" applyAlignment="1">
      <alignment horizontal="center"/>
    </xf>
    <xf numFmtId="49" fontId="67" fillId="0" borderId="10" xfId="24" applyNumberFormat="1" applyFont="1" applyBorder="1" applyAlignment="1">
      <alignment horizontal="center"/>
    </xf>
    <xf numFmtId="49" fontId="67" fillId="0" borderId="0" xfId="24" applyNumberFormat="1" applyFont="1" applyBorder="1" applyAlignment="1">
      <alignment horizontal="center"/>
    </xf>
    <xf numFmtId="49" fontId="67" fillId="0" borderId="15" xfId="24" applyNumberFormat="1" applyFont="1" applyBorder="1" applyAlignment="1">
      <alignment horizontal="center"/>
    </xf>
    <xf numFmtId="0" fontId="66" fillId="0" borderId="9" xfId="24" applyNumberFormat="1" applyFont="1" applyBorder="1" applyAlignment="1">
      <alignment horizontal="center" vertical="center"/>
    </xf>
    <xf numFmtId="0" fontId="66" fillId="0" borderId="10" xfId="24" applyNumberFormat="1" applyFont="1" applyBorder="1" applyAlignment="1">
      <alignment horizontal="center" vertical="center"/>
    </xf>
    <xf numFmtId="0" fontId="66" fillId="0" borderId="14" xfId="24" applyNumberFormat="1" applyFont="1" applyBorder="1" applyAlignment="1">
      <alignment horizontal="center" vertical="center"/>
    </xf>
    <xf numFmtId="0" fontId="66" fillId="0" borderId="15" xfId="24" applyNumberFormat="1" applyFont="1" applyBorder="1" applyAlignment="1">
      <alignment horizontal="center" vertical="center"/>
    </xf>
    <xf numFmtId="0" fontId="66" fillId="0" borderId="11" xfId="24" applyNumberFormat="1" applyFont="1" applyBorder="1" applyAlignment="1">
      <alignment horizontal="center" vertical="center"/>
    </xf>
    <xf numFmtId="0" fontId="66" fillId="0" borderId="12" xfId="24" applyNumberFormat="1" applyFont="1" applyBorder="1" applyAlignment="1">
      <alignment horizontal="center" vertical="center"/>
    </xf>
    <xf numFmtId="0" fontId="67" fillId="0" borderId="53" xfId="24" applyNumberFormat="1" applyFont="1" applyBorder="1" applyAlignment="1">
      <alignment horizontal="center" wrapText="1"/>
    </xf>
    <xf numFmtId="0" fontId="67" fillId="0" borderId="51" xfId="24" applyNumberFormat="1" applyFont="1" applyBorder="1" applyAlignment="1">
      <alignment horizontal="center" wrapText="1"/>
    </xf>
    <xf numFmtId="0" fontId="67" fillId="0" borderId="54" xfId="24" applyNumberFormat="1" applyFont="1" applyBorder="1" applyAlignment="1">
      <alignment horizontal="center" wrapText="1"/>
    </xf>
    <xf numFmtId="0" fontId="67" fillId="0" borderId="14" xfId="24" applyNumberFormat="1" applyFont="1" applyBorder="1" applyAlignment="1">
      <alignment horizontal="center" wrapText="1"/>
    </xf>
    <xf numFmtId="0" fontId="67" fillId="0" borderId="0" xfId="24" applyNumberFormat="1" applyFont="1" applyBorder="1" applyAlignment="1">
      <alignment horizontal="center" wrapText="1"/>
    </xf>
    <xf numFmtId="0" fontId="67" fillId="0" borderId="56" xfId="24" applyNumberFormat="1" applyFont="1" applyBorder="1" applyAlignment="1">
      <alignment horizontal="center" wrapText="1"/>
    </xf>
    <xf numFmtId="0" fontId="67" fillId="0" borderId="60" xfId="24" applyNumberFormat="1" applyFont="1" applyBorder="1" applyAlignment="1">
      <alignment horizontal="center" wrapText="1"/>
    </xf>
    <xf numFmtId="0" fontId="67" fillId="0" borderId="58" xfId="24" applyNumberFormat="1" applyFont="1" applyBorder="1" applyAlignment="1">
      <alignment horizontal="center" wrapText="1"/>
    </xf>
    <xf numFmtId="49" fontId="66" fillId="0" borderId="37" xfId="24" applyNumberFormat="1" applyFont="1" applyBorder="1" applyAlignment="1">
      <alignment horizontal="center" vertical="center"/>
    </xf>
    <xf numFmtId="49" fontId="66" fillId="0" borderId="76" xfId="24" applyNumberFormat="1" applyFont="1" applyBorder="1" applyAlignment="1">
      <alignment horizontal="center" vertical="center"/>
    </xf>
    <xf numFmtId="49" fontId="66" fillId="0" borderId="74" xfId="24" applyNumberFormat="1" applyFont="1" applyBorder="1" applyAlignment="1">
      <alignment horizontal="center" vertical="center"/>
    </xf>
    <xf numFmtId="49" fontId="66" fillId="0" borderId="57" xfId="24" applyNumberFormat="1" applyFont="1" applyBorder="1" applyAlignment="1">
      <alignment horizontal="center" vertical="center"/>
    </xf>
    <xf numFmtId="49" fontId="66" fillId="0" borderId="59" xfId="24" applyNumberFormat="1" applyFont="1" applyBorder="1" applyAlignment="1">
      <alignment horizontal="center" vertical="center"/>
    </xf>
    <xf numFmtId="49" fontId="66" fillId="0" borderId="6" xfId="24" applyNumberFormat="1" applyFont="1" applyBorder="1" applyAlignment="1">
      <alignment horizontal="center" vertical="center"/>
    </xf>
    <xf numFmtId="49" fontId="66" fillId="0" borderId="75" xfId="24" applyNumberFormat="1" applyFont="1" applyBorder="1" applyAlignment="1">
      <alignment horizontal="center" vertical="center"/>
    </xf>
    <xf numFmtId="49" fontId="66" fillId="0" borderId="60" xfId="24" applyNumberFormat="1" applyFont="1" applyBorder="1" applyAlignment="1">
      <alignment horizontal="center" vertical="center"/>
    </xf>
    <xf numFmtId="0" fontId="71" fillId="0" borderId="3" xfId="24" applyFont="1" applyBorder="1" applyAlignment="1">
      <alignment horizontal="center" vertical="center" wrapText="1"/>
    </xf>
    <xf numFmtId="0" fontId="71" fillId="0" borderId="8" xfId="24" applyFont="1" applyBorder="1" applyAlignment="1">
      <alignment horizontal="center" vertical="center" wrapText="1"/>
    </xf>
    <xf numFmtId="0" fontId="71" fillId="0" borderId="4" xfId="24" applyFont="1" applyBorder="1" applyAlignment="1">
      <alignment horizontal="center" vertical="center" wrapText="1"/>
    </xf>
    <xf numFmtId="49" fontId="67" fillId="0" borderId="3" xfId="24" applyNumberFormat="1" applyFont="1" applyBorder="1" applyAlignment="1">
      <alignment horizontal="center"/>
    </xf>
    <xf numFmtId="0" fontId="67" fillId="0" borderId="8" xfId="24" applyNumberFormat="1" applyFont="1" applyBorder="1" applyAlignment="1">
      <alignment horizontal="center"/>
    </xf>
    <xf numFmtId="0" fontId="67" fillId="0" borderId="4" xfId="24" applyNumberFormat="1" applyFont="1" applyBorder="1" applyAlignment="1">
      <alignment horizontal="center"/>
    </xf>
    <xf numFmtId="0" fontId="67" fillId="0" borderId="8" xfId="24" applyFont="1" applyBorder="1"/>
    <xf numFmtId="0" fontId="67" fillId="0" borderId="9" xfId="24" applyFont="1" applyBorder="1" applyAlignment="1">
      <alignment horizontal="center" vertical="center"/>
    </xf>
    <xf numFmtId="0" fontId="67" fillId="0" borderId="13" xfId="24" applyFont="1" applyBorder="1" applyAlignment="1">
      <alignment horizontal="center" vertical="center"/>
    </xf>
    <xf numFmtId="0" fontId="67" fillId="0" borderId="10" xfId="24" applyFont="1" applyBorder="1" applyAlignment="1">
      <alignment horizontal="center" vertical="center"/>
    </xf>
    <xf numFmtId="0" fontId="66" fillId="0" borderId="9" xfId="24" applyFont="1" applyBorder="1" applyAlignment="1">
      <alignment horizontal="center" vertical="center"/>
    </xf>
    <xf numFmtId="0" fontId="66" fillId="0" borderId="10" xfId="24" applyFont="1" applyBorder="1" applyAlignment="1">
      <alignment horizontal="center" vertical="center"/>
    </xf>
    <xf numFmtId="0" fontId="67" fillId="0" borderId="50" xfId="24" applyFont="1" applyBorder="1" applyAlignment="1">
      <alignment horizontal="center" vertical="center"/>
    </xf>
    <xf numFmtId="0" fontId="67" fillId="0" borderId="51" xfId="24" applyFont="1" applyBorder="1" applyAlignment="1">
      <alignment horizontal="center" vertical="center"/>
    </xf>
    <xf numFmtId="0" fontId="67" fillId="0" borderId="52" xfId="24" applyFont="1" applyBorder="1" applyAlignment="1">
      <alignment horizontal="center" vertical="center"/>
    </xf>
    <xf numFmtId="0" fontId="67" fillId="0" borderId="55" xfId="24" applyFont="1" applyBorder="1" applyAlignment="1">
      <alignment horizontal="center" vertical="center"/>
    </xf>
    <xf numFmtId="0" fontId="67" fillId="0" borderId="0" xfId="24" applyFont="1" applyBorder="1" applyAlignment="1">
      <alignment horizontal="center" vertical="center"/>
    </xf>
    <xf numFmtId="0" fontId="67" fillId="0" borderId="15" xfId="24" applyFont="1" applyBorder="1" applyAlignment="1">
      <alignment horizontal="center" vertical="center"/>
    </xf>
    <xf numFmtId="0" fontId="67" fillId="0" borderId="57" xfId="24" applyFont="1" applyBorder="1" applyAlignment="1">
      <alignment horizontal="center" vertical="center"/>
    </xf>
    <xf numFmtId="0" fontId="67" fillId="0" borderId="58" xfId="24" applyFont="1" applyBorder="1" applyAlignment="1">
      <alignment horizontal="center" vertical="center"/>
    </xf>
    <xf numFmtId="0" fontId="67" fillId="0" borderId="59" xfId="24" applyFont="1" applyBorder="1" applyAlignment="1">
      <alignment horizontal="center" vertical="center"/>
    </xf>
    <xf numFmtId="49" fontId="67" fillId="0" borderId="53" xfId="24" applyNumberFormat="1" applyFont="1" applyBorder="1" applyAlignment="1">
      <alignment horizontal="center" vertical="center" wrapText="1"/>
    </xf>
    <xf numFmtId="49" fontId="67" fillId="0" borderId="14" xfId="24" applyNumberFormat="1" applyFont="1" applyBorder="1" applyAlignment="1">
      <alignment horizontal="center" vertical="center" wrapText="1"/>
    </xf>
    <xf numFmtId="49" fontId="66" fillId="0" borderId="53" xfId="24" applyNumberFormat="1" applyFont="1" applyBorder="1" applyAlignment="1">
      <alignment horizontal="center" vertical="center"/>
    </xf>
    <xf numFmtId="0" fontId="66" fillId="0" borderId="54" xfId="24" applyNumberFormat="1" applyFont="1" applyBorder="1" applyAlignment="1">
      <alignment horizontal="center" vertical="center"/>
    </xf>
    <xf numFmtId="49" fontId="66" fillId="0" borderId="14" xfId="24" applyNumberFormat="1" applyFont="1" applyBorder="1" applyAlignment="1">
      <alignment horizontal="center" vertical="center"/>
    </xf>
    <xf numFmtId="0" fontId="66" fillId="0" borderId="56" xfId="24" applyNumberFormat="1" applyFont="1" applyBorder="1" applyAlignment="1">
      <alignment horizontal="center" vertical="center"/>
    </xf>
    <xf numFmtId="0" fontId="66" fillId="0" borderId="60" xfId="24" applyNumberFormat="1" applyFont="1" applyBorder="1" applyAlignment="1">
      <alignment horizontal="center" vertical="center"/>
    </xf>
    <xf numFmtId="0" fontId="66" fillId="0" borderId="61" xfId="24" applyNumberFormat="1" applyFont="1" applyBorder="1" applyAlignment="1">
      <alignment horizontal="center" vertical="center"/>
    </xf>
    <xf numFmtId="49" fontId="67" fillId="0" borderId="14" xfId="24" applyNumberFormat="1" applyFont="1" applyBorder="1" applyAlignment="1">
      <alignment horizontal="center" vertical="center"/>
    </xf>
    <xf numFmtId="0" fontId="67" fillId="0" borderId="0" xfId="24" applyNumberFormat="1" applyFont="1" applyBorder="1" applyAlignment="1">
      <alignment horizontal="center" vertical="center"/>
    </xf>
    <xf numFmtId="0" fontId="67" fillId="0" borderId="15" xfId="24" applyNumberFormat="1" applyFont="1" applyBorder="1" applyAlignment="1">
      <alignment horizontal="center" vertical="center"/>
    </xf>
    <xf numFmtId="0" fontId="67" fillId="0" borderId="60" xfId="24" applyNumberFormat="1" applyFont="1" applyBorder="1" applyAlignment="1">
      <alignment horizontal="center" vertical="center"/>
    </xf>
    <xf numFmtId="0" fontId="67" fillId="0" borderId="58" xfId="24" applyNumberFormat="1" applyFont="1" applyBorder="1" applyAlignment="1">
      <alignment horizontal="center" vertical="center"/>
    </xf>
    <xf numFmtId="0" fontId="67" fillId="0" borderId="59" xfId="24" applyNumberFormat="1" applyFont="1" applyBorder="1" applyAlignment="1">
      <alignment horizontal="center" vertical="center"/>
    </xf>
    <xf numFmtId="0" fontId="41" fillId="0" borderId="3" xfId="24" applyBorder="1" applyAlignment="1">
      <alignment horizontal="center" vertical="center"/>
    </xf>
    <xf numFmtId="0" fontId="41" fillId="0" borderId="8" xfId="24" applyBorder="1" applyAlignment="1">
      <alignment horizontal="center" vertical="center"/>
    </xf>
    <xf numFmtId="0" fontId="41" fillId="0" borderId="4" xfId="24" applyBorder="1" applyAlignment="1">
      <alignment horizontal="center" vertical="center"/>
    </xf>
    <xf numFmtId="0" fontId="41" fillId="0" borderId="2" xfId="24" applyBorder="1" applyAlignment="1">
      <alignment horizontal="center" vertical="center"/>
    </xf>
    <xf numFmtId="0" fontId="41" fillId="0" borderId="12" xfId="24" applyBorder="1" applyAlignment="1">
      <alignment horizontal="center" vertical="center"/>
    </xf>
    <xf numFmtId="0" fontId="72" fillId="0" borderId="11" xfId="24" applyFont="1" applyBorder="1" applyAlignment="1">
      <alignment horizontal="center" vertical="center"/>
    </xf>
    <xf numFmtId="0" fontId="72" fillId="0" borderId="2" xfId="24" applyFont="1" applyBorder="1" applyAlignment="1">
      <alignment horizontal="center" vertical="center"/>
    </xf>
    <xf numFmtId="0" fontId="72" fillId="0" borderId="12" xfId="24" applyFont="1" applyBorder="1" applyAlignment="1">
      <alignment horizontal="center" vertical="center"/>
    </xf>
    <xf numFmtId="0" fontId="63" fillId="0" borderId="11" xfId="24" applyFont="1" applyBorder="1" applyAlignment="1">
      <alignment horizontal="center" vertical="center"/>
    </xf>
    <xf numFmtId="0" fontId="63" fillId="0" borderId="2" xfId="24" applyFont="1" applyBorder="1" applyAlignment="1">
      <alignment horizontal="center" vertical="center"/>
    </xf>
    <xf numFmtId="0" fontId="63" fillId="0" borderId="12" xfId="24" applyFont="1" applyBorder="1" applyAlignment="1">
      <alignment horizontal="center" vertical="center"/>
    </xf>
    <xf numFmtId="0" fontId="75" fillId="0" borderId="9" xfId="24" applyFont="1" applyBorder="1" applyAlignment="1">
      <alignment horizontal="center" wrapText="1"/>
    </xf>
    <xf numFmtId="0" fontId="75" fillId="0" borderId="13" xfId="24" applyFont="1" applyBorder="1" applyAlignment="1">
      <alignment horizontal="center" wrapText="1"/>
    </xf>
    <xf numFmtId="0" fontId="75" fillId="0" borderId="10" xfId="24" applyFont="1" applyBorder="1" applyAlignment="1">
      <alignment horizontal="center" wrapText="1"/>
    </xf>
    <xf numFmtId="0" fontId="75" fillId="0" borderId="14" xfId="24" applyFont="1" applyBorder="1" applyAlignment="1">
      <alignment horizontal="center" wrapText="1"/>
    </xf>
    <xf numFmtId="0" fontId="75" fillId="0" borderId="0" xfId="24" applyFont="1" applyBorder="1" applyAlignment="1">
      <alignment horizontal="center" wrapText="1"/>
    </xf>
    <xf numFmtId="0" fontId="75" fillId="0" borderId="15" xfId="24" applyFont="1" applyBorder="1" applyAlignment="1">
      <alignment horizontal="center" wrapText="1"/>
    </xf>
    <xf numFmtId="0" fontId="75" fillId="0" borderId="11" xfId="24" applyFont="1" applyBorder="1" applyAlignment="1">
      <alignment horizontal="center" wrapText="1"/>
    </xf>
    <xf numFmtId="0" fontId="75" fillId="0" borderId="2" xfId="24" applyFont="1" applyBorder="1" applyAlignment="1">
      <alignment horizontal="center" wrapText="1"/>
    </xf>
    <xf numFmtId="0" fontId="75" fillId="0" borderId="12" xfId="24" applyFont="1" applyBorder="1" applyAlignment="1">
      <alignment horizontal="center" wrapText="1"/>
    </xf>
    <xf numFmtId="49" fontId="75" fillId="0" borderId="9" xfId="24" applyNumberFormat="1" applyFont="1" applyBorder="1" applyAlignment="1">
      <alignment horizontal="center" vertical="center" wrapText="1"/>
    </xf>
    <xf numFmtId="0" fontId="75" fillId="0" borderId="13" xfId="24" applyFont="1" applyBorder="1" applyAlignment="1">
      <alignment horizontal="center" vertical="center" wrapText="1"/>
    </xf>
    <xf numFmtId="0" fontId="75" fillId="0" borderId="10" xfId="24" applyFont="1" applyBorder="1" applyAlignment="1">
      <alignment horizontal="center" vertical="center" wrapText="1"/>
    </xf>
    <xf numFmtId="0" fontId="75" fillId="0" borderId="14" xfId="24" applyFont="1" applyBorder="1" applyAlignment="1">
      <alignment horizontal="center" vertical="center" wrapText="1"/>
    </xf>
    <xf numFmtId="0" fontId="75" fillId="0" borderId="0" xfId="24" applyFont="1" applyBorder="1" applyAlignment="1">
      <alignment horizontal="center" vertical="center" wrapText="1"/>
    </xf>
    <xf numFmtId="0" fontId="75" fillId="0" borderId="15" xfId="24" applyFont="1" applyBorder="1" applyAlignment="1">
      <alignment horizontal="center" vertical="center" wrapText="1"/>
    </xf>
    <xf numFmtId="0" fontId="76" fillId="0" borderId="3" xfId="24" applyFont="1" applyBorder="1" applyAlignment="1">
      <alignment horizontal="center"/>
    </xf>
    <xf numFmtId="0" fontId="76" fillId="0" borderId="8" xfId="24" applyFont="1" applyBorder="1" applyAlignment="1">
      <alignment horizontal="center"/>
    </xf>
    <xf numFmtId="0" fontId="76" fillId="0" borderId="4" xfId="24" applyFont="1" applyBorder="1" applyAlignment="1">
      <alignment horizontal="center"/>
    </xf>
    <xf numFmtId="0" fontId="67" fillId="0" borderId="11" xfId="24" applyNumberFormat="1" applyFont="1" applyBorder="1" applyAlignment="1">
      <alignment horizontal="center"/>
    </xf>
    <xf numFmtId="0" fontId="67" fillId="0" borderId="2" xfId="24" applyNumberFormat="1" applyFont="1" applyBorder="1" applyAlignment="1">
      <alignment horizontal="center"/>
    </xf>
    <xf numFmtId="0" fontId="67" fillId="0" borderId="12" xfId="24" applyNumberFormat="1" applyFont="1" applyBorder="1" applyAlignment="1">
      <alignment horizontal="center"/>
    </xf>
    <xf numFmtId="0" fontId="41" fillId="0" borderId="0" xfId="24" applyBorder="1" applyAlignment="1">
      <alignment horizontal="left"/>
    </xf>
    <xf numFmtId="0" fontId="75" fillId="0" borderId="3" xfId="24" applyFont="1" applyBorder="1" applyAlignment="1">
      <alignment horizontal="center"/>
    </xf>
    <xf numFmtId="0" fontId="75" fillId="0" borderId="8" xfId="24" applyFont="1" applyBorder="1" applyAlignment="1">
      <alignment horizontal="center"/>
    </xf>
    <xf numFmtId="0" fontId="67" fillId="0" borderId="0" xfId="24" applyFont="1" applyAlignment="1">
      <alignment horizontal="center"/>
    </xf>
    <xf numFmtId="0" fontId="63" fillId="0" borderId="2" xfId="24" applyFont="1" applyBorder="1" applyAlignment="1">
      <alignment horizontal="center" vertical="top"/>
    </xf>
    <xf numFmtId="0" fontId="25" fillId="5" borderId="0" xfId="4" applyFont="1" applyFill="1" applyAlignment="1">
      <alignment horizontal="left" vertical="center" wrapText="1"/>
    </xf>
    <xf numFmtId="0" fontId="26" fillId="5" borderId="14" xfId="5" applyFill="1" applyBorder="1" applyAlignment="1">
      <alignment horizontal="center" wrapText="1"/>
    </xf>
    <xf numFmtId="0" fontId="26" fillId="5" borderId="0" xfId="5" applyFill="1" applyBorder="1" applyAlignment="1">
      <alignment horizontal="center" wrapText="1"/>
    </xf>
    <xf numFmtId="0" fontId="26" fillId="5" borderId="15" xfId="5" applyFill="1" applyBorder="1" applyAlignment="1">
      <alignment horizontal="center" wrapText="1"/>
    </xf>
    <xf numFmtId="0" fontId="27" fillId="5" borderId="14" xfId="25" applyFill="1" applyBorder="1" applyAlignment="1">
      <alignment horizontal="center" vertical="center"/>
    </xf>
    <xf numFmtId="0" fontId="27" fillId="5" borderId="0" xfId="25" applyFill="1" applyBorder="1" applyAlignment="1">
      <alignment horizontal="center" vertical="center"/>
    </xf>
    <xf numFmtId="0" fontId="27" fillId="5" borderId="15" xfId="25" applyFill="1" applyBorder="1" applyAlignment="1">
      <alignment horizontal="center" vertical="center"/>
    </xf>
    <xf numFmtId="0" fontId="27" fillId="5" borderId="14" xfId="16" applyFont="1" applyFill="1" applyBorder="1" applyAlignment="1">
      <alignment horizontal="center" vertical="center" wrapText="1"/>
    </xf>
    <xf numFmtId="0" fontId="27" fillId="5" borderId="0" xfId="16" applyFont="1" applyFill="1" applyBorder="1" applyAlignment="1">
      <alignment horizontal="center" vertical="center" wrapText="1"/>
    </xf>
    <xf numFmtId="0" fontId="27" fillId="5" borderId="15" xfId="16" applyFont="1" applyFill="1" applyBorder="1" applyAlignment="1">
      <alignment horizontal="center" vertical="center" wrapText="1"/>
    </xf>
    <xf numFmtId="0" fontId="77" fillId="5" borderId="9" xfId="9" applyFont="1" applyFill="1" applyBorder="1" applyAlignment="1">
      <alignment horizontal="center" vertical="center" wrapText="1"/>
    </xf>
    <xf numFmtId="0" fontId="77" fillId="5" borderId="13" xfId="9" applyFont="1" applyFill="1" applyBorder="1" applyAlignment="1">
      <alignment horizontal="center" vertical="center" wrapText="1"/>
    </xf>
    <xf numFmtId="0" fontId="77" fillId="5" borderId="10" xfId="9" applyFont="1" applyFill="1" applyBorder="1" applyAlignment="1">
      <alignment horizontal="center" vertical="center" wrapText="1"/>
    </xf>
    <xf numFmtId="0" fontId="27" fillId="5" borderId="9" xfId="10" applyFont="1" applyFill="1" applyBorder="1" applyAlignment="1">
      <alignment horizontal="left" wrapText="1"/>
    </xf>
    <xf numFmtId="0" fontId="27" fillId="5" borderId="13" xfId="10" applyFont="1" applyFill="1" applyBorder="1" applyAlignment="1">
      <alignment horizontal="left" wrapText="1"/>
    </xf>
    <xf numFmtId="0" fontId="27" fillId="5" borderId="10" xfId="10" applyFont="1" applyFill="1" applyBorder="1" applyAlignment="1">
      <alignment horizontal="left" wrapText="1"/>
    </xf>
    <xf numFmtId="0" fontId="27" fillId="5" borderId="9" xfId="25" applyFill="1" applyBorder="1" applyAlignment="1">
      <alignment horizontal="center" vertical="top" wrapText="1"/>
    </xf>
    <xf numFmtId="0" fontId="27" fillId="5" borderId="13" xfId="25" applyFill="1" applyBorder="1" applyAlignment="1">
      <alignment horizontal="center" vertical="top" wrapText="1"/>
    </xf>
    <xf numFmtId="0" fontId="27" fillId="5" borderId="10" xfId="25" applyFill="1" applyBorder="1" applyAlignment="1">
      <alignment horizontal="center" vertical="top" wrapText="1"/>
    </xf>
    <xf numFmtId="0" fontId="27" fillId="5" borderId="14" xfId="25" applyFill="1" applyBorder="1" applyAlignment="1">
      <alignment horizontal="center" vertical="top" wrapText="1"/>
    </xf>
    <xf numFmtId="0" fontId="27" fillId="5" borderId="0" xfId="25" applyFill="1" applyBorder="1" applyAlignment="1">
      <alignment horizontal="center" vertical="top" wrapText="1"/>
    </xf>
    <xf numFmtId="0" fontId="27" fillId="5" borderId="15" xfId="25" applyFill="1" applyBorder="1" applyAlignment="1">
      <alignment horizontal="center" vertical="top" wrapText="1"/>
    </xf>
    <xf numFmtId="0" fontId="27" fillId="5" borderId="1" xfId="10" applyFont="1" applyFill="1" applyAlignment="1">
      <alignment horizontal="center" vertical="center" wrapText="1"/>
    </xf>
    <xf numFmtId="0" fontId="27" fillId="5" borderId="1" xfId="10" applyFill="1" applyAlignment="1">
      <alignment horizontal="center" vertical="center" wrapText="1"/>
    </xf>
    <xf numFmtId="49" fontId="27" fillId="5" borderId="3" xfId="10" applyNumberFormat="1" applyFont="1" applyFill="1" applyBorder="1" applyAlignment="1">
      <alignment horizontal="center" vertical="center" wrapText="1"/>
    </xf>
    <xf numFmtId="49" fontId="27" fillId="5" borderId="8" xfId="10" applyNumberFormat="1" applyFill="1" applyBorder="1" applyAlignment="1">
      <alignment horizontal="center" vertical="center" wrapText="1"/>
    </xf>
    <xf numFmtId="49" fontId="27" fillId="5" borderId="4" xfId="10" applyNumberFormat="1" applyFill="1" applyBorder="1" applyAlignment="1">
      <alignment horizontal="center" vertical="center" wrapText="1"/>
    </xf>
    <xf numFmtId="0" fontId="27" fillId="5" borderId="14" xfId="10" applyFont="1" applyFill="1" applyBorder="1" applyAlignment="1">
      <alignment horizontal="left" wrapText="1" indent="1"/>
    </xf>
    <xf numFmtId="0" fontId="27" fillId="5" borderId="0" xfId="10" applyFont="1" applyFill="1" applyBorder="1" applyAlignment="1">
      <alignment horizontal="left" wrapText="1" indent="1"/>
    </xf>
    <xf numFmtId="0" fontId="27" fillId="5" borderId="15" xfId="10" applyFont="1" applyFill="1" applyBorder="1" applyAlignment="1">
      <alignment horizontal="left" wrapText="1" indent="1"/>
    </xf>
    <xf numFmtId="0" fontId="27" fillId="5" borderId="1" xfId="25" applyFill="1" applyBorder="1" applyAlignment="1">
      <alignment horizontal="center" vertical="center"/>
    </xf>
    <xf numFmtId="0" fontId="26" fillId="5" borderId="14" xfId="5" applyFont="1" applyFill="1" applyBorder="1" applyAlignment="1">
      <alignment horizontal="center" vertical="top" wrapText="1"/>
    </xf>
    <xf numFmtId="0" fontId="26" fillId="5" borderId="0" xfId="5" applyFill="1" applyBorder="1" applyAlignment="1">
      <alignment horizontal="center" vertical="top" wrapText="1"/>
    </xf>
    <xf numFmtId="0" fontId="26" fillId="5" borderId="15" xfId="5" applyFill="1" applyBorder="1" applyAlignment="1">
      <alignment horizontal="center" vertical="top" wrapText="1"/>
    </xf>
    <xf numFmtId="0" fontId="27" fillId="5" borderId="0" xfId="25" applyFont="1" applyFill="1" applyAlignment="1">
      <alignment horizontal="center"/>
    </xf>
    <xf numFmtId="0" fontId="27" fillId="5" borderId="2" xfId="6" applyFont="1" applyFill="1">
      <alignment horizontal="center"/>
    </xf>
    <xf numFmtId="49" fontId="27" fillId="5" borderId="0" xfId="25" applyNumberFormat="1" applyFont="1" applyFill="1" applyBorder="1">
      <alignment horizontal="left"/>
    </xf>
    <xf numFmtId="49" fontId="0" fillId="5" borderId="2" xfId="6" applyNumberFormat="1" applyFont="1" applyFill="1">
      <alignment horizontal="center"/>
    </xf>
    <xf numFmtId="0" fontId="27" fillId="5" borderId="0" xfId="25" applyFont="1" applyFill="1" applyBorder="1">
      <alignment horizontal="left"/>
    </xf>
    <xf numFmtId="0" fontId="27" fillId="5" borderId="14" xfId="10" applyFont="1" applyFill="1" applyBorder="1" applyAlignment="1">
      <alignment horizontal="left" wrapText="1"/>
    </xf>
    <xf numFmtId="0" fontId="27" fillId="5" borderId="0" xfId="10" applyFont="1" applyFill="1" applyBorder="1" applyAlignment="1">
      <alignment horizontal="left" wrapText="1"/>
    </xf>
    <xf numFmtId="0" fontId="27" fillId="5" borderId="15" xfId="10" applyFont="1" applyFill="1" applyBorder="1" applyAlignment="1">
      <alignment horizontal="left" wrapText="1"/>
    </xf>
    <xf numFmtId="0" fontId="27" fillId="5" borderId="11" xfId="25" applyFill="1" applyBorder="1" applyAlignment="1">
      <alignment horizontal="center" vertical="top" wrapText="1"/>
    </xf>
    <xf numFmtId="0" fontId="27" fillId="5" borderId="2" xfId="25" applyFill="1" applyBorder="1" applyAlignment="1">
      <alignment horizontal="center" vertical="top" wrapText="1"/>
    </xf>
    <xf numFmtId="0" fontId="27" fillId="5" borderId="12" xfId="25" applyFill="1" applyBorder="1" applyAlignment="1">
      <alignment horizontal="center" vertical="top" wrapText="1"/>
    </xf>
    <xf numFmtId="0" fontId="27" fillId="5" borderId="11" xfId="10" applyFont="1" applyFill="1" applyBorder="1" applyAlignment="1">
      <alignment horizontal="left" wrapText="1" indent="1"/>
    </xf>
    <xf numFmtId="0" fontId="27" fillId="5" borderId="2" xfId="10" applyFont="1" applyFill="1" applyBorder="1" applyAlignment="1">
      <alignment horizontal="left" wrapText="1" indent="1"/>
    </xf>
    <xf numFmtId="0" fontId="27" fillId="5" borderId="12" xfId="10" applyFont="1" applyFill="1" applyBorder="1" applyAlignment="1">
      <alignment horizontal="left" wrapText="1" indent="1"/>
    </xf>
    <xf numFmtId="0" fontId="77" fillId="5" borderId="3" xfId="9" applyFont="1" applyFill="1" applyBorder="1">
      <alignment horizontal="center" vertical="center" wrapText="1"/>
    </xf>
    <xf numFmtId="0" fontId="77" fillId="5" borderId="8" xfId="9" applyFont="1" applyFill="1" applyBorder="1">
      <alignment horizontal="center" vertical="center" wrapText="1"/>
    </xf>
    <xf numFmtId="0" fontId="77" fillId="5" borderId="4" xfId="9" applyFont="1" applyFill="1" applyBorder="1">
      <alignment horizontal="center" vertical="center" wrapText="1"/>
    </xf>
    <xf numFmtId="0" fontId="77" fillId="5" borderId="1" xfId="9" applyFont="1" applyFill="1" applyBorder="1">
      <alignment horizontal="center" vertical="center" wrapText="1"/>
    </xf>
    <xf numFmtId="0" fontId="33" fillId="5" borderId="14" xfId="25" applyFont="1" applyFill="1" applyBorder="1">
      <alignment horizontal="left"/>
    </xf>
    <xf numFmtId="0" fontId="33" fillId="5" borderId="0" xfId="25" applyFont="1" applyFill="1" applyBorder="1">
      <alignment horizontal="left"/>
    </xf>
    <xf numFmtId="0" fontId="27" fillId="5" borderId="2" xfId="6" applyFill="1">
      <alignment horizontal="center"/>
    </xf>
    <xf numFmtId="0" fontId="27" fillId="5" borderId="3" xfId="25" applyFill="1" applyBorder="1" applyAlignment="1">
      <alignment horizontal="center" vertical="center" wrapText="1"/>
    </xf>
    <xf numFmtId="0" fontId="27" fillId="5" borderId="8" xfId="25" applyFill="1" applyBorder="1" applyAlignment="1">
      <alignment horizontal="center" vertical="center" wrapText="1"/>
    </xf>
    <xf numFmtId="0" fontId="27" fillId="5" borderId="4" xfId="25" applyFill="1" applyBorder="1" applyAlignment="1">
      <alignment horizontal="center" vertical="center" wrapText="1"/>
    </xf>
    <xf numFmtId="0" fontId="32" fillId="5" borderId="1" xfId="9" applyFont="1" applyFill="1" applyBorder="1">
      <alignment horizontal="center" vertical="center" wrapText="1"/>
    </xf>
    <xf numFmtId="0" fontId="0" fillId="5" borderId="2" xfId="6" applyFont="1" applyFill="1">
      <alignment horizontal="center"/>
    </xf>
    <xf numFmtId="49" fontId="0" fillId="5" borderId="3" xfId="10" applyNumberFormat="1" applyFont="1" applyFill="1" applyBorder="1" applyAlignment="1">
      <alignment horizontal="center" wrapText="1"/>
    </xf>
    <xf numFmtId="49" fontId="27" fillId="5" borderId="8" xfId="10" applyNumberFormat="1" applyFill="1" applyBorder="1" applyAlignment="1">
      <alignment horizontal="center" wrapText="1"/>
    </xf>
    <xf numFmtId="49" fontId="27" fillId="5" borderId="4" xfId="10" applyNumberFormat="1" applyFill="1" applyBorder="1" applyAlignment="1">
      <alignment horizontal="center" wrapText="1"/>
    </xf>
    <xf numFmtId="49" fontId="0" fillId="5" borderId="1" xfId="10" applyNumberFormat="1" applyFont="1" applyFill="1" applyBorder="1" applyAlignment="1">
      <alignment horizontal="center" wrapText="1"/>
    </xf>
    <xf numFmtId="49" fontId="27" fillId="5" borderId="1" xfId="10" applyNumberFormat="1" applyFill="1" applyBorder="1" applyAlignment="1">
      <alignment horizontal="center" wrapText="1"/>
    </xf>
    <xf numFmtId="0" fontId="27" fillId="5" borderId="0" xfId="25" applyFill="1" applyAlignment="1">
      <alignment horizontal="left" vertical="center" wrapText="1"/>
    </xf>
    <xf numFmtId="0" fontId="27" fillId="0" borderId="6" xfId="10" applyFont="1" applyFill="1" applyBorder="1">
      <alignment horizontal="left" wrapText="1"/>
    </xf>
    <xf numFmtId="49" fontId="27" fillId="0" borderId="6" xfId="10" applyNumberFormat="1" applyFont="1" applyFill="1" applyBorder="1" applyAlignment="1">
      <alignment horizontal="center" wrapText="1"/>
    </xf>
    <xf numFmtId="1" fontId="27" fillId="0" borderId="3" xfId="10" applyNumberFormat="1" applyFont="1" applyFill="1" applyBorder="1" applyAlignment="1">
      <alignment horizontal="center" wrapText="1"/>
    </xf>
    <xf numFmtId="1" fontId="27" fillId="0" borderId="8" xfId="10" applyNumberFormat="1" applyFont="1" applyFill="1" applyBorder="1" applyAlignment="1">
      <alignment horizontal="center" wrapText="1"/>
    </xf>
    <xf numFmtId="1" fontId="27" fillId="0" borderId="4" xfId="10" applyNumberFormat="1" applyFont="1" applyFill="1" applyBorder="1" applyAlignment="1">
      <alignment horizontal="center" wrapText="1"/>
    </xf>
    <xf numFmtId="0" fontId="27" fillId="0" borderId="3" xfId="10" applyFont="1" applyFill="1" applyBorder="1" applyAlignment="1">
      <alignment horizontal="center" wrapText="1"/>
    </xf>
    <xf numFmtId="0" fontId="27" fillId="0" borderId="8" xfId="10" applyFont="1" applyFill="1" applyBorder="1" applyAlignment="1">
      <alignment horizontal="center" wrapText="1"/>
    </xf>
    <xf numFmtId="0" fontId="27" fillId="0" borderId="4" xfId="10" applyFont="1" applyFill="1" applyBorder="1" applyAlignment="1">
      <alignment horizontal="center" wrapText="1"/>
    </xf>
    <xf numFmtId="3" fontId="27" fillId="0" borderId="3" xfId="10" applyNumberFormat="1" applyFont="1" applyFill="1" applyBorder="1" applyAlignment="1">
      <alignment horizontal="center" wrapText="1"/>
    </xf>
    <xf numFmtId="3" fontId="27" fillId="0" borderId="8" xfId="10" applyNumberFormat="1" applyFont="1" applyFill="1" applyBorder="1" applyAlignment="1">
      <alignment horizontal="center" wrapText="1"/>
    </xf>
    <xf numFmtId="3" fontId="27" fillId="0" borderId="4" xfId="10" applyNumberFormat="1" applyFont="1" applyFill="1" applyBorder="1" applyAlignment="1">
      <alignment horizontal="center" wrapText="1"/>
    </xf>
    <xf numFmtId="0" fontId="27" fillId="0" borderId="5" xfId="10" applyFont="1" applyFill="1" applyBorder="1" applyAlignment="1">
      <alignment horizontal="left" wrapText="1" indent="2"/>
    </xf>
    <xf numFmtId="49" fontId="27" fillId="0" borderId="5" xfId="10" applyNumberFormat="1" applyFont="1" applyFill="1" applyBorder="1" applyAlignment="1">
      <alignment horizontal="center" wrapText="1"/>
    </xf>
    <xf numFmtId="3" fontId="27" fillId="4" borderId="0" xfId="25" applyNumberFormat="1" applyFill="1" applyAlignment="1">
      <alignment horizontal="center"/>
    </xf>
    <xf numFmtId="0" fontId="27" fillId="4" borderId="0" xfId="25" applyFill="1" applyAlignment="1">
      <alignment horizontal="center"/>
    </xf>
    <xf numFmtId="0" fontId="27" fillId="0" borderId="5" xfId="10" applyFont="1" applyFill="1" applyBorder="1" applyAlignment="1">
      <alignment horizontal="left" wrapText="1" indent="1"/>
    </xf>
    <xf numFmtId="1" fontId="27" fillId="4" borderId="0" xfId="25" applyNumberFormat="1" applyFill="1" applyAlignment="1">
      <alignment horizontal="center"/>
    </xf>
    <xf numFmtId="0" fontId="78" fillId="4" borderId="0" xfId="25" applyFont="1" applyFill="1" applyAlignment="1">
      <alignment horizontal="center"/>
    </xf>
    <xf numFmtId="0" fontId="27" fillId="0" borderId="5" xfId="10" applyFont="1" applyFill="1" applyBorder="1">
      <alignment horizontal="left" wrapText="1"/>
    </xf>
    <xf numFmtId="0" fontId="79" fillId="0" borderId="3" xfId="10" applyFont="1" applyFill="1" applyBorder="1" applyAlignment="1">
      <alignment horizontal="center" wrapText="1"/>
    </xf>
    <xf numFmtId="0" fontId="79" fillId="0" borderId="8" xfId="10" applyFont="1" applyFill="1" applyBorder="1" applyAlignment="1">
      <alignment horizontal="center" wrapText="1"/>
    </xf>
    <xf numFmtId="0" fontId="79" fillId="0" borderId="4" xfId="10" applyFont="1" applyFill="1" applyBorder="1" applyAlignment="1">
      <alignment horizontal="center" wrapText="1"/>
    </xf>
    <xf numFmtId="0" fontId="27" fillId="0" borderId="7" xfId="10" applyFont="1" applyFill="1" applyBorder="1">
      <alignment horizontal="left" wrapText="1"/>
    </xf>
    <xf numFmtId="49" fontId="27" fillId="0" borderId="7" xfId="10" applyNumberFormat="1" applyFont="1" applyFill="1" applyBorder="1" applyAlignment="1">
      <alignment horizontal="center" wrapText="1"/>
    </xf>
    <xf numFmtId="0" fontId="33" fillId="0" borderId="1" xfId="9" applyFont="1" applyFill="1">
      <alignment horizontal="center" vertical="center" wrapText="1"/>
    </xf>
    <xf numFmtId="0" fontId="26" fillId="0" borderId="0" xfId="5" applyFont="1" applyFill="1">
      <alignment horizontal="center" wrapText="1"/>
    </xf>
    <xf numFmtId="0" fontId="27" fillId="0" borderId="7" xfId="10" applyFont="1" applyFill="1" applyBorder="1" applyAlignment="1">
      <alignment horizontal="left" wrapText="1" indent="1"/>
    </xf>
    <xf numFmtId="0" fontId="27" fillId="5" borderId="1" xfId="10" applyFill="1">
      <alignment horizontal="left" wrapText="1"/>
    </xf>
    <xf numFmtId="49" fontId="27" fillId="5" borderId="1" xfId="10" applyNumberFormat="1" applyFill="1" applyAlignment="1">
      <alignment horizontal="center" wrapText="1"/>
    </xf>
    <xf numFmtId="0" fontId="27" fillId="5" borderId="1" xfId="10" applyFill="1" applyAlignment="1">
      <alignment horizontal="center" wrapText="1"/>
    </xf>
    <xf numFmtId="49" fontId="80" fillId="5" borderId="14" xfId="15" applyFont="1" applyFill="1" applyBorder="1" applyAlignment="1">
      <alignment horizontal="center" vertical="center"/>
    </xf>
    <xf numFmtId="49" fontId="80" fillId="5" borderId="0" xfId="15" applyFont="1" applyFill="1" applyBorder="1" applyAlignment="1">
      <alignment horizontal="center" vertical="center"/>
    </xf>
    <xf numFmtId="49" fontId="80" fillId="5" borderId="15" xfId="15" applyFont="1" applyFill="1" applyBorder="1" applyAlignment="1">
      <alignment horizontal="center" vertical="center"/>
    </xf>
    <xf numFmtId="0" fontId="81" fillId="5" borderId="1" xfId="9" applyFont="1" applyFill="1">
      <alignment horizontal="center" vertical="center" wrapText="1"/>
    </xf>
    <xf numFmtId="0" fontId="27" fillId="5" borderId="0" xfId="25" applyFill="1">
      <alignment horizontal="left"/>
    </xf>
    <xf numFmtId="0" fontId="27" fillId="5" borderId="0" xfId="16" applyFont="1" applyFill="1">
      <alignment horizontal="justify"/>
    </xf>
    <xf numFmtId="0" fontId="27" fillId="5" borderId="0" xfId="16" applyFill="1">
      <alignment horizontal="justify"/>
    </xf>
    <xf numFmtId="0" fontId="27" fillId="5" borderId="14" xfId="25" applyFill="1" applyBorder="1" applyAlignment="1">
      <alignment horizontal="center"/>
    </xf>
    <xf numFmtId="0" fontId="27" fillId="5" borderId="0" xfId="25" applyFill="1" applyBorder="1" applyAlignment="1">
      <alignment horizontal="center"/>
    </xf>
    <xf numFmtId="0" fontId="27" fillId="5" borderId="15" xfId="25" applyFill="1" applyBorder="1" applyAlignment="1">
      <alignment horizontal="center"/>
    </xf>
    <xf numFmtId="0" fontId="27" fillId="10" borderId="7" xfId="10" applyFont="1" applyFill="1" applyBorder="1" applyAlignment="1">
      <alignment horizontal="center" vertical="center" wrapText="1"/>
    </xf>
    <xf numFmtId="0" fontId="27" fillId="10" borderId="7" xfId="10" applyFill="1" applyBorder="1" applyAlignment="1">
      <alignment horizontal="center" vertical="center" wrapText="1"/>
    </xf>
    <xf numFmtId="49" fontId="79" fillId="5" borderId="7" xfId="10" applyNumberFormat="1" applyFont="1" applyFill="1" applyBorder="1" applyAlignment="1">
      <alignment horizontal="center" vertical="center" wrapText="1"/>
    </xf>
    <xf numFmtId="49" fontId="27" fillId="5" borderId="7" xfId="10" applyNumberFormat="1" applyFont="1" applyFill="1" applyBorder="1" applyAlignment="1">
      <alignment horizontal="center" vertical="center" wrapText="1"/>
    </xf>
    <xf numFmtId="49" fontId="27" fillId="5" borderId="7" xfId="10" applyNumberFormat="1" applyFill="1" applyBorder="1" applyAlignment="1">
      <alignment horizontal="center" vertical="center" wrapText="1"/>
    </xf>
    <xf numFmtId="49" fontId="36" fillId="5" borderId="13" xfId="15" applyFont="1" applyFill="1" applyBorder="1">
      <alignment horizontal="center" vertical="top"/>
    </xf>
    <xf numFmtId="49" fontId="36" fillId="5" borderId="0" xfId="15" applyFont="1" applyFill="1" applyBorder="1">
      <alignment horizontal="center" vertical="top"/>
    </xf>
    <xf numFmtId="0" fontId="27" fillId="5" borderId="0" xfId="25" applyFont="1" applyFill="1">
      <alignment horizontal="left"/>
    </xf>
    <xf numFmtId="49" fontId="36" fillId="5" borderId="0" xfId="15" applyFont="1" applyFill="1" applyBorder="1" applyAlignment="1">
      <alignment horizontal="center" vertical="top" wrapText="1"/>
    </xf>
    <xf numFmtId="49" fontId="0" fillId="5" borderId="2" xfId="6" applyNumberFormat="1" applyFont="1" applyFill="1" applyBorder="1" applyAlignment="1">
      <alignment horizontal="center"/>
    </xf>
    <xf numFmtId="49" fontId="27" fillId="5" borderId="2" xfId="6" applyNumberFormat="1" applyFont="1" applyFill="1" applyBorder="1" applyAlignment="1">
      <alignment horizontal="center"/>
    </xf>
    <xf numFmtId="0" fontId="27" fillId="5" borderId="0" xfId="25" applyFill="1" applyAlignment="1">
      <alignment horizontal="right"/>
    </xf>
    <xf numFmtId="49" fontId="27" fillId="5" borderId="0" xfId="25" applyNumberFormat="1" applyFont="1" applyFill="1" applyAlignment="1">
      <alignment horizontal="right"/>
    </xf>
    <xf numFmtId="49" fontId="27" fillId="5" borderId="2" xfId="6" applyNumberFormat="1" applyFont="1" applyFill="1">
      <alignment horizontal="center"/>
    </xf>
    <xf numFmtId="49" fontId="83" fillId="0" borderId="0" xfId="14" applyNumberFormat="1" applyFont="1" applyFill="1" applyAlignment="1">
      <alignment horizontal="left"/>
    </xf>
    <xf numFmtId="49" fontId="82" fillId="0" borderId="0" xfId="14" applyNumberFormat="1" applyFont="1" applyFill="1" applyAlignment="1">
      <alignment horizontal="left"/>
    </xf>
    <xf numFmtId="49" fontId="82" fillId="0" borderId="0" xfId="14" applyNumberFormat="1" applyFont="1" applyFill="1" applyAlignment="1">
      <alignment horizontal="right"/>
    </xf>
    <xf numFmtId="49" fontId="82" fillId="0" borderId="0" xfId="14" applyNumberFormat="1" applyFont="1" applyFill="1" applyAlignment="1"/>
    <xf numFmtId="0" fontId="84" fillId="0" borderId="0" xfId="14" applyFont="1" applyFill="1" applyAlignment="1">
      <alignment horizontal="center" vertical="center"/>
    </xf>
    <xf numFmtId="0" fontId="34" fillId="0" borderId="0" xfId="14" applyFont="1" applyFill="1" applyAlignment="1">
      <alignment horizontal="center" vertical="center"/>
    </xf>
    <xf numFmtId="0" fontId="34" fillId="0" borderId="1" xfId="14" applyNumberFormat="1" applyFont="1" applyFill="1" applyBorder="1" applyAlignment="1">
      <alignment horizontal="center" vertical="center" wrapText="1"/>
    </xf>
    <xf numFmtId="0" fontId="88" fillId="0" borderId="6" xfId="14" applyFont="1" applyFill="1" applyBorder="1" applyAlignment="1">
      <alignment horizontal="center" vertical="center" textRotation="90" wrapText="1"/>
    </xf>
    <xf numFmtId="0" fontId="34" fillId="0" borderId="7" xfId="14" applyFont="1" applyFill="1" applyBorder="1" applyAlignment="1">
      <alignment horizontal="center" vertical="center" textRotation="90" wrapText="1"/>
    </xf>
    <xf numFmtId="0" fontId="88" fillId="0" borderId="1" xfId="14" applyFont="1" applyFill="1" applyBorder="1" applyAlignment="1">
      <alignment horizontal="left" vertical="center"/>
    </xf>
    <xf numFmtId="0" fontId="34" fillId="0" borderId="1" xfId="14" applyFont="1" applyFill="1" applyBorder="1" applyAlignment="1">
      <alignment horizontal="left" vertical="center"/>
    </xf>
    <xf numFmtId="0" fontId="34" fillId="0" borderId="1" xfId="14" applyFont="1" applyFill="1" applyBorder="1" applyAlignment="1">
      <alignment horizontal="center" vertical="center" wrapText="1"/>
    </xf>
    <xf numFmtId="49" fontId="34" fillId="0" borderId="1" xfId="14" applyNumberFormat="1" applyFont="1" applyFill="1" applyBorder="1" applyAlignment="1">
      <alignment horizontal="center" vertical="center"/>
    </xf>
    <xf numFmtId="0" fontId="82" fillId="0" borderId="0" xfId="14" applyFont="1" applyFill="1" applyAlignment="1">
      <alignment horizontal="left"/>
    </xf>
  </cellXfs>
  <cellStyles count="28">
    <cellStyle name="Абзац" xfId="16"/>
    <cellStyle name="Блок" xfId="17"/>
    <cellStyle name="Гиперссылка" xfId="2" builtinId="8"/>
    <cellStyle name="Гиперссылка 2" xfId="7"/>
    <cellStyle name="Дата" xfId="18"/>
    <cellStyle name="ЗаголовокБланка" xfId="5"/>
    <cellStyle name="ЗаголовокТаблицы" xfId="9"/>
    <cellStyle name="ЗвездочкаСноски" xfId="11"/>
    <cellStyle name="Обычный" xfId="0" builtinId="0"/>
    <cellStyle name="Обычный 2" xfId="14"/>
    <cellStyle name="Обычный 2 2" xfId="21"/>
    <cellStyle name="Обычный 2 2 2" xfId="22"/>
    <cellStyle name="Обычный 2 2 2 2" xfId="23"/>
    <cellStyle name="Обычный 2 3" xfId="24"/>
    <cellStyle name="Обычный 2 4" xfId="25"/>
    <cellStyle name="Обычный 3" xfId="19"/>
    <cellStyle name="Обычный 4" xfId="20"/>
    <cellStyle name="Обычный_95383+" xfId="8"/>
    <cellStyle name="Обычный_ОС всех работников на 30.11.2009" xfId="27"/>
    <cellStyle name="Обычный_Формы" xfId="3"/>
    <cellStyle name="Подпись" xfId="13"/>
    <cellStyle name="Подстрочный" xfId="15"/>
    <cellStyle name="ПоляЗаполнения" xfId="6"/>
    <cellStyle name="Приложение" xfId="4"/>
    <cellStyle name="Процентный" xfId="1" builtinId="5"/>
    <cellStyle name="Табличный" xfId="10"/>
    <cellStyle name="ТекстСноски" xfId="12"/>
    <cellStyle name="Финансовый 2" xfId="26"/>
  </cellStyles>
  <dxfs count="7">
    <dxf>
      <fill>
        <patternFill>
          <bgColor indexed="34"/>
        </patternFill>
      </fill>
    </dxf>
    <dxf>
      <fill>
        <patternFill>
          <bgColor indexed="34"/>
        </patternFill>
      </fill>
    </dxf>
    <dxf>
      <fill>
        <patternFill>
          <bgColor indexed="34"/>
        </patternFill>
      </fill>
    </dxf>
    <dxf>
      <fill>
        <patternFill>
          <bgColor indexed="34"/>
        </patternFill>
      </fill>
    </dxf>
    <dxf>
      <fill>
        <patternFill>
          <bgColor indexed="34"/>
        </patternFill>
      </fill>
    </dxf>
    <dxf>
      <fill>
        <patternFill>
          <bgColor indexed="34"/>
        </patternFill>
      </fill>
    </dxf>
    <dxf>
      <fill>
        <patternFill>
          <bgColor indexed="3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14a\Alutech\HR\&#1046;&#1091;&#1088;&#1085;&#1072;&#1083;&#1099;%20&#1088;&#1077;&#1075;&#1080;&#1089;&#1090;&#1088;&#1072;&#1094;&#1080;&#1080;\2015\&#1046;&#1091;&#1088;&#1085;&#1072;&#1083;%20&#1088;&#1077;&#1075;&#1080;&#1089;&#1090;&#1088;&#1072;&#1094;&#1080;&#1080;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казы"/>
      <sheetName val="Регистрация контрактов"/>
      <sheetName val="Командировки"/>
      <sheetName val="Командировки по РБ"/>
      <sheetName val="Договор о мат. отв. "/>
      <sheetName val="Временные"/>
      <sheetName val="Доноры"/>
      <sheetName val="Лист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1" t="str">
            <v>Административный отдел</v>
          </cell>
          <cell r="B1" t="str">
            <v>О внесении изменений</v>
          </cell>
        </row>
        <row r="2">
          <cell r="A2" t="str">
            <v>Аналитическая группа</v>
          </cell>
          <cell r="B2" t="str">
            <v>О возложении выполнения обязанностей</v>
          </cell>
        </row>
        <row r="3">
          <cell r="A3" t="str">
            <v>АУП</v>
          </cell>
          <cell r="B3" t="str">
            <v>О временном переводе</v>
          </cell>
        </row>
        <row r="4">
          <cell r="A4" t="str">
            <v>Без отдела</v>
          </cell>
          <cell r="B4" t="str">
            <v>О выдаче бланка вкладыша к трудовой книжке</v>
          </cell>
        </row>
        <row r="5">
          <cell r="A5" t="str">
            <v>Бухгалтерия</v>
          </cell>
          <cell r="B5" t="str">
            <v>О выдаче бланка вкладыша трудовой книжки</v>
          </cell>
        </row>
        <row r="6">
          <cell r="A6" t="str">
            <v>Группа информационных технологий</v>
          </cell>
          <cell r="B6" t="str">
            <v>О выдаче бланка трудовой книжки</v>
          </cell>
        </row>
        <row r="7">
          <cell r="A7" t="str">
            <v>Группа маркетингового анализа/Отдел маркетинга внешних рынков</v>
          </cell>
          <cell r="B7" t="str">
            <v>О заключении контракта</v>
          </cell>
        </row>
        <row r="8">
          <cell r="A8" t="str">
            <v>Группа по Интернет-проектам</v>
          </cell>
          <cell r="B8" t="str">
            <v>О заключении срочного трудового договора</v>
          </cell>
        </row>
        <row r="9">
          <cell r="A9" t="str">
            <v>Группа по обслуживанию и ремонту электронных систем, оборудования и приборов/Отдел главного энергетика/Служба главного инженера</v>
          </cell>
          <cell r="B9" t="str">
            <v>О молодом специалисте</v>
          </cell>
        </row>
        <row r="10">
          <cell r="A10" t="str">
            <v>Испытательный участок</v>
          </cell>
          <cell r="B10" t="str">
            <v>О направлении на внеочередной медицинский осмотр</v>
          </cell>
        </row>
        <row r="11">
          <cell r="A11" t="str">
            <v>Материальная группа/Бухгалтерия</v>
          </cell>
          <cell r="B11" t="str">
            <v>О переводе</v>
          </cell>
        </row>
        <row r="12">
          <cell r="A12" t="str">
            <v>Отдел внешнеэкономической деятельности</v>
          </cell>
          <cell r="B12" t="str">
            <v>О перезаключении договора о коллективной (бригадной) материальной ответственности</v>
          </cell>
        </row>
        <row r="13">
          <cell r="A13" t="str">
            <v>Отдел главного механика/Служба главного инженера</v>
          </cell>
          <cell r="B13" t="str">
            <v>О перемещении</v>
          </cell>
        </row>
        <row r="14">
          <cell r="A14" t="str">
            <v>Отдел главного технолога/Служба главного инженера</v>
          </cell>
          <cell r="B14" t="str">
            <v>О перетарификации</v>
          </cell>
        </row>
        <row r="15">
          <cell r="A15" t="str">
            <v>Отдел главного энергетика/Служба главного инженера</v>
          </cell>
          <cell r="B15" t="str">
            <v>О предоставлении гарантий донору</v>
          </cell>
        </row>
        <row r="16">
          <cell r="A16" t="str">
            <v>Отдел маркетинга внешних рынков</v>
          </cell>
          <cell r="B16" t="str">
            <v>О приеме</v>
          </cell>
        </row>
        <row r="17">
          <cell r="A17" t="str">
            <v>Отдел материально-технического снабжения и внешней кооперации</v>
          </cell>
          <cell r="B17" t="str">
            <v>О приеме в порядке перевода из ООО "Алютех Воротные Системы"</v>
          </cell>
        </row>
        <row r="18">
          <cell r="A18" t="str">
            <v>Отдел персонала</v>
          </cell>
          <cell r="B18" t="str">
            <v>О приеме в порядке перевода из СООО "Алюмин Техно"</v>
          </cell>
        </row>
        <row r="19">
          <cell r="A19" t="str">
            <v>Отдел планирования производства</v>
          </cell>
          <cell r="B19" t="str">
            <v>О приеме на 0,5 штатных единицы</v>
          </cell>
        </row>
        <row r="20">
          <cell r="A20" t="str">
            <v>Отдел рекламы</v>
          </cell>
          <cell r="B20" t="str">
            <v>О приеме по совместительству</v>
          </cell>
        </row>
        <row r="21">
          <cell r="A21" t="str">
            <v>Отдел рекрутинга</v>
          </cell>
          <cell r="B21" t="str">
            <v>О присвоении второй профессии</v>
          </cell>
        </row>
        <row r="22">
          <cell r="A22" t="str">
            <v>Отдел сбыта</v>
          </cell>
          <cell r="B22" t="str">
            <v>О присвоении квалификационных разрядов</v>
          </cell>
        </row>
        <row r="23">
          <cell r="A23" t="str">
            <v>Отдел таможенного оформления</v>
          </cell>
          <cell r="B23" t="str">
            <v>О присвоении квалификационных разрядов и второй профессии</v>
          </cell>
        </row>
        <row r="24">
          <cell r="A24" t="str">
            <v>Отдел технического контроля</v>
          </cell>
          <cell r="B24" t="str">
            <v>О прохождении практики</v>
          </cell>
        </row>
        <row r="25">
          <cell r="A25" t="str">
            <v>Отдел труда и заработной платы</v>
          </cell>
          <cell r="B25" t="str">
            <v>О прохождении преддипломной практики</v>
          </cell>
        </row>
        <row r="26">
          <cell r="A26" t="str">
            <v>Отдел экспорта</v>
          </cell>
          <cell r="B26" t="str">
            <v>О прохождении производственной практики</v>
          </cell>
        </row>
        <row r="27">
          <cell r="A27" t="str">
            <v>Планово-экономический отдел</v>
          </cell>
          <cell r="B27" t="str">
            <v>Об изменении режима рабочего времени</v>
          </cell>
        </row>
        <row r="28">
          <cell r="A28" t="str">
            <v>Производственный участок изготовления коробов/отливов</v>
          </cell>
          <cell r="B28" t="str">
            <v>Об изменении существенных условий труда</v>
          </cell>
        </row>
        <row r="29">
          <cell r="A29" t="str">
            <v>Производственный участок изготовления профиля/валов</v>
          </cell>
          <cell r="B29" t="str">
            <v>Об изменении фамилии</v>
          </cell>
        </row>
        <row r="30">
          <cell r="A30" t="str">
            <v>Производственный участок окраски и резки ленты</v>
          </cell>
          <cell r="B30" t="str">
            <v>Об объявлении благодарности</v>
          </cell>
        </row>
        <row r="31">
          <cell r="A31" t="str">
            <v>Производственный участок сборки комплектующих</v>
          </cell>
          <cell r="B31" t="str">
            <v>Об освобождении от работ</v>
          </cell>
        </row>
        <row r="32">
          <cell r="A32" t="str">
            <v>Склад готовой продукции/Складское хозяйство</v>
          </cell>
          <cell r="B32" t="str">
            <v>Об увольнении</v>
          </cell>
        </row>
        <row r="33">
          <cell r="A33" t="str">
            <v>Склад инвентаря и хозяйственных принадлежностей/Складское хозяйство</v>
          </cell>
          <cell r="B33" t="str">
            <v>Об увольнении в порядке перевода в ООО "Алютех Воротные Системы"</v>
          </cell>
        </row>
        <row r="34">
          <cell r="A34" t="str">
            <v>Склад сырья и материалов/Складское хозяйство</v>
          </cell>
          <cell r="B34" t="str">
            <v>Об увольнении в порядке перевода в СООО "Алюмин Техно"</v>
          </cell>
        </row>
        <row r="35">
          <cell r="A35" t="str">
            <v>Складское хозяйство</v>
          </cell>
          <cell r="B35" t="str">
            <v>Об увольнении в связи с призывом на военную службу</v>
          </cell>
        </row>
        <row r="36">
          <cell r="A36" t="str">
            <v>Служба безопасности</v>
          </cell>
          <cell r="B36" t="str">
            <v>Об увольнении в связи с состоянием здоровья</v>
          </cell>
        </row>
        <row r="37">
          <cell r="A37" t="str">
            <v>Служба главного инженера</v>
          </cell>
        </row>
        <row r="38">
          <cell r="A38" t="str">
            <v>Служба качества</v>
          </cell>
        </row>
        <row r="39">
          <cell r="A39" t="str">
            <v>Специальное конструкторское бюро</v>
          </cell>
        </row>
        <row r="40">
          <cell r="A40" t="str">
            <v>Столовая</v>
          </cell>
        </row>
        <row r="41">
          <cell r="A41" t="str">
            <v>Теплосантехнический участок/Отдел главного энергетика/Служба главного инженера</v>
          </cell>
        </row>
        <row r="42">
          <cell r="A42" t="str">
            <v>Транспортно-экспедиционный отдел</v>
          </cell>
        </row>
        <row r="43">
          <cell r="A43" t="str">
            <v>Финансовый отдел</v>
          </cell>
        </row>
        <row r="44">
          <cell r="A44" t="str">
            <v>Хозяйственный участок/Служба главного инженера</v>
          </cell>
        </row>
        <row r="45">
          <cell r="A45" t="str">
            <v>Электротехническая группа/Отдел главного энергетика/Служба главного инженера</v>
          </cell>
        </row>
        <row r="46">
          <cell r="A46" t="str">
            <v>Юридический отдел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utech-group.com/partners/" TargetMode="External"/><Relationship Id="rId2" Type="http://schemas.openxmlformats.org/officeDocument/2006/relationships/hyperlink" Target="http://www.alutech-group.com/product/" TargetMode="External"/><Relationship Id="rId1" Type="http://schemas.openxmlformats.org/officeDocument/2006/relationships/hyperlink" Target="http://www.alutech-group.com/about/industrial/belarus/inc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alutech-group.com/about/exhibition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info@alutech.by" TargetMode="Externa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lutech-group.com/produc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workbookViewId="0">
      <selection activeCell="B3" sqref="B3"/>
    </sheetView>
  </sheetViews>
  <sheetFormatPr defaultRowHeight="15" x14ac:dyDescent="0.25"/>
  <cols>
    <col min="2" max="2" width="37.5703125" customWidth="1"/>
    <col min="3" max="3" width="66" customWidth="1"/>
    <col min="4" max="4" width="89.42578125" customWidth="1"/>
  </cols>
  <sheetData>
    <row r="1" spans="1:4" x14ac:dyDescent="0.25">
      <c r="A1" s="9" t="s">
        <v>0</v>
      </c>
      <c r="B1" s="10" t="s">
        <v>1</v>
      </c>
      <c r="C1" s="9" t="s">
        <v>130</v>
      </c>
      <c r="D1" s="9" t="s">
        <v>135</v>
      </c>
    </row>
    <row r="2" spans="1:4" s="5" customFormat="1" x14ac:dyDescent="0.25">
      <c r="A2" s="6" t="s">
        <v>128</v>
      </c>
      <c r="B2" s="22" t="s">
        <v>131</v>
      </c>
      <c r="C2" s="33" t="s">
        <v>888</v>
      </c>
      <c r="D2" s="8"/>
    </row>
    <row r="3" spans="1:4" s="5" customFormat="1" x14ac:dyDescent="0.25">
      <c r="A3" s="6" t="s">
        <v>132</v>
      </c>
      <c r="B3" s="23" t="s">
        <v>133</v>
      </c>
      <c r="C3" s="33" t="s">
        <v>889</v>
      </c>
      <c r="D3" s="8"/>
    </row>
    <row r="4" spans="1:4" x14ac:dyDescent="0.25">
      <c r="A4" s="3" t="s">
        <v>129</v>
      </c>
      <c r="B4" s="23" t="s">
        <v>2</v>
      </c>
      <c r="C4" s="4" t="s">
        <v>890</v>
      </c>
      <c r="D4" s="8"/>
    </row>
    <row r="5" spans="1:4" x14ac:dyDescent="0.25">
      <c r="A5" s="3">
        <v>10</v>
      </c>
      <c r="B5" s="24" t="s">
        <v>3</v>
      </c>
      <c r="C5" s="4" t="s">
        <v>891</v>
      </c>
      <c r="D5" s="28" t="s">
        <v>892</v>
      </c>
    </row>
    <row r="6" spans="1:4" ht="45" x14ac:dyDescent="0.25">
      <c r="A6" s="3">
        <v>11</v>
      </c>
      <c r="B6" s="573" t="s">
        <v>4</v>
      </c>
      <c r="C6" s="708" t="s">
        <v>1159</v>
      </c>
      <c r="D6" s="30" t="s">
        <v>2014</v>
      </c>
    </row>
    <row r="7" spans="1:4" ht="45" x14ac:dyDescent="0.25">
      <c r="A7" s="31">
        <v>13</v>
      </c>
      <c r="B7" s="573" t="s">
        <v>5</v>
      </c>
      <c r="C7" s="30" t="s">
        <v>1591</v>
      </c>
      <c r="D7" s="27" t="s">
        <v>2013</v>
      </c>
    </row>
    <row r="8" spans="1:4" ht="30" x14ac:dyDescent="0.25">
      <c r="A8" s="7">
        <v>14</v>
      </c>
      <c r="B8" s="573" t="s">
        <v>134</v>
      </c>
      <c r="C8" s="27" t="s">
        <v>2012</v>
      </c>
      <c r="D8" s="27" t="s">
        <v>2015</v>
      </c>
    </row>
    <row r="17" spans="4:4" x14ac:dyDescent="0.25">
      <c r="D17" s="707"/>
    </row>
  </sheetData>
  <hyperlinks>
    <hyperlink ref="B2" location="'04'!A1" display="Менеджмент Качества"/>
    <hyperlink ref="B5" location="'10'!A1" display="Персонал"/>
    <hyperlink ref="B6" location="'11'!A1" display="Логистика"/>
    <hyperlink ref="B7" location="'13'!A1" display="Производство"/>
    <hyperlink ref="B3" location="'06'!A1" display="Маркетинг"/>
    <hyperlink ref="B4" location="'08'!A1" display="Финансы "/>
    <hyperlink ref="B8" location="'14'!A1" display="Инженерно-техническое обеспечение"/>
  </hyperlinks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workbookViewId="0"/>
  </sheetViews>
  <sheetFormatPr defaultRowHeight="15" x14ac:dyDescent="0.25"/>
  <cols>
    <col min="1" max="1" width="5.140625" customWidth="1"/>
    <col min="2" max="2" width="21" customWidth="1"/>
    <col min="3" max="3" width="52.140625" customWidth="1"/>
    <col min="4" max="4" width="15.85546875" customWidth="1"/>
  </cols>
  <sheetData>
    <row r="1" spans="1:4" s="14" customFormat="1" x14ac:dyDescent="0.25">
      <c r="A1" s="25" t="s">
        <v>152</v>
      </c>
      <c r="B1" s="23"/>
      <c r="C1" s="23"/>
    </row>
    <row r="2" spans="1:4" s="14" customFormat="1" x14ac:dyDescent="0.25"/>
    <row r="3" spans="1:4" s="14" customFormat="1" x14ac:dyDescent="0.25"/>
    <row r="4" spans="1:4" x14ac:dyDescent="0.25">
      <c r="A4" s="20" t="s">
        <v>151</v>
      </c>
      <c r="B4" s="15"/>
      <c r="C4" s="15"/>
      <c r="D4" s="15"/>
    </row>
    <row r="5" spans="1:4" ht="48" customHeight="1" x14ac:dyDescent="0.25">
      <c r="A5" s="18" t="s">
        <v>136</v>
      </c>
      <c r="B5" s="19" t="s">
        <v>137</v>
      </c>
      <c r="C5" s="19" t="s">
        <v>138</v>
      </c>
      <c r="D5" s="18" t="s">
        <v>139</v>
      </c>
    </row>
    <row r="6" spans="1:4" ht="24.75" x14ac:dyDescent="0.25">
      <c r="A6" s="12">
        <v>1</v>
      </c>
      <c r="B6" s="16" t="s">
        <v>140</v>
      </c>
      <c r="C6" s="17" t="s">
        <v>141</v>
      </c>
      <c r="D6" s="16" t="s">
        <v>142</v>
      </c>
    </row>
    <row r="7" spans="1:4" ht="27" customHeight="1" x14ac:dyDescent="0.25">
      <c r="A7" s="12">
        <v>2</v>
      </c>
      <c r="B7" s="16" t="s">
        <v>143</v>
      </c>
      <c r="C7" s="17" t="s">
        <v>144</v>
      </c>
      <c r="D7" s="16" t="s">
        <v>145</v>
      </c>
    </row>
    <row r="8" spans="1:4" ht="24.75" x14ac:dyDescent="0.25">
      <c r="A8" s="12">
        <v>3</v>
      </c>
      <c r="B8" s="16" t="s">
        <v>146</v>
      </c>
      <c r="C8" s="17" t="s">
        <v>141</v>
      </c>
      <c r="D8" s="16" t="s">
        <v>142</v>
      </c>
    </row>
    <row r="9" spans="1:4" ht="24.75" x14ac:dyDescent="0.25">
      <c r="A9" s="12">
        <v>4</v>
      </c>
      <c r="B9" s="16" t="s">
        <v>147</v>
      </c>
      <c r="C9" s="17" t="s">
        <v>141</v>
      </c>
      <c r="D9" s="16" t="s">
        <v>148</v>
      </c>
    </row>
    <row r="10" spans="1:4" ht="24.75" x14ac:dyDescent="0.25">
      <c r="A10" s="12">
        <v>5</v>
      </c>
      <c r="B10" s="16" t="s">
        <v>149</v>
      </c>
      <c r="C10" s="17" t="s">
        <v>141</v>
      </c>
      <c r="D10" s="16" t="s">
        <v>150</v>
      </c>
    </row>
  </sheetData>
  <hyperlinks>
    <hyperlink ref="A1:C1" location="'Рубрикатор '!A1" display="Данные по функционалу &quot;Система менеджмента качества&quot;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topLeftCell="A335" workbookViewId="0">
      <selection activeCell="B29" sqref="B29"/>
    </sheetView>
  </sheetViews>
  <sheetFormatPr defaultRowHeight="15" x14ac:dyDescent="0.25"/>
  <cols>
    <col min="1" max="1" width="40.5703125" customWidth="1"/>
    <col min="2" max="2" width="32.28515625" customWidth="1"/>
    <col min="3" max="3" width="22.28515625" customWidth="1"/>
    <col min="4" max="4" width="14" customWidth="1"/>
    <col min="5" max="5" width="20.7109375" customWidth="1"/>
    <col min="6" max="6" width="13.42578125" customWidth="1"/>
    <col min="7" max="7" width="17" customWidth="1"/>
    <col min="8" max="8" width="15.140625" customWidth="1"/>
    <col min="9" max="9" width="9.28515625" bestFit="1" customWidth="1"/>
    <col min="10" max="10" width="13.42578125" customWidth="1"/>
    <col min="11" max="11" width="12.5703125" customWidth="1"/>
  </cols>
  <sheetData>
    <row r="1" spans="1:11" x14ac:dyDescent="0.25">
      <c r="A1" s="23" t="s">
        <v>154</v>
      </c>
    </row>
    <row r="4" spans="1:11" x14ac:dyDescent="0.25">
      <c r="A4" s="114" t="s">
        <v>162</v>
      </c>
      <c r="B4" s="787" t="s">
        <v>158</v>
      </c>
      <c r="C4" s="787"/>
      <c r="D4" s="787"/>
      <c r="E4" s="787"/>
      <c r="F4" s="787"/>
      <c r="G4" s="787"/>
      <c r="H4" s="787"/>
    </row>
    <row r="5" spans="1:11" ht="24" x14ac:dyDescent="0.25">
      <c r="A5" s="115" t="s">
        <v>163</v>
      </c>
      <c r="B5" s="787" t="s">
        <v>155</v>
      </c>
      <c r="C5" s="787"/>
      <c r="D5" s="787"/>
      <c r="E5" s="787"/>
      <c r="F5" s="787"/>
      <c r="G5" s="787"/>
      <c r="H5" s="787"/>
    </row>
    <row r="6" spans="1:11" x14ac:dyDescent="0.25">
      <c r="A6" s="786" t="s">
        <v>164</v>
      </c>
      <c r="B6" s="787" t="s">
        <v>156</v>
      </c>
      <c r="C6" s="787"/>
      <c r="D6" s="787"/>
      <c r="E6" s="787"/>
      <c r="F6" s="787"/>
      <c r="G6" s="787"/>
      <c r="H6" s="787"/>
    </row>
    <row r="7" spans="1:11" ht="32.25" customHeight="1" x14ac:dyDescent="0.25">
      <c r="A7" s="786"/>
      <c r="B7" s="787" t="s">
        <v>157</v>
      </c>
      <c r="C7" s="787"/>
      <c r="D7" s="787"/>
      <c r="E7" s="787"/>
      <c r="F7" s="787"/>
      <c r="G7" s="787"/>
      <c r="H7" s="787"/>
    </row>
    <row r="10" spans="1:11" x14ac:dyDescent="0.25">
      <c r="A10" s="164" t="s">
        <v>446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26" t="s">
        <v>165</v>
      </c>
      <c r="B11" s="782" t="s">
        <v>166</v>
      </c>
      <c r="C11" s="78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70" t="s">
        <v>167</v>
      </c>
      <c r="B12" s="770" t="s">
        <v>168</v>
      </c>
      <c r="C12" s="770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71" t="s">
        <v>169</v>
      </c>
      <c r="B13" s="770" t="s">
        <v>170</v>
      </c>
      <c r="C13" s="770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70" t="s">
        <v>171</v>
      </c>
      <c r="B14" s="770" t="s">
        <v>172</v>
      </c>
      <c r="C14" s="770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70" t="s">
        <v>173</v>
      </c>
      <c r="B15" s="783" t="s">
        <v>174</v>
      </c>
      <c r="C15" s="784"/>
      <c r="D15" s="2"/>
      <c r="E15" s="2"/>
      <c r="F15" s="2"/>
      <c r="G15" s="2"/>
      <c r="H15" s="2"/>
      <c r="I15" s="2"/>
      <c r="J15" s="2"/>
      <c r="K15" s="2"/>
    </row>
    <row r="16" spans="1:11" ht="13.5" customHeight="1" x14ac:dyDescent="0.25">
      <c r="A16" s="171" t="s">
        <v>175</v>
      </c>
      <c r="B16" s="770" t="s">
        <v>445</v>
      </c>
      <c r="C16" s="770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70" t="s">
        <v>176</v>
      </c>
      <c r="B17" s="770">
        <v>10</v>
      </c>
      <c r="C17" s="770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70" t="s">
        <v>177</v>
      </c>
      <c r="B18" s="785" t="s">
        <v>178</v>
      </c>
      <c r="C18" s="785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70" t="s">
        <v>179</v>
      </c>
      <c r="B19" s="770">
        <v>0.6</v>
      </c>
      <c r="C19" s="770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70" t="s">
        <v>180</v>
      </c>
      <c r="B20" s="770" t="s">
        <v>181</v>
      </c>
      <c r="C20" s="770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0" t="s">
        <v>182</v>
      </c>
      <c r="B21" s="770">
        <v>9000</v>
      </c>
      <c r="C21" s="770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0" t="s">
        <v>183</v>
      </c>
      <c r="B22" s="770">
        <v>1000</v>
      </c>
      <c r="C22" s="770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0" t="s">
        <v>184</v>
      </c>
      <c r="B23" s="770" t="s">
        <v>185</v>
      </c>
      <c r="C23" s="770"/>
      <c r="D23" s="118"/>
      <c r="E23" s="2"/>
      <c r="F23" s="2"/>
      <c r="G23" s="2"/>
      <c r="H23" s="2"/>
      <c r="I23" s="2"/>
      <c r="J23" s="2"/>
      <c r="K23" s="2"/>
    </row>
    <row r="24" spans="1:11" x14ac:dyDescent="0.25">
      <c r="A24" s="170" t="s">
        <v>186</v>
      </c>
      <c r="B24" s="770" t="s">
        <v>187</v>
      </c>
      <c r="C24" s="770"/>
      <c r="D24" s="2"/>
      <c r="E24" s="2"/>
      <c r="F24" s="2"/>
      <c r="G24" s="2"/>
      <c r="H24" s="2"/>
      <c r="I24" s="2"/>
      <c r="J24" s="2"/>
      <c r="K24" s="2"/>
    </row>
    <row r="25" spans="1:11" ht="13.5" customHeight="1" x14ac:dyDescent="0.25">
      <c r="A25" s="170" t="s">
        <v>188</v>
      </c>
      <c r="B25" s="770" t="s">
        <v>189</v>
      </c>
      <c r="C25" s="770"/>
      <c r="D25" s="2"/>
      <c r="E25" s="2"/>
      <c r="F25" s="2"/>
      <c r="G25" s="2"/>
      <c r="H25" s="2"/>
      <c r="I25" s="2"/>
      <c r="J25" s="2"/>
      <c r="K25" s="2"/>
    </row>
    <row r="26" spans="1:11" s="26" customFormat="1" ht="15" customHeight="1" x14ac:dyDescent="0.25">
      <c r="A26" s="127"/>
      <c r="B26" s="6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67"/>
      <c r="B27" s="167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65" t="s">
        <v>447</v>
      </c>
      <c r="B28" s="72"/>
      <c r="C28" s="72"/>
      <c r="D28" s="72"/>
      <c r="E28" s="72"/>
      <c r="F28" s="72"/>
      <c r="G28" s="2"/>
      <c r="H28" s="2"/>
      <c r="I28" s="2"/>
      <c r="J28" s="2"/>
      <c r="K28" s="2"/>
    </row>
    <row r="29" spans="1:11" x14ac:dyDescent="0.25">
      <c r="A29" s="214" t="s">
        <v>6</v>
      </c>
      <c r="B29" s="214">
        <v>2017</v>
      </c>
      <c r="C29" s="214">
        <v>2018</v>
      </c>
      <c r="D29" s="214">
        <v>2019</v>
      </c>
      <c r="E29" s="214" t="s">
        <v>2036</v>
      </c>
      <c r="F29" s="214" t="s">
        <v>2041</v>
      </c>
      <c r="G29" s="118"/>
      <c r="H29" s="2"/>
      <c r="I29" s="2"/>
      <c r="J29" s="2"/>
      <c r="K29" s="2"/>
    </row>
    <row r="30" spans="1:11" x14ac:dyDescent="0.25">
      <c r="A30" s="119" t="s">
        <v>190</v>
      </c>
      <c r="B30" s="716">
        <v>16.454999999999998</v>
      </c>
      <c r="C30" s="716">
        <v>23.3399</v>
      </c>
      <c r="D30" s="716">
        <v>32.665999999999997</v>
      </c>
      <c r="E30" s="102">
        <f>D30/C30</f>
        <v>1.3995775474616428</v>
      </c>
      <c r="F30" s="102">
        <f>C30/B30</f>
        <v>1.4184077787906413</v>
      </c>
      <c r="G30" s="2"/>
      <c r="H30" s="2"/>
      <c r="I30" s="2"/>
      <c r="J30" s="2"/>
      <c r="K30" s="2"/>
    </row>
    <row r="31" spans="1:11" ht="24" x14ac:dyDescent="0.25">
      <c r="A31" s="119" t="s">
        <v>191</v>
      </c>
      <c r="B31" s="86">
        <v>23507.142857142899</v>
      </c>
      <c r="C31" s="86">
        <v>31162</v>
      </c>
      <c r="D31" s="86">
        <v>40832.5</v>
      </c>
      <c r="E31" s="102">
        <f t="shared" ref="E31:E40" si="0">D31/C31</f>
        <v>1.310329888967332</v>
      </c>
      <c r="F31" s="102">
        <f t="shared" ref="F31:F40" si="1">C31/B31</f>
        <v>1.325639623214826</v>
      </c>
      <c r="G31" s="2"/>
      <c r="H31" s="2"/>
      <c r="I31" s="2"/>
      <c r="J31" s="2"/>
      <c r="K31" s="2"/>
    </row>
    <row r="32" spans="1:11" x14ac:dyDescent="0.25">
      <c r="A32" s="43" t="s">
        <v>192</v>
      </c>
      <c r="B32" s="55"/>
      <c r="C32" s="55"/>
      <c r="D32" s="55"/>
      <c r="E32" s="102"/>
      <c r="F32" s="102"/>
      <c r="G32" s="118"/>
      <c r="H32" s="2"/>
      <c r="I32" s="2"/>
      <c r="J32" s="2"/>
      <c r="K32" s="2"/>
    </row>
    <row r="33" spans="1:11" x14ac:dyDescent="0.25">
      <c r="A33" s="121" t="s">
        <v>193</v>
      </c>
      <c r="B33" s="86">
        <v>893.71428571428567</v>
      </c>
      <c r="C33" s="86">
        <v>1352.1333333333334</v>
      </c>
      <c r="D33" s="55">
        <v>1903</v>
      </c>
      <c r="E33" s="102">
        <f t="shared" si="0"/>
        <v>1.4074055813036188</v>
      </c>
      <c r="F33" s="102">
        <f t="shared" si="1"/>
        <v>1.5129369138959934</v>
      </c>
      <c r="G33" s="2"/>
      <c r="H33" s="2"/>
      <c r="I33" s="2"/>
      <c r="J33" s="2"/>
      <c r="K33" s="2"/>
    </row>
    <row r="34" spans="1:11" x14ac:dyDescent="0.25">
      <c r="A34" s="121" t="s">
        <v>194</v>
      </c>
      <c r="B34" s="169">
        <v>0.62560000000000004</v>
      </c>
      <c r="C34" s="169">
        <v>1.0141</v>
      </c>
      <c r="D34" s="169">
        <v>1.5222</v>
      </c>
      <c r="E34" s="102">
        <f>D34/C34</f>
        <v>1.5010354008480427</v>
      </c>
      <c r="F34" s="102">
        <f t="shared" si="1"/>
        <v>1.6210038363171355</v>
      </c>
      <c r="G34" s="2"/>
      <c r="H34" s="2"/>
      <c r="I34" s="2"/>
      <c r="J34" s="2"/>
      <c r="K34" s="2"/>
    </row>
    <row r="35" spans="1:11" x14ac:dyDescent="0.25">
      <c r="A35" s="96" t="s">
        <v>195</v>
      </c>
      <c r="B35" s="86">
        <v>19740.285714285714</v>
      </c>
      <c r="C35" s="86">
        <v>25017.333333333332</v>
      </c>
      <c r="D35" s="86">
        <v>31280.625</v>
      </c>
      <c r="E35" s="102">
        <f t="shared" si="0"/>
        <v>1.2503580850610245</v>
      </c>
      <c r="F35" s="102">
        <f t="shared" si="1"/>
        <v>1.2673237710652134</v>
      </c>
      <c r="G35" s="118"/>
      <c r="H35" s="2"/>
      <c r="I35" s="2"/>
      <c r="J35" s="2"/>
      <c r="K35" s="2"/>
    </row>
    <row r="36" spans="1:11" x14ac:dyDescent="0.25">
      <c r="A36" s="96" t="s">
        <v>194</v>
      </c>
      <c r="B36" s="716">
        <v>13.818199999999999</v>
      </c>
      <c r="C36" s="716">
        <v>18.763000000000002</v>
      </c>
      <c r="D36" s="716">
        <v>25.0245</v>
      </c>
      <c r="E36" s="102">
        <f t="shared" si="0"/>
        <v>1.3337152907317591</v>
      </c>
      <c r="F36" s="102">
        <f t="shared" si="1"/>
        <v>1.3578468975698719</v>
      </c>
      <c r="G36" s="2"/>
      <c r="H36" s="2"/>
      <c r="I36" s="2"/>
      <c r="J36" s="2"/>
      <c r="K36" s="2"/>
    </row>
    <row r="37" spans="1:11" x14ac:dyDescent="0.25">
      <c r="A37" s="43" t="s">
        <v>196</v>
      </c>
      <c r="B37" s="86">
        <v>2873.1428571428573</v>
      </c>
      <c r="C37" s="86">
        <v>4792.3999999999996</v>
      </c>
      <c r="D37" s="55">
        <v>7649.125</v>
      </c>
      <c r="E37" s="102">
        <f t="shared" si="0"/>
        <v>1.5960948585259995</v>
      </c>
      <c r="F37" s="102">
        <f t="shared" si="1"/>
        <v>1.6679992044550516</v>
      </c>
      <c r="G37" s="2"/>
      <c r="H37" s="2"/>
      <c r="I37" s="2"/>
      <c r="J37" s="2"/>
      <c r="K37" s="2"/>
    </row>
    <row r="38" spans="1:11" x14ac:dyDescent="0.25">
      <c r="A38" s="96" t="s">
        <v>194</v>
      </c>
      <c r="B38" s="716">
        <v>2.0112000000000001</v>
      </c>
      <c r="C38" s="716">
        <v>3.5943000000000001</v>
      </c>
      <c r="D38" s="716">
        <v>6.1193</v>
      </c>
      <c r="E38" s="102">
        <f t="shared" si="0"/>
        <v>1.7025011824277327</v>
      </c>
      <c r="F38" s="102">
        <f t="shared" si="1"/>
        <v>1.7871420047732696</v>
      </c>
      <c r="G38" s="2"/>
      <c r="H38" s="2"/>
      <c r="I38" s="2"/>
      <c r="J38" s="2"/>
      <c r="K38" s="2"/>
    </row>
    <row r="39" spans="1:11" x14ac:dyDescent="0.25">
      <c r="A39" s="43" t="s">
        <v>2042</v>
      </c>
      <c r="B39" s="86">
        <v>1321.4285714285713</v>
      </c>
      <c r="C39" s="86">
        <v>1482.4</v>
      </c>
      <c r="D39" s="55">
        <v>1795</v>
      </c>
      <c r="E39" s="102">
        <f t="shared" si="0"/>
        <v>1.2108742579600646</v>
      </c>
      <c r="F39" s="102">
        <f t="shared" si="1"/>
        <v>1.1218162162162164</v>
      </c>
      <c r="G39" s="2"/>
      <c r="H39" s="2"/>
      <c r="I39" s="2"/>
      <c r="J39" s="2"/>
      <c r="K39" s="2"/>
    </row>
    <row r="40" spans="1:11" ht="24" x14ac:dyDescent="0.25">
      <c r="A40" s="43" t="s">
        <v>2043</v>
      </c>
      <c r="B40" s="716">
        <v>0.92500000000000004</v>
      </c>
      <c r="C40" s="716">
        <v>1.1117999999999999</v>
      </c>
      <c r="D40" s="716">
        <v>1.4359999999999999</v>
      </c>
      <c r="E40" s="102">
        <f t="shared" si="0"/>
        <v>1.2915992084907357</v>
      </c>
      <c r="F40" s="102">
        <f t="shared" si="1"/>
        <v>1.2019459459459458</v>
      </c>
      <c r="G40" s="2"/>
      <c r="H40" s="2"/>
      <c r="I40" s="2"/>
      <c r="J40" s="2"/>
      <c r="K40" s="2"/>
    </row>
    <row r="41" spans="1:11" s="26" customFormat="1" x14ac:dyDescent="0.25">
      <c r="A41" s="148"/>
      <c r="B41" s="173"/>
      <c r="C41" s="174"/>
      <c r="D41" s="174"/>
      <c r="E41" s="175"/>
      <c r="F41" s="175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717" t="s">
        <v>448</v>
      </c>
      <c r="B43" s="12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772" t="s">
        <v>197</v>
      </c>
      <c r="B44" s="772" t="s">
        <v>198</v>
      </c>
      <c r="C44" s="775" t="s">
        <v>199</v>
      </c>
      <c r="D44" s="776"/>
      <c r="E44" s="2"/>
      <c r="F44" s="2"/>
      <c r="G44" s="2"/>
      <c r="H44" s="2"/>
      <c r="I44" s="2"/>
      <c r="J44" s="2"/>
      <c r="K44" s="2"/>
    </row>
    <row r="45" spans="1:11" ht="19.5" customHeight="1" x14ac:dyDescent="0.25">
      <c r="A45" s="774"/>
      <c r="B45" s="774"/>
      <c r="C45" s="215" t="s">
        <v>200</v>
      </c>
      <c r="D45" s="215" t="s">
        <v>201</v>
      </c>
      <c r="E45" s="2"/>
      <c r="F45" s="2"/>
      <c r="G45" s="2"/>
      <c r="H45" s="2"/>
      <c r="I45" s="2"/>
      <c r="J45" s="2"/>
      <c r="K45" s="2"/>
    </row>
    <row r="46" spans="1:11" x14ac:dyDescent="0.25">
      <c r="A46" s="176" t="s">
        <v>460</v>
      </c>
      <c r="B46" s="123">
        <v>0.2</v>
      </c>
      <c r="C46" s="96">
        <v>25</v>
      </c>
      <c r="D46" s="89">
        <v>0.20661157024793389</v>
      </c>
      <c r="E46" s="2"/>
      <c r="F46" s="2"/>
      <c r="G46" s="2"/>
      <c r="H46" s="2"/>
      <c r="I46" s="2"/>
      <c r="J46" s="2"/>
      <c r="K46" s="2"/>
    </row>
    <row r="47" spans="1:11" x14ac:dyDescent="0.25">
      <c r="A47" s="176" t="s">
        <v>461</v>
      </c>
      <c r="B47" s="123">
        <v>0.2</v>
      </c>
      <c r="C47" s="96">
        <v>21</v>
      </c>
      <c r="D47" s="89">
        <v>0.17355371900826447</v>
      </c>
      <c r="E47" s="2"/>
      <c r="F47" s="2"/>
      <c r="G47" s="2"/>
      <c r="H47" s="2"/>
      <c r="I47" s="2"/>
      <c r="J47" s="2"/>
      <c r="K47" s="2"/>
    </row>
    <row r="48" spans="1:11" x14ac:dyDescent="0.25">
      <c r="A48" s="176" t="s">
        <v>462</v>
      </c>
      <c r="B48" s="123">
        <v>0.3</v>
      </c>
      <c r="C48" s="96">
        <v>34</v>
      </c>
      <c r="D48" s="89">
        <v>0.28099173553719009</v>
      </c>
      <c r="E48" s="2"/>
      <c r="F48" s="2"/>
      <c r="G48" s="2"/>
      <c r="H48" s="2"/>
      <c r="I48" s="2"/>
      <c r="J48" s="2"/>
      <c r="K48" s="2"/>
    </row>
    <row r="49" spans="1:11" x14ac:dyDescent="0.25">
      <c r="A49" s="176" t="s">
        <v>463</v>
      </c>
      <c r="B49" s="123">
        <v>0.1</v>
      </c>
      <c r="C49" s="96">
        <v>19</v>
      </c>
      <c r="D49" s="89">
        <v>0.15702479338842976</v>
      </c>
      <c r="E49" s="2"/>
      <c r="F49" s="2"/>
      <c r="G49" s="2"/>
      <c r="H49" s="2"/>
      <c r="I49" s="2"/>
      <c r="J49" s="2"/>
      <c r="K49" s="2"/>
    </row>
    <row r="50" spans="1:11" x14ac:dyDescent="0.25">
      <c r="A50" s="176" t="s">
        <v>464</v>
      </c>
      <c r="B50" s="123">
        <v>0.2</v>
      </c>
      <c r="C50" s="96">
        <v>22</v>
      </c>
      <c r="D50" s="89">
        <v>0.18181818181818182</v>
      </c>
      <c r="E50" s="2"/>
      <c r="F50" s="2"/>
      <c r="G50" s="2"/>
      <c r="H50" s="2"/>
      <c r="I50" s="2"/>
      <c r="J50" s="2"/>
      <c r="K50" s="2"/>
    </row>
    <row r="51" spans="1:11" x14ac:dyDescent="0.25">
      <c r="A51" s="56" t="s">
        <v>202</v>
      </c>
      <c r="B51" s="96">
        <v>1</v>
      </c>
      <c r="C51" s="96">
        <v>121</v>
      </c>
      <c r="D51" s="96">
        <v>100</v>
      </c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177" t="s">
        <v>449</v>
      </c>
      <c r="B54" s="124"/>
      <c r="C54" s="124"/>
      <c r="D54" s="124"/>
      <c r="E54" s="124"/>
      <c r="F54" s="124"/>
      <c r="G54" s="124"/>
      <c r="H54" s="2"/>
      <c r="I54" s="2"/>
      <c r="J54" s="2"/>
      <c r="K54" s="2"/>
    </row>
    <row r="55" spans="1:11" x14ac:dyDescent="0.25">
      <c r="A55" s="772" t="s">
        <v>203</v>
      </c>
      <c r="B55" s="775">
        <v>2017</v>
      </c>
      <c r="C55" s="776"/>
      <c r="D55" s="775">
        <v>2018</v>
      </c>
      <c r="E55" s="776"/>
      <c r="F55" s="775">
        <v>2019</v>
      </c>
      <c r="G55" s="776"/>
      <c r="H55" s="2"/>
      <c r="I55" s="2"/>
      <c r="J55" s="2"/>
      <c r="K55" s="2"/>
    </row>
    <row r="56" spans="1:11" ht="60" x14ac:dyDescent="0.25">
      <c r="A56" s="774"/>
      <c r="B56" s="215" t="s">
        <v>204</v>
      </c>
      <c r="C56" s="215" t="s">
        <v>205</v>
      </c>
      <c r="D56" s="215" t="s">
        <v>204</v>
      </c>
      <c r="E56" s="215" t="s">
        <v>205</v>
      </c>
      <c r="F56" s="215" t="s">
        <v>206</v>
      </c>
      <c r="G56" s="215" t="s">
        <v>205</v>
      </c>
      <c r="H56" s="126"/>
      <c r="I56" s="126"/>
      <c r="J56" s="2"/>
      <c r="K56" s="2"/>
    </row>
    <row r="57" spans="1:11" x14ac:dyDescent="0.25">
      <c r="A57" s="56" t="s">
        <v>207</v>
      </c>
      <c r="B57" s="718">
        <v>25000</v>
      </c>
      <c r="C57" s="89">
        <f>B57/$B$62</f>
        <v>0.20446920611968156</v>
      </c>
      <c r="D57" s="720">
        <v>25500</v>
      </c>
      <c r="E57" s="89">
        <f>D57/$D$62</f>
        <v>0.20666759923732361</v>
      </c>
      <c r="F57" s="87">
        <v>25870</v>
      </c>
      <c r="G57" s="89">
        <f>F57/$F$62</f>
        <v>0.18321399990085055</v>
      </c>
      <c r="H57" s="2"/>
      <c r="I57" s="2"/>
      <c r="J57" s="2"/>
      <c r="K57" s="2"/>
    </row>
    <row r="58" spans="1:11" x14ac:dyDescent="0.25">
      <c r="A58" s="56" t="s">
        <v>208</v>
      </c>
      <c r="B58" s="718">
        <v>4354.8</v>
      </c>
      <c r="C58" s="714">
        <f t="shared" ref="C58:C62" si="2">B58/$B$62</f>
        <v>3.5616899952399569E-2</v>
      </c>
      <c r="D58" s="720">
        <v>4128.5</v>
      </c>
      <c r="E58" s="714">
        <f t="shared" ref="E58:E62" si="3">D58/$D$62</f>
        <v>3.3459889547109434E-2</v>
      </c>
      <c r="F58" s="87">
        <v>4030</v>
      </c>
      <c r="G58" s="714">
        <f t="shared" ref="G58:G62" si="4">F58/$F$62</f>
        <v>2.8540874356413906E-2</v>
      </c>
      <c r="H58" s="2"/>
      <c r="I58" s="2"/>
      <c r="J58" s="2"/>
      <c r="K58" s="2"/>
    </row>
    <row r="59" spans="1:11" x14ac:dyDescent="0.25">
      <c r="A59" s="56" t="s">
        <v>209</v>
      </c>
      <c r="B59" s="718">
        <v>27854</v>
      </c>
      <c r="C59" s="714">
        <f t="shared" si="2"/>
        <v>0.22781141069030439</v>
      </c>
      <c r="D59" s="720">
        <v>28298.04</v>
      </c>
      <c r="E59" s="714">
        <f t="shared" si="3"/>
        <v>0.22934462705575501</v>
      </c>
      <c r="F59" s="87">
        <v>29921</v>
      </c>
      <c r="G59" s="714">
        <f t="shared" si="4"/>
        <v>0.2119035984164418</v>
      </c>
      <c r="H59" s="2"/>
      <c r="I59" s="2"/>
      <c r="J59" s="2"/>
      <c r="K59" s="2"/>
    </row>
    <row r="60" spans="1:11" x14ac:dyDescent="0.25">
      <c r="A60" s="56" t="s">
        <v>210</v>
      </c>
      <c r="B60" s="718">
        <v>59</v>
      </c>
      <c r="C60" s="714">
        <f t="shared" si="2"/>
        <v>4.8254732644244843E-4</v>
      </c>
      <c r="D60" s="720">
        <v>60</v>
      </c>
      <c r="E60" s="714">
        <f t="shared" si="3"/>
        <v>4.8627670408782022E-4</v>
      </c>
      <c r="F60" s="87">
        <v>80</v>
      </c>
      <c r="G60" s="714">
        <f t="shared" si="4"/>
        <v>5.6656822543749694E-4</v>
      </c>
      <c r="H60" s="2"/>
      <c r="I60" s="2"/>
      <c r="J60" s="2"/>
      <c r="K60" s="2"/>
    </row>
    <row r="61" spans="1:11" x14ac:dyDescent="0.25">
      <c r="A61" s="56" t="s">
        <v>211</v>
      </c>
      <c r="B61" s="718">
        <v>65000</v>
      </c>
      <c r="C61" s="714">
        <f t="shared" si="2"/>
        <v>0.53161993591117207</v>
      </c>
      <c r="D61" s="720">
        <v>65400</v>
      </c>
      <c r="E61" s="714">
        <f t="shared" si="3"/>
        <v>0.53004160745572404</v>
      </c>
      <c r="F61" s="87">
        <v>81300</v>
      </c>
      <c r="G61" s="714">
        <f t="shared" si="4"/>
        <v>0.57577495910085619</v>
      </c>
      <c r="H61" s="2"/>
      <c r="I61" s="2"/>
      <c r="J61" s="2"/>
      <c r="K61" s="2"/>
    </row>
    <row r="62" spans="1:11" x14ac:dyDescent="0.25">
      <c r="A62" s="56" t="s">
        <v>202</v>
      </c>
      <c r="B62" s="719">
        <f>SUM(B57:B61)</f>
        <v>122267.8</v>
      </c>
      <c r="C62" s="714">
        <f t="shared" si="2"/>
        <v>1</v>
      </c>
      <c r="D62" s="720">
        <f>SUM(D57:D61)</f>
        <v>123386.54000000001</v>
      </c>
      <c r="E62" s="714">
        <f t="shared" si="3"/>
        <v>1</v>
      </c>
      <c r="F62" s="711">
        <f>SUM(F57:F61)</f>
        <v>141201</v>
      </c>
      <c r="G62" s="714">
        <f t="shared" si="4"/>
        <v>1</v>
      </c>
      <c r="H62" s="2"/>
      <c r="I62" s="2"/>
      <c r="J62" s="2"/>
      <c r="K62" s="2"/>
    </row>
    <row r="63" spans="1:11" x14ac:dyDescent="0.25">
      <c r="A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2" x14ac:dyDescent="0.25">
      <c r="A65" s="764" t="s">
        <v>450</v>
      </c>
      <c r="B65" s="765"/>
      <c r="C65" s="127"/>
      <c r="D65" s="127"/>
      <c r="E65" s="2"/>
      <c r="F65" s="2"/>
      <c r="G65" s="2"/>
      <c r="H65" s="2"/>
      <c r="I65" s="2"/>
      <c r="J65" s="2"/>
      <c r="K65" s="2"/>
    </row>
    <row r="66" spans="1:12" ht="36" x14ac:dyDescent="0.25">
      <c r="A66" s="215" t="s">
        <v>207</v>
      </c>
      <c r="B66" s="219" t="s">
        <v>212</v>
      </c>
      <c r="C66" s="215" t="s">
        <v>213</v>
      </c>
      <c r="D66" s="215" t="s">
        <v>214</v>
      </c>
      <c r="E66" s="2"/>
      <c r="F66" s="2"/>
      <c r="G66" s="2"/>
      <c r="H66" s="2"/>
      <c r="I66" s="2"/>
      <c r="J66" s="2"/>
      <c r="K66" s="2"/>
    </row>
    <row r="67" spans="1:12" x14ac:dyDescent="0.25">
      <c r="A67" s="125">
        <v>1</v>
      </c>
      <c r="B67" s="130">
        <v>2</v>
      </c>
      <c r="C67" s="125">
        <v>3</v>
      </c>
      <c r="D67" s="125">
        <v>4</v>
      </c>
      <c r="E67" s="2"/>
      <c r="F67" s="2"/>
      <c r="G67" s="2"/>
      <c r="H67" s="2"/>
      <c r="I67" s="2"/>
      <c r="J67" s="2"/>
      <c r="K67" s="2"/>
    </row>
    <row r="68" spans="1:12" ht="24" x14ac:dyDescent="0.25">
      <c r="A68" s="128" t="s">
        <v>215</v>
      </c>
      <c r="B68" s="129" t="s">
        <v>216</v>
      </c>
      <c r="C68" s="128" t="s">
        <v>217</v>
      </c>
      <c r="D68" s="128" t="s">
        <v>218</v>
      </c>
      <c r="E68" s="2"/>
      <c r="F68" s="2"/>
      <c r="G68" s="2"/>
      <c r="H68" s="2"/>
      <c r="I68" s="2"/>
      <c r="J68" s="2"/>
      <c r="K68" s="2"/>
    </row>
    <row r="69" spans="1:12" ht="24" x14ac:dyDescent="0.25">
      <c r="A69" s="128" t="s">
        <v>219</v>
      </c>
      <c r="B69" s="129" t="s">
        <v>217</v>
      </c>
      <c r="C69" s="128" t="s">
        <v>217</v>
      </c>
      <c r="D69" s="128" t="s">
        <v>218</v>
      </c>
      <c r="E69" s="2"/>
      <c r="F69" s="2"/>
      <c r="G69" s="2"/>
      <c r="H69" s="2"/>
      <c r="I69" s="2"/>
      <c r="J69" s="2"/>
      <c r="K69" s="2"/>
      <c r="L69" s="2"/>
    </row>
    <row r="70" spans="1:12" ht="24" x14ac:dyDescent="0.25">
      <c r="A70" s="128" t="s">
        <v>220</v>
      </c>
      <c r="B70" s="129" t="s">
        <v>221</v>
      </c>
      <c r="C70" s="128" t="s">
        <v>221</v>
      </c>
      <c r="D70" s="128" t="s">
        <v>222</v>
      </c>
      <c r="E70" s="2"/>
      <c r="F70" s="2"/>
      <c r="G70" s="2"/>
      <c r="H70" s="2"/>
      <c r="I70" s="2"/>
      <c r="J70" s="2"/>
      <c r="K70" s="2"/>
      <c r="L70" s="2"/>
    </row>
    <row r="71" spans="1:12" s="26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2" x14ac:dyDescent="0.25">
      <c r="A73" s="766" t="s">
        <v>451</v>
      </c>
      <c r="B73" s="767"/>
      <c r="C73" s="2"/>
      <c r="D73" s="2"/>
      <c r="E73" s="2"/>
      <c r="F73" s="2"/>
      <c r="G73" s="2"/>
      <c r="H73" s="2"/>
      <c r="I73" s="2"/>
      <c r="J73" s="2"/>
      <c r="K73" s="2"/>
    </row>
    <row r="74" spans="1:12" x14ac:dyDescent="0.25">
      <c r="A74" s="771" t="s">
        <v>223</v>
      </c>
      <c r="B74" s="771" t="s">
        <v>2021</v>
      </c>
      <c r="C74" s="771"/>
      <c r="D74" s="771" t="s">
        <v>2028</v>
      </c>
      <c r="E74" s="771"/>
      <c r="F74" s="809" t="s">
        <v>224</v>
      </c>
      <c r="G74" s="2"/>
      <c r="H74" s="2"/>
      <c r="I74" s="2"/>
      <c r="J74" s="2"/>
      <c r="K74" s="2"/>
    </row>
    <row r="75" spans="1:12" x14ac:dyDescent="0.25">
      <c r="A75" s="771"/>
      <c r="B75" s="709" t="s">
        <v>2016</v>
      </c>
      <c r="C75" s="215" t="s">
        <v>226</v>
      </c>
      <c r="D75" s="709" t="s">
        <v>2016</v>
      </c>
      <c r="E75" s="215" t="s">
        <v>226</v>
      </c>
      <c r="F75" s="809"/>
      <c r="G75" s="2"/>
      <c r="H75" s="2"/>
      <c r="I75" s="2"/>
      <c r="J75" s="2"/>
      <c r="K75" s="2"/>
    </row>
    <row r="76" spans="1:12" x14ac:dyDescent="0.25">
      <c r="A76" s="42" t="s">
        <v>227</v>
      </c>
      <c r="B76" s="720">
        <v>23.652000000000001</v>
      </c>
      <c r="C76" s="722">
        <f>B76/$B$78</f>
        <v>1.831426951988924E-2</v>
      </c>
      <c r="D76" s="721">
        <v>25.835000000000001</v>
      </c>
      <c r="E76" s="722">
        <f>D76/$D$78</f>
        <v>1.9485833455897605E-2</v>
      </c>
      <c r="F76" s="723">
        <v>9.2296634534077437E-2</v>
      </c>
      <c r="G76" s="2"/>
      <c r="H76" s="2"/>
      <c r="I76" s="2"/>
      <c r="J76" s="2"/>
      <c r="K76" s="2"/>
    </row>
    <row r="77" spans="1:12" x14ac:dyDescent="0.25">
      <c r="A77" s="42" t="s">
        <v>228</v>
      </c>
      <c r="B77" s="720">
        <v>1267.8</v>
      </c>
      <c r="C77" s="722">
        <f t="shared" ref="C77:C78" si="5">B77/$B$78</f>
        <v>0.98168573048011076</v>
      </c>
      <c r="D77" s="720">
        <v>1300</v>
      </c>
      <c r="E77" s="722">
        <f t="shared" ref="E77:E78" si="6">D77/$D$78</f>
        <v>0.98051416654410239</v>
      </c>
      <c r="F77" s="723">
        <v>2.5398327811957833E-2</v>
      </c>
      <c r="G77" s="2"/>
      <c r="H77" s="2"/>
      <c r="I77" s="2"/>
      <c r="J77" s="2"/>
      <c r="K77" s="2"/>
    </row>
    <row r="78" spans="1:12" x14ac:dyDescent="0.25">
      <c r="A78" s="42" t="s">
        <v>229</v>
      </c>
      <c r="B78" s="720">
        <f>SUM(B76:B77)</f>
        <v>1291.452</v>
      </c>
      <c r="C78" s="722">
        <f t="shared" si="5"/>
        <v>1</v>
      </c>
      <c r="D78" s="720">
        <f>SUM(D76:D77)</f>
        <v>1325.835</v>
      </c>
      <c r="E78" s="722">
        <f t="shared" si="6"/>
        <v>1</v>
      </c>
      <c r="F78" s="724"/>
      <c r="G78" s="2"/>
      <c r="H78" s="2"/>
      <c r="I78" s="2"/>
      <c r="J78" s="2"/>
      <c r="K78" s="2"/>
    </row>
    <row r="79" spans="1:12" s="26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2" x14ac:dyDescent="0.25">
      <c r="A81" s="768" t="s">
        <v>452</v>
      </c>
      <c r="B81" s="124"/>
      <c r="C81" s="124"/>
      <c r="D81" s="124"/>
      <c r="E81" s="2"/>
      <c r="F81" s="2"/>
      <c r="G81" s="2"/>
      <c r="H81" s="2"/>
      <c r="I81" s="2"/>
      <c r="J81" s="2"/>
      <c r="K81" s="2"/>
    </row>
    <row r="82" spans="1:12" x14ac:dyDescent="0.25">
      <c r="A82" s="215" t="s">
        <v>230</v>
      </c>
      <c r="B82" s="215" t="s">
        <v>231</v>
      </c>
      <c r="C82" s="215" t="s">
        <v>232</v>
      </c>
      <c r="D82" s="215" t="s">
        <v>233</v>
      </c>
      <c r="E82" s="2"/>
      <c r="F82" s="2"/>
      <c r="G82" s="2"/>
      <c r="H82" s="2"/>
      <c r="I82" s="2"/>
      <c r="J82" s="2"/>
      <c r="K82" s="2"/>
    </row>
    <row r="83" spans="1:12" x14ac:dyDescent="0.25">
      <c r="A83" s="130" t="s">
        <v>227</v>
      </c>
      <c r="B83" s="131"/>
      <c r="C83" s="131"/>
      <c r="D83" s="132"/>
      <c r="E83" s="2"/>
      <c r="F83" s="2"/>
      <c r="G83" s="2"/>
      <c r="H83" s="2"/>
      <c r="I83" s="2"/>
      <c r="J83" s="2"/>
      <c r="K83" s="2"/>
    </row>
    <row r="84" spans="1:12" x14ac:dyDescent="0.25">
      <c r="A84" s="133" t="s">
        <v>234</v>
      </c>
      <c r="B84" s="128" t="s">
        <v>235</v>
      </c>
      <c r="C84" s="128" t="s">
        <v>236</v>
      </c>
      <c r="D84" s="725">
        <v>2.0499999999999998</v>
      </c>
      <c r="E84" s="2"/>
      <c r="F84" s="2"/>
      <c r="G84" s="2"/>
      <c r="H84" s="2"/>
      <c r="I84" s="2"/>
      <c r="J84" s="2"/>
      <c r="K84" s="2"/>
    </row>
    <row r="85" spans="1:12" x14ac:dyDescent="0.25">
      <c r="A85" s="115" t="s">
        <v>237</v>
      </c>
      <c r="B85" s="115" t="s">
        <v>238</v>
      </c>
      <c r="C85" s="128" t="s">
        <v>236</v>
      </c>
      <c r="D85" s="725">
        <v>5.57</v>
      </c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115" t="s">
        <v>239</v>
      </c>
      <c r="B86" s="115" t="s">
        <v>240</v>
      </c>
      <c r="C86" s="128" t="s">
        <v>236</v>
      </c>
      <c r="D86" s="725">
        <v>12.324999999999999</v>
      </c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133" t="s">
        <v>241</v>
      </c>
      <c r="B87" s="128" t="s">
        <v>235</v>
      </c>
      <c r="C87" s="128" t="s">
        <v>236</v>
      </c>
      <c r="D87" s="725">
        <v>5.89</v>
      </c>
      <c r="E87" s="2"/>
      <c r="F87" s="2"/>
      <c r="G87" s="2"/>
      <c r="H87" s="2"/>
      <c r="I87" s="2"/>
      <c r="J87" s="2"/>
      <c r="K87" s="2"/>
    </row>
    <row r="88" spans="1:12" x14ac:dyDescent="0.25">
      <c r="A88" s="134" t="s">
        <v>242</v>
      </c>
      <c r="B88" s="131"/>
      <c r="C88" s="131"/>
      <c r="D88" s="132"/>
      <c r="E88" s="2"/>
      <c r="F88" s="2"/>
      <c r="G88" s="2"/>
      <c r="H88" s="2"/>
      <c r="I88" s="2"/>
      <c r="J88" s="2"/>
      <c r="K88" s="2"/>
    </row>
    <row r="89" spans="1:12" x14ac:dyDescent="0.25">
      <c r="A89" s="133" t="s">
        <v>243</v>
      </c>
      <c r="B89" s="128" t="s">
        <v>244</v>
      </c>
      <c r="C89" s="128" t="s">
        <v>245</v>
      </c>
      <c r="D89" s="125">
        <v>300</v>
      </c>
      <c r="E89" s="2"/>
      <c r="F89" s="2"/>
      <c r="G89" s="2"/>
      <c r="H89" s="2"/>
      <c r="I89" s="2"/>
      <c r="J89" s="2"/>
      <c r="K89" s="2"/>
    </row>
    <row r="90" spans="1:12" x14ac:dyDescent="0.25">
      <c r="A90" s="115" t="s">
        <v>246</v>
      </c>
      <c r="B90" s="128" t="s">
        <v>244</v>
      </c>
      <c r="C90" s="128" t="s">
        <v>245</v>
      </c>
      <c r="D90" s="125">
        <v>350</v>
      </c>
      <c r="E90" s="2"/>
      <c r="F90" s="2"/>
      <c r="G90" s="2"/>
      <c r="H90" s="2"/>
      <c r="I90" s="2"/>
      <c r="J90" s="2"/>
      <c r="K90" s="2"/>
    </row>
    <row r="91" spans="1:12" x14ac:dyDescent="0.25">
      <c r="A91" s="115" t="s">
        <v>247</v>
      </c>
      <c r="B91" s="128" t="s">
        <v>244</v>
      </c>
      <c r="C91" s="128" t="s">
        <v>245</v>
      </c>
      <c r="D91" s="125">
        <v>300</v>
      </c>
      <c r="E91" s="2"/>
      <c r="F91" s="2"/>
      <c r="G91" s="2"/>
      <c r="H91" s="2"/>
      <c r="I91" s="2"/>
      <c r="J91" s="2"/>
      <c r="K91" s="2"/>
    </row>
    <row r="92" spans="1:12" x14ac:dyDescent="0.25">
      <c r="A92" s="115" t="s">
        <v>248</v>
      </c>
      <c r="B92" s="128" t="s">
        <v>244</v>
      </c>
      <c r="C92" s="128" t="s">
        <v>245</v>
      </c>
      <c r="D92" s="125">
        <v>350</v>
      </c>
      <c r="E92" s="2"/>
      <c r="F92" s="2"/>
      <c r="G92" s="2"/>
      <c r="H92" s="2"/>
      <c r="I92" s="2"/>
      <c r="J92" s="2"/>
      <c r="K92" s="2"/>
    </row>
    <row r="93" spans="1:12" x14ac:dyDescent="0.25">
      <c r="A93" s="130" t="s">
        <v>249</v>
      </c>
      <c r="B93" s="131"/>
      <c r="C93" s="131"/>
      <c r="D93" s="132"/>
      <c r="E93" s="2"/>
      <c r="F93" s="2"/>
      <c r="G93" s="2"/>
      <c r="H93" s="2"/>
      <c r="I93" s="2"/>
      <c r="J93" s="2"/>
      <c r="K93" s="2"/>
    </row>
    <row r="94" spans="1:12" x14ac:dyDescent="0.25">
      <c r="A94" s="128" t="s">
        <v>250</v>
      </c>
      <c r="B94" s="128" t="s">
        <v>251</v>
      </c>
      <c r="C94" s="128" t="s">
        <v>252</v>
      </c>
      <c r="D94" s="125"/>
      <c r="E94" s="2"/>
      <c r="F94" s="2"/>
      <c r="G94" s="2"/>
      <c r="H94" s="124"/>
      <c r="I94" s="124"/>
      <c r="J94" s="124"/>
      <c r="K94" s="124"/>
    </row>
    <row r="95" spans="1:12" x14ac:dyDescent="0.25">
      <c r="A95" s="128" t="s">
        <v>253</v>
      </c>
      <c r="B95" s="128"/>
      <c r="C95" s="128"/>
      <c r="D95" s="725">
        <f>SUM(D84:D93)</f>
        <v>1325.835</v>
      </c>
      <c r="E95" s="118"/>
      <c r="F95" s="2"/>
      <c r="G95" s="2"/>
      <c r="H95" s="124"/>
      <c r="I95" s="124"/>
      <c r="J95" s="124"/>
      <c r="K95" s="124"/>
    </row>
    <row r="96" spans="1:12" s="26" customFormat="1" x14ac:dyDescent="0.25">
      <c r="A96" s="2"/>
      <c r="B96" s="2"/>
      <c r="C96" s="2"/>
      <c r="D96" s="2"/>
      <c r="E96" s="2"/>
      <c r="F96" s="2"/>
      <c r="G96" s="2"/>
      <c r="H96" s="124"/>
      <c r="I96" s="124"/>
      <c r="J96" s="124"/>
      <c r="K96" s="124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177" t="s">
        <v>453</v>
      </c>
      <c r="B98" s="135"/>
      <c r="C98" s="135"/>
      <c r="D98" s="135"/>
      <c r="E98" s="135"/>
      <c r="F98" s="135"/>
      <c r="G98" s="2"/>
      <c r="H98" s="2"/>
      <c r="I98" s="2"/>
      <c r="J98" s="2"/>
      <c r="K98" s="2"/>
    </row>
    <row r="99" spans="1:11" ht="24" customHeight="1" x14ac:dyDescent="0.25">
      <c r="A99" s="772" t="s">
        <v>254</v>
      </c>
      <c r="B99" s="775" t="s">
        <v>2037</v>
      </c>
      <c r="C99" s="776"/>
      <c r="D99" s="775" t="s">
        <v>2029</v>
      </c>
      <c r="E99" s="776"/>
      <c r="F99" s="726" t="s">
        <v>224</v>
      </c>
      <c r="G99" s="2"/>
      <c r="H99" s="2"/>
      <c r="I99" s="2"/>
      <c r="J99" s="2"/>
      <c r="K99" s="2"/>
    </row>
    <row r="100" spans="1:11" ht="18.75" customHeight="1" x14ac:dyDescent="0.25">
      <c r="A100" s="774"/>
      <c r="B100" s="215" t="s">
        <v>2018</v>
      </c>
      <c r="C100" s="215" t="s">
        <v>226</v>
      </c>
      <c r="D100" s="215" t="s">
        <v>225</v>
      </c>
      <c r="E100" s="215" t="s">
        <v>226</v>
      </c>
      <c r="F100" s="727"/>
      <c r="G100" s="2"/>
      <c r="H100" s="2"/>
      <c r="I100" s="2"/>
      <c r="J100" s="2"/>
      <c r="K100" s="2"/>
    </row>
    <row r="101" spans="1:11" x14ac:dyDescent="0.25">
      <c r="A101" s="42" t="s">
        <v>255</v>
      </c>
      <c r="B101" s="96">
        <v>20</v>
      </c>
      <c r="C101" s="136">
        <f>B101/$B$107</f>
        <v>0.33333333333333331</v>
      </c>
      <c r="D101" s="96">
        <v>30</v>
      </c>
      <c r="E101" s="136">
        <f>D101/$D$107</f>
        <v>0.375</v>
      </c>
      <c r="F101" s="728">
        <v>0.1</v>
      </c>
      <c r="G101" s="2"/>
      <c r="H101" s="2"/>
      <c r="I101" s="2"/>
      <c r="J101" s="2"/>
      <c r="K101" s="2"/>
    </row>
    <row r="102" spans="1:11" x14ac:dyDescent="0.25">
      <c r="A102" s="42" t="s">
        <v>256</v>
      </c>
      <c r="B102" s="96">
        <v>10</v>
      </c>
      <c r="C102" s="136">
        <f t="shared" ref="C102:C107" si="7">B102/$B$107</f>
        <v>0.16666666666666666</v>
      </c>
      <c r="D102" s="96">
        <v>10</v>
      </c>
      <c r="E102" s="136">
        <f t="shared" ref="E102:E107" si="8">D102/$D$107</f>
        <v>0.125</v>
      </c>
      <c r="F102" s="728">
        <v>0</v>
      </c>
      <c r="G102" s="2"/>
      <c r="H102" s="2"/>
      <c r="I102" s="2"/>
      <c r="J102" s="2"/>
      <c r="K102" s="2"/>
    </row>
    <row r="103" spans="1:11" x14ac:dyDescent="0.25">
      <c r="A103" s="42" t="s">
        <v>257</v>
      </c>
      <c r="B103" s="96">
        <v>0</v>
      </c>
      <c r="C103" s="136">
        <f t="shared" si="7"/>
        <v>0</v>
      </c>
      <c r="D103" s="96">
        <v>0</v>
      </c>
      <c r="E103" s="136">
        <f t="shared" si="8"/>
        <v>0</v>
      </c>
      <c r="F103" s="728">
        <v>0</v>
      </c>
      <c r="G103" s="2"/>
      <c r="H103" s="2"/>
      <c r="I103" s="2"/>
      <c r="J103" s="2"/>
      <c r="K103" s="2"/>
    </row>
    <row r="104" spans="1:11" x14ac:dyDescent="0.25">
      <c r="A104" s="42" t="s">
        <v>258</v>
      </c>
      <c r="B104" s="96">
        <v>30</v>
      </c>
      <c r="C104" s="136">
        <f t="shared" si="7"/>
        <v>0.5</v>
      </c>
      <c r="D104" s="96">
        <v>40</v>
      </c>
      <c r="E104" s="136">
        <f t="shared" si="8"/>
        <v>0.5</v>
      </c>
      <c r="F104" s="728">
        <v>0.1</v>
      </c>
      <c r="G104" s="2"/>
      <c r="H104" s="2"/>
      <c r="I104" s="2"/>
      <c r="J104" s="2"/>
      <c r="K104" s="2"/>
    </row>
    <row r="105" spans="1:11" x14ac:dyDescent="0.25">
      <c r="A105" s="42" t="s">
        <v>259</v>
      </c>
      <c r="B105" s="96">
        <v>0</v>
      </c>
      <c r="C105" s="136">
        <f t="shared" si="7"/>
        <v>0</v>
      </c>
      <c r="D105" s="96">
        <v>0</v>
      </c>
      <c r="E105" s="136">
        <f t="shared" si="8"/>
        <v>0</v>
      </c>
      <c r="F105" s="728">
        <v>0</v>
      </c>
      <c r="G105" s="2"/>
      <c r="H105" s="2"/>
      <c r="I105" s="2"/>
      <c r="J105" s="2"/>
      <c r="K105" s="2"/>
    </row>
    <row r="106" spans="1:11" x14ac:dyDescent="0.25">
      <c r="A106" s="42" t="s">
        <v>260</v>
      </c>
      <c r="B106" s="96">
        <v>0</v>
      </c>
      <c r="C106" s="136">
        <f t="shared" si="7"/>
        <v>0</v>
      </c>
      <c r="D106" s="96">
        <v>0</v>
      </c>
      <c r="E106" s="136">
        <f t="shared" si="8"/>
        <v>0</v>
      </c>
      <c r="F106" s="728">
        <v>0</v>
      </c>
      <c r="G106" s="2"/>
      <c r="H106" s="2"/>
      <c r="I106" s="2"/>
      <c r="J106" s="2"/>
      <c r="K106" s="2"/>
    </row>
    <row r="107" spans="1:11" x14ac:dyDescent="0.25">
      <c r="A107" s="42" t="s">
        <v>202</v>
      </c>
      <c r="B107" s="96">
        <v>60</v>
      </c>
      <c r="C107" s="136">
        <f t="shared" si="7"/>
        <v>1</v>
      </c>
      <c r="D107" s="96">
        <v>80</v>
      </c>
      <c r="E107" s="136">
        <f t="shared" si="8"/>
        <v>1</v>
      </c>
      <c r="F107" s="724"/>
      <c r="G107" s="2"/>
      <c r="H107" s="2"/>
      <c r="I107" s="2"/>
      <c r="J107" s="2"/>
      <c r="K107" s="2"/>
    </row>
    <row r="108" spans="1:11" s="26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0" t="s">
        <v>2030</v>
      </c>
      <c r="B110" s="137"/>
      <c r="C110" s="137"/>
      <c r="D110" s="2"/>
      <c r="E110" s="2"/>
      <c r="F110" s="2"/>
      <c r="G110" s="2"/>
      <c r="H110" s="2"/>
      <c r="I110" s="2"/>
      <c r="J110" s="2"/>
      <c r="K110" s="2"/>
    </row>
    <row r="111" spans="1:11" ht="48" x14ac:dyDescent="0.25">
      <c r="A111" s="215" t="s">
        <v>261</v>
      </c>
      <c r="B111" s="215" t="s">
        <v>262</v>
      </c>
      <c r="C111" s="215" t="s">
        <v>263</v>
      </c>
      <c r="D111" s="215" t="s">
        <v>264</v>
      </c>
      <c r="E111" s="2"/>
      <c r="F111" s="2"/>
      <c r="G111" s="2"/>
      <c r="H111" s="2"/>
      <c r="I111" s="2"/>
      <c r="J111" s="2"/>
      <c r="K111" s="2"/>
    </row>
    <row r="112" spans="1:11" ht="84" x14ac:dyDescent="0.25">
      <c r="A112" s="779" t="s">
        <v>265</v>
      </c>
      <c r="B112" s="138">
        <v>16</v>
      </c>
      <c r="C112" s="136">
        <v>0.21</v>
      </c>
      <c r="D112" s="139" t="s">
        <v>266</v>
      </c>
      <c r="E112" s="2"/>
      <c r="F112" s="2"/>
      <c r="G112" s="2"/>
      <c r="H112" s="2"/>
      <c r="I112" s="2"/>
      <c r="J112" s="2"/>
      <c r="K112" s="2"/>
    </row>
    <row r="113" spans="1:11" ht="24" x14ac:dyDescent="0.25">
      <c r="A113" s="780"/>
      <c r="B113" s="138">
        <v>14</v>
      </c>
      <c r="C113" s="136">
        <v>0.14000000000000001</v>
      </c>
      <c r="D113" s="139" t="s">
        <v>267</v>
      </c>
      <c r="E113" s="2"/>
      <c r="F113" s="2"/>
      <c r="G113" s="2"/>
      <c r="H113" s="2"/>
      <c r="I113" s="2"/>
      <c r="J113" s="2"/>
      <c r="K113" s="2"/>
    </row>
    <row r="114" spans="1:11" ht="24" x14ac:dyDescent="0.25">
      <c r="A114" s="780"/>
      <c r="B114" s="138">
        <v>11</v>
      </c>
      <c r="C114" s="136">
        <v>0.14000000000000001</v>
      </c>
      <c r="D114" s="139" t="s">
        <v>268</v>
      </c>
      <c r="E114" s="2"/>
      <c r="F114" s="2"/>
      <c r="G114" s="2"/>
      <c r="H114" s="2"/>
      <c r="I114" s="2"/>
      <c r="J114" s="2"/>
      <c r="K114" s="2"/>
    </row>
    <row r="115" spans="1:11" ht="48" x14ac:dyDescent="0.25">
      <c r="A115" s="781"/>
      <c r="B115" s="138">
        <v>13</v>
      </c>
      <c r="C115" s="140">
        <v>0.12</v>
      </c>
      <c r="D115" s="139" t="s">
        <v>269</v>
      </c>
      <c r="E115" s="2"/>
      <c r="F115" s="2"/>
      <c r="G115" s="2"/>
      <c r="H115" s="2"/>
      <c r="I115" s="2"/>
      <c r="J115" s="2"/>
      <c r="K115" s="2"/>
    </row>
    <row r="116" spans="1:11" ht="20.25" customHeight="1" x14ac:dyDescent="0.25">
      <c r="A116" s="779" t="s">
        <v>270</v>
      </c>
      <c r="B116" s="141">
        <v>13</v>
      </c>
      <c r="C116" s="142">
        <v>0.11</v>
      </c>
      <c r="D116" s="810" t="s">
        <v>271</v>
      </c>
      <c r="E116" s="2"/>
      <c r="F116" s="2"/>
      <c r="G116" s="2"/>
      <c r="H116" s="2"/>
      <c r="I116" s="2"/>
      <c r="J116" s="2"/>
      <c r="K116" s="2"/>
    </row>
    <row r="117" spans="1:11" x14ac:dyDescent="0.25">
      <c r="A117" s="780"/>
      <c r="B117" s="143"/>
      <c r="C117" s="144"/>
      <c r="D117" s="811"/>
      <c r="E117" s="2"/>
      <c r="F117" s="2"/>
      <c r="G117" s="2"/>
      <c r="H117" s="2"/>
      <c r="I117" s="2"/>
      <c r="J117" s="2"/>
      <c r="K117" s="2"/>
    </row>
    <row r="118" spans="1:11" ht="108" x14ac:dyDescent="0.25">
      <c r="A118" s="780"/>
      <c r="B118" s="141">
        <v>10</v>
      </c>
      <c r="C118" s="140">
        <v>0.08</v>
      </c>
      <c r="D118" s="139" t="s">
        <v>272</v>
      </c>
      <c r="E118" s="2"/>
      <c r="F118" s="2"/>
      <c r="G118" s="2"/>
      <c r="H118" s="2"/>
      <c r="I118" s="2"/>
      <c r="J118" s="2"/>
      <c r="K118" s="2"/>
    </row>
    <row r="119" spans="1:11" ht="84" x14ac:dyDescent="0.25">
      <c r="A119" s="781"/>
      <c r="B119" s="55">
        <v>10</v>
      </c>
      <c r="C119" s="140">
        <v>0.1</v>
      </c>
      <c r="D119" s="139" t="s">
        <v>273</v>
      </c>
      <c r="E119" s="2"/>
      <c r="F119" s="2"/>
      <c r="G119" s="2"/>
      <c r="H119" s="2"/>
      <c r="I119" s="2"/>
      <c r="J119" s="2"/>
      <c r="K119" s="2"/>
    </row>
    <row r="120" spans="1:11" ht="63.75" customHeight="1" x14ac:dyDescent="0.25">
      <c r="A120" s="807" t="s">
        <v>274</v>
      </c>
      <c r="B120" s="138">
        <v>7</v>
      </c>
      <c r="C120" s="140">
        <v>0.06</v>
      </c>
      <c r="D120" s="139" t="s">
        <v>275</v>
      </c>
      <c r="E120" s="2"/>
      <c r="F120" s="2"/>
      <c r="G120" s="2"/>
      <c r="H120" s="2"/>
      <c r="I120" s="2"/>
      <c r="J120" s="2"/>
      <c r="K120" s="2"/>
    </row>
    <row r="121" spans="1:11" ht="51" customHeight="1" x14ac:dyDescent="0.25">
      <c r="A121" s="808"/>
      <c r="B121" s="138">
        <v>6</v>
      </c>
      <c r="C121" s="140">
        <v>0.04</v>
      </c>
      <c r="D121" s="139" t="s">
        <v>276</v>
      </c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145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177" t="s">
        <v>454</v>
      </c>
      <c r="B124" s="124"/>
      <c r="C124" s="124"/>
      <c r="D124" s="124"/>
      <c r="E124" s="124"/>
      <c r="F124" s="124"/>
      <c r="G124" s="124"/>
      <c r="H124" s="2"/>
      <c r="I124" s="2"/>
      <c r="J124" s="2"/>
      <c r="K124" s="2"/>
    </row>
    <row r="125" spans="1:11" ht="24" customHeight="1" x14ac:dyDescent="0.25">
      <c r="A125" s="215" t="s">
        <v>277</v>
      </c>
      <c r="B125" s="775" t="s">
        <v>2021</v>
      </c>
      <c r="C125" s="776"/>
      <c r="D125" s="775" t="s">
        <v>2028</v>
      </c>
      <c r="E125" s="776"/>
      <c r="F125" s="775" t="s">
        <v>278</v>
      </c>
      <c r="G125" s="776"/>
      <c r="H125" s="2"/>
      <c r="I125" s="2"/>
      <c r="J125" s="2"/>
      <c r="K125" s="2"/>
    </row>
    <row r="126" spans="1:11" ht="36" x14ac:dyDescent="0.25">
      <c r="A126" s="215"/>
      <c r="B126" s="215" t="s">
        <v>279</v>
      </c>
      <c r="C126" s="215" t="s">
        <v>280</v>
      </c>
      <c r="D126" s="215" t="s">
        <v>279</v>
      </c>
      <c r="E126" s="215" t="s">
        <v>280</v>
      </c>
      <c r="F126" s="215" t="s">
        <v>281</v>
      </c>
      <c r="G126" s="215" t="s">
        <v>282</v>
      </c>
      <c r="H126" s="2"/>
      <c r="I126" s="2"/>
      <c r="J126" s="2"/>
      <c r="K126" s="2"/>
    </row>
    <row r="127" spans="1:11" x14ac:dyDescent="0.25">
      <c r="A127" s="43" t="s">
        <v>283</v>
      </c>
      <c r="B127" s="729">
        <v>56.162399999999998</v>
      </c>
      <c r="C127" s="730">
        <v>50.7338753387534</v>
      </c>
      <c r="D127" s="729">
        <v>59.5</v>
      </c>
      <c r="E127" s="99">
        <v>52.422907488986802</v>
      </c>
      <c r="F127" s="710">
        <f>D127/B127</f>
        <v>1.0594276597866188</v>
      </c>
      <c r="G127" s="710">
        <f>E127/C127</f>
        <v>1.0332919994570813</v>
      </c>
      <c r="H127" s="2"/>
      <c r="I127" s="2"/>
      <c r="J127" s="2"/>
      <c r="K127" s="2"/>
    </row>
    <row r="128" spans="1:11" x14ac:dyDescent="0.25">
      <c r="A128" s="43" t="s">
        <v>284</v>
      </c>
      <c r="B128" s="729">
        <v>53.334099999999999</v>
      </c>
      <c r="C128" s="730">
        <v>48.178952122854596</v>
      </c>
      <c r="D128" s="729">
        <v>56.95</v>
      </c>
      <c r="E128" s="99">
        <v>50.1762114537445</v>
      </c>
      <c r="F128" s="714">
        <f t="shared" ref="F128:F129" si="9">D128/B128</f>
        <v>1.0677971504159629</v>
      </c>
      <c r="G128" s="714">
        <f t="shared" ref="G128:G129" si="10">E128/C128</f>
        <v>1.0414550180708988</v>
      </c>
      <c r="H128" s="2"/>
      <c r="I128" s="2"/>
      <c r="J128" s="2"/>
      <c r="K128" s="2"/>
    </row>
    <row r="129" spans="1:11" x14ac:dyDescent="0.25">
      <c r="A129" s="43" t="s">
        <v>285</v>
      </c>
      <c r="B129" s="729">
        <v>36.364100000000001</v>
      </c>
      <c r="C129" s="730">
        <v>32.849232158988301</v>
      </c>
      <c r="D129" s="729">
        <v>38.674999999999997</v>
      </c>
      <c r="E129" s="99">
        <v>34.074889867841399</v>
      </c>
      <c r="F129" s="714">
        <f t="shared" si="9"/>
        <v>1.0635489397510181</v>
      </c>
      <c r="G129" s="714">
        <f t="shared" si="10"/>
        <v>1.0373116090787446</v>
      </c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177" t="s">
        <v>455</v>
      </c>
      <c r="B132" s="124"/>
      <c r="C132" s="124"/>
      <c r="D132" s="2"/>
      <c r="E132" s="731"/>
      <c r="F132" s="2"/>
      <c r="G132" s="2"/>
      <c r="H132" s="2"/>
      <c r="I132" s="2"/>
      <c r="J132" s="2"/>
      <c r="K132" s="2"/>
    </row>
    <row r="133" spans="1:11" ht="36" x14ac:dyDescent="0.25">
      <c r="A133" s="215" t="s">
        <v>286</v>
      </c>
      <c r="B133" s="215" t="s">
        <v>287</v>
      </c>
      <c r="C133" s="215" t="s">
        <v>288</v>
      </c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43" t="s">
        <v>289</v>
      </c>
      <c r="B134" s="720">
        <v>4.62</v>
      </c>
      <c r="C134" s="722">
        <f>B134/$B$148</f>
        <v>0.14143145778485275</v>
      </c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43" t="s">
        <v>290</v>
      </c>
      <c r="B135" s="720">
        <v>1.8</v>
      </c>
      <c r="C135" s="722">
        <f t="shared" ref="C135:C148" si="11">B135/$B$148</f>
        <v>5.5103165370721845E-2</v>
      </c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43" t="s">
        <v>291</v>
      </c>
      <c r="B136" s="720">
        <v>1.61</v>
      </c>
      <c r="C136" s="722">
        <f t="shared" si="11"/>
        <v>4.9286720137145655E-2</v>
      </c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43" t="s">
        <v>292</v>
      </c>
      <c r="B137" s="720">
        <v>1.63</v>
      </c>
      <c r="C137" s="722">
        <f t="shared" si="11"/>
        <v>4.9898977530153668E-2</v>
      </c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43" t="s">
        <v>293</v>
      </c>
      <c r="B138" s="720">
        <v>1.56</v>
      </c>
      <c r="C138" s="722">
        <f t="shared" si="11"/>
        <v>4.7756076654625598E-2</v>
      </c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43" t="s">
        <v>294</v>
      </c>
      <c r="B139" s="720">
        <v>1.69</v>
      </c>
      <c r="C139" s="722">
        <f t="shared" si="11"/>
        <v>5.1735749709177728E-2</v>
      </c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43" t="s">
        <v>295</v>
      </c>
      <c r="B140" s="720">
        <v>1.54</v>
      </c>
      <c r="C140" s="722">
        <f t="shared" si="11"/>
        <v>4.7143819261617578E-2</v>
      </c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43" t="s">
        <v>296</v>
      </c>
      <c r="B141" s="720">
        <v>1.423</v>
      </c>
      <c r="C141" s="722">
        <f t="shared" si="11"/>
        <v>4.3562113512520657E-2</v>
      </c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43" t="s">
        <v>297</v>
      </c>
      <c r="B142" s="720">
        <v>1.99</v>
      </c>
      <c r="C142" s="722">
        <f t="shared" si="11"/>
        <v>6.0919610604298041E-2</v>
      </c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43" t="s">
        <v>298</v>
      </c>
      <c r="B143" s="720">
        <v>1.96</v>
      </c>
      <c r="C143" s="722">
        <f t="shared" si="11"/>
        <v>6.0001224514786004E-2</v>
      </c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43" t="s">
        <v>299</v>
      </c>
      <c r="B144" s="720">
        <v>6.5330000000000004</v>
      </c>
      <c r="C144" s="722">
        <f t="shared" si="11"/>
        <v>0.19999387742606992</v>
      </c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146" t="s">
        <v>300</v>
      </c>
      <c r="B145" s="720">
        <v>3.47</v>
      </c>
      <c r="C145" s="722">
        <f t="shared" si="11"/>
        <v>0.10622665768689156</v>
      </c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43" t="s">
        <v>301</v>
      </c>
      <c r="B146" s="720">
        <v>1.3</v>
      </c>
      <c r="C146" s="722">
        <f t="shared" si="11"/>
        <v>3.9796730545521332E-2</v>
      </c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43" t="s">
        <v>302</v>
      </c>
      <c r="B147" s="720">
        <v>1.54</v>
      </c>
      <c r="C147" s="722">
        <f t="shared" si="11"/>
        <v>4.7143819261617578E-2</v>
      </c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96" t="s">
        <v>229</v>
      </c>
      <c r="B148" s="720">
        <f>SUM(B134:B147)</f>
        <v>32.666000000000004</v>
      </c>
      <c r="C148" s="722">
        <f t="shared" si="11"/>
        <v>1</v>
      </c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177" t="s">
        <v>456</v>
      </c>
      <c r="B151" s="124"/>
      <c r="C151" s="124"/>
      <c r="D151" s="2"/>
      <c r="E151" s="2"/>
      <c r="F151" s="2"/>
      <c r="G151" s="2"/>
      <c r="H151" s="2"/>
      <c r="I151" s="2"/>
      <c r="J151" s="2"/>
      <c r="K151" s="2"/>
    </row>
    <row r="152" spans="1:11" ht="35.25" customHeight="1" x14ac:dyDescent="0.25">
      <c r="A152" s="772" t="s">
        <v>303</v>
      </c>
      <c r="B152" s="777" t="s">
        <v>2019</v>
      </c>
      <c r="C152" s="778"/>
      <c r="D152" s="2"/>
      <c r="E152" s="135"/>
      <c r="F152" s="135"/>
      <c r="G152" s="2"/>
      <c r="H152" s="2"/>
      <c r="I152" s="2"/>
      <c r="J152" s="2"/>
      <c r="K152" s="2"/>
    </row>
    <row r="153" spans="1:11" ht="15" hidden="1" customHeight="1" x14ac:dyDescent="0.25">
      <c r="A153" s="773"/>
      <c r="B153" s="220"/>
      <c r="C153" s="221"/>
      <c r="D153" s="2"/>
      <c r="E153" s="72"/>
      <c r="F153" s="72"/>
      <c r="G153" s="2"/>
      <c r="H153" s="2"/>
      <c r="I153" s="2"/>
      <c r="J153" s="2"/>
      <c r="K153" s="2"/>
    </row>
    <row r="154" spans="1:11" x14ac:dyDescent="0.25">
      <c r="A154" s="774"/>
      <c r="B154" s="215" t="s">
        <v>2021</v>
      </c>
      <c r="C154" s="215" t="s">
        <v>2028</v>
      </c>
      <c r="D154" s="2"/>
      <c r="E154" s="2"/>
      <c r="F154" s="2"/>
      <c r="G154" s="2"/>
      <c r="H154" s="2"/>
      <c r="I154" s="2"/>
      <c r="J154" s="2"/>
      <c r="K154" s="2"/>
    </row>
    <row r="155" spans="1:11" ht="24" x14ac:dyDescent="0.25">
      <c r="A155" s="42" t="s">
        <v>304</v>
      </c>
      <c r="B155" s="96">
        <v>7500</v>
      </c>
      <c r="C155" s="96">
        <v>7600</v>
      </c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42" t="s">
        <v>305</v>
      </c>
      <c r="B156" s="96">
        <v>8500</v>
      </c>
      <c r="C156" s="96">
        <v>9200</v>
      </c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42" t="s">
        <v>306</v>
      </c>
      <c r="B157" s="96">
        <v>4600</v>
      </c>
      <c r="C157" s="96">
        <v>4800</v>
      </c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42" t="s">
        <v>307</v>
      </c>
      <c r="B158" s="96">
        <v>6600</v>
      </c>
      <c r="C158" s="96">
        <v>7000</v>
      </c>
      <c r="D158" s="2"/>
      <c r="E158" s="2"/>
      <c r="F158" s="72"/>
      <c r="G158" s="2"/>
      <c r="H158" s="2"/>
      <c r="I158" s="2"/>
      <c r="J158" s="2"/>
      <c r="K158" s="2"/>
    </row>
    <row r="159" spans="1:11" x14ac:dyDescent="0.25">
      <c r="A159" s="42" t="s">
        <v>308</v>
      </c>
      <c r="B159" s="96">
        <v>1100</v>
      </c>
      <c r="C159" s="96">
        <v>1400</v>
      </c>
      <c r="D159" s="2"/>
      <c r="E159" s="2"/>
      <c r="F159" s="135"/>
      <c r="G159" s="2"/>
      <c r="H159" s="2"/>
      <c r="I159" s="2"/>
      <c r="J159" s="2"/>
      <c r="K159" s="2"/>
    </row>
    <row r="160" spans="1:11" x14ac:dyDescent="0.25">
      <c r="A160" s="48" t="s">
        <v>202</v>
      </c>
      <c r="B160" s="96">
        <f>SUM(B155:B159)</f>
        <v>28300</v>
      </c>
      <c r="C160" s="712">
        <f>SUM(C155:C159)</f>
        <v>30000</v>
      </c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s="26" customForma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0" t="s">
        <v>457</v>
      </c>
      <c r="B163" s="2"/>
      <c r="C163" s="2"/>
      <c r="D163" s="2"/>
      <c r="E163" s="2"/>
      <c r="F163" s="72"/>
      <c r="G163" s="2"/>
      <c r="H163" s="2"/>
      <c r="I163" s="2"/>
      <c r="J163" s="2"/>
      <c r="K163" s="2"/>
    </row>
    <row r="164" spans="1:11" x14ac:dyDescent="0.25">
      <c r="A164" s="218" t="s">
        <v>309</v>
      </c>
      <c r="B164" s="218" t="s">
        <v>310</v>
      </c>
      <c r="C164" s="215" t="s">
        <v>311</v>
      </c>
      <c r="D164" s="215" t="s">
        <v>233</v>
      </c>
      <c r="E164" s="2"/>
      <c r="F164" s="2"/>
      <c r="G164" s="2"/>
      <c r="H164" s="2"/>
      <c r="I164" s="2"/>
      <c r="J164" s="2"/>
      <c r="K164" s="2"/>
    </row>
    <row r="165" spans="1:11" ht="36" customHeight="1" x14ac:dyDescent="0.25">
      <c r="A165" s="96" t="s">
        <v>312</v>
      </c>
      <c r="B165" s="724" t="s">
        <v>313</v>
      </c>
      <c r="C165" s="176" t="s">
        <v>478</v>
      </c>
      <c r="D165" s="147">
        <v>45000</v>
      </c>
      <c r="E165" s="2"/>
      <c r="F165" s="2"/>
      <c r="G165" s="2"/>
      <c r="H165" s="2"/>
      <c r="I165" s="2"/>
      <c r="J165" s="2"/>
      <c r="K165" s="2"/>
    </row>
    <row r="166" spans="1:11" ht="96" x14ac:dyDescent="0.25">
      <c r="A166" s="96" t="s">
        <v>2044</v>
      </c>
      <c r="B166" s="724" t="s">
        <v>2045</v>
      </c>
      <c r="C166" s="56" t="s">
        <v>479</v>
      </c>
      <c r="D166" s="87">
        <v>79000</v>
      </c>
      <c r="E166" s="2"/>
      <c r="F166" s="2"/>
      <c r="G166" s="2"/>
      <c r="H166" s="2"/>
      <c r="I166" s="2"/>
      <c r="J166" s="2"/>
      <c r="K166" s="2"/>
    </row>
    <row r="167" spans="1:11" x14ac:dyDescent="0.25">
      <c r="A167" s="96" t="s">
        <v>314</v>
      </c>
      <c r="B167" s="46"/>
      <c r="C167" s="46"/>
      <c r="D167" s="87">
        <f>SUM(D165:D166)</f>
        <v>124000</v>
      </c>
      <c r="E167" s="2"/>
      <c r="F167" s="2"/>
      <c r="G167" s="2"/>
      <c r="H167" s="2"/>
      <c r="I167" s="2"/>
      <c r="J167" s="2"/>
      <c r="K167" s="2"/>
    </row>
    <row r="168" spans="1:11" s="26" customForma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177" t="s">
        <v>458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24" customHeight="1" x14ac:dyDescent="0.25">
      <c r="A171" s="772" t="s">
        <v>254</v>
      </c>
      <c r="B171" s="775" t="s">
        <v>2037</v>
      </c>
      <c r="C171" s="776"/>
      <c r="D171" s="775" t="s">
        <v>2029</v>
      </c>
      <c r="E171" s="776"/>
      <c r="F171" s="726" t="s">
        <v>224</v>
      </c>
      <c r="G171" s="2"/>
      <c r="H171" s="2"/>
      <c r="I171" s="2"/>
      <c r="J171" s="2"/>
      <c r="K171" s="2"/>
    </row>
    <row r="172" spans="1:11" ht="24" x14ac:dyDescent="0.25">
      <c r="A172" s="774"/>
      <c r="B172" s="215" t="s">
        <v>225</v>
      </c>
      <c r="C172" s="215" t="s">
        <v>226</v>
      </c>
      <c r="D172" s="215" t="s">
        <v>225</v>
      </c>
      <c r="E172" s="215" t="s">
        <v>226</v>
      </c>
      <c r="F172" s="727"/>
      <c r="G172" s="2"/>
      <c r="H172" s="2"/>
      <c r="I172" s="2"/>
      <c r="J172" s="2"/>
      <c r="K172" s="2"/>
    </row>
    <row r="173" spans="1:11" x14ac:dyDescent="0.25">
      <c r="A173" s="42" t="s">
        <v>255</v>
      </c>
      <c r="B173" s="96">
        <v>20</v>
      </c>
      <c r="C173" s="136">
        <v>0.33333333333333331</v>
      </c>
      <c r="D173" s="96">
        <v>30</v>
      </c>
      <c r="E173" s="136">
        <v>0.37499999999999994</v>
      </c>
      <c r="F173" s="728">
        <v>0.49999999999999978</v>
      </c>
      <c r="G173" s="2"/>
      <c r="H173" s="2"/>
      <c r="I173" s="2"/>
      <c r="J173" s="2"/>
      <c r="K173" s="2"/>
    </row>
    <row r="174" spans="1:11" x14ac:dyDescent="0.25">
      <c r="A174" s="42" t="s">
        <v>256</v>
      </c>
      <c r="B174" s="96">
        <v>10</v>
      </c>
      <c r="C174" s="136">
        <v>0.16666666666666666</v>
      </c>
      <c r="D174" s="96">
        <v>10</v>
      </c>
      <c r="E174" s="136">
        <v>0.125</v>
      </c>
      <c r="F174" s="728">
        <v>0</v>
      </c>
      <c r="G174" s="118"/>
      <c r="H174" s="2"/>
      <c r="I174" s="2"/>
      <c r="J174" s="2"/>
      <c r="K174" s="2"/>
    </row>
    <row r="175" spans="1:11" x14ac:dyDescent="0.25">
      <c r="A175" s="42" t="s">
        <v>257</v>
      </c>
      <c r="B175" s="96">
        <v>0</v>
      </c>
      <c r="C175" s="136">
        <v>0</v>
      </c>
      <c r="D175" s="96">
        <v>0</v>
      </c>
      <c r="E175" s="136">
        <v>0</v>
      </c>
      <c r="F175" s="728">
        <v>0</v>
      </c>
      <c r="G175" s="2"/>
      <c r="H175" s="2"/>
      <c r="I175" s="2"/>
      <c r="J175" s="2"/>
      <c r="K175" s="2"/>
    </row>
    <row r="176" spans="1:11" x14ac:dyDescent="0.25">
      <c r="A176" s="42" t="s">
        <v>258</v>
      </c>
      <c r="B176" s="96">
        <v>30</v>
      </c>
      <c r="C176" s="136">
        <v>0.49999999999999989</v>
      </c>
      <c r="D176" s="96">
        <v>40</v>
      </c>
      <c r="E176" s="136">
        <v>0.5</v>
      </c>
      <c r="F176" s="728">
        <v>0.33333333333333348</v>
      </c>
      <c r="G176" s="2"/>
      <c r="H176" s="2"/>
      <c r="I176" s="2"/>
      <c r="J176" s="2"/>
      <c r="K176" s="2"/>
    </row>
    <row r="177" spans="1:11" x14ac:dyDescent="0.25">
      <c r="A177" s="42" t="s">
        <v>259</v>
      </c>
      <c r="B177" s="96">
        <v>0</v>
      </c>
      <c r="C177" s="136">
        <v>0</v>
      </c>
      <c r="D177" s="96">
        <v>0</v>
      </c>
      <c r="E177" s="136">
        <v>0</v>
      </c>
      <c r="F177" s="728">
        <v>0</v>
      </c>
      <c r="G177" s="2"/>
      <c r="H177" s="2"/>
      <c r="I177" s="2"/>
      <c r="J177" s="2"/>
      <c r="K177" s="2"/>
    </row>
    <row r="178" spans="1:11" x14ac:dyDescent="0.25">
      <c r="A178" s="42" t="s">
        <v>260</v>
      </c>
      <c r="B178" s="96">
        <v>0</v>
      </c>
      <c r="C178" s="136">
        <v>0</v>
      </c>
      <c r="D178" s="96">
        <v>0</v>
      </c>
      <c r="E178" s="136">
        <v>0</v>
      </c>
      <c r="F178" s="728">
        <v>0</v>
      </c>
      <c r="G178" s="2"/>
      <c r="H178" s="2"/>
      <c r="I178" s="2"/>
      <c r="J178" s="2"/>
      <c r="K178" s="2"/>
    </row>
    <row r="179" spans="1:11" x14ac:dyDescent="0.25">
      <c r="A179" s="42" t="s">
        <v>202</v>
      </c>
      <c r="B179" s="96">
        <v>60</v>
      </c>
      <c r="C179" s="136">
        <v>0.99999999999999989</v>
      </c>
      <c r="D179" s="96">
        <v>80</v>
      </c>
      <c r="E179" s="89">
        <v>1</v>
      </c>
      <c r="F179" s="724"/>
      <c r="G179" s="2"/>
      <c r="H179" s="2"/>
      <c r="I179" s="2"/>
      <c r="J179" s="2"/>
      <c r="K179" s="2"/>
    </row>
    <row r="180" spans="1:11" s="26" customForma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181" t="s">
        <v>459</v>
      </c>
      <c r="B182" s="178"/>
      <c r="C182" s="180"/>
      <c r="D182" s="180"/>
      <c r="E182" s="180"/>
      <c r="F182" s="180"/>
      <c r="G182" s="180"/>
      <c r="H182" s="2"/>
      <c r="I182" s="2"/>
      <c r="J182" s="2"/>
      <c r="K182" s="2"/>
    </row>
    <row r="183" spans="1:11" x14ac:dyDescent="0.25">
      <c r="A183" s="771" t="s">
        <v>315</v>
      </c>
      <c r="B183" s="775" t="s">
        <v>2020</v>
      </c>
      <c r="C183" s="776"/>
      <c r="D183" s="775" t="s">
        <v>2038</v>
      </c>
      <c r="E183" s="776"/>
      <c r="F183" s="775" t="s">
        <v>2031</v>
      </c>
      <c r="G183" s="776"/>
      <c r="H183" s="2"/>
      <c r="I183" s="2"/>
      <c r="J183" s="2"/>
      <c r="K183" s="2"/>
    </row>
    <row r="184" spans="1:11" x14ac:dyDescent="0.25">
      <c r="A184" s="771"/>
      <c r="B184" s="772" t="s">
        <v>316</v>
      </c>
      <c r="C184" s="772" t="s">
        <v>317</v>
      </c>
      <c r="D184" s="772" t="s">
        <v>316</v>
      </c>
      <c r="E184" s="772" t="s">
        <v>317</v>
      </c>
      <c r="F184" s="772" t="s">
        <v>316</v>
      </c>
      <c r="G184" s="772" t="s">
        <v>317</v>
      </c>
      <c r="H184" s="2"/>
      <c r="I184" s="2"/>
      <c r="J184" s="2"/>
      <c r="K184" s="2"/>
    </row>
    <row r="185" spans="1:11" x14ac:dyDescent="0.25">
      <c r="A185" s="771"/>
      <c r="B185" s="774"/>
      <c r="C185" s="774"/>
      <c r="D185" s="774"/>
      <c r="E185" s="774"/>
      <c r="F185" s="774"/>
      <c r="G185" s="774"/>
      <c r="H185" s="2"/>
      <c r="I185" s="2"/>
      <c r="J185" s="2"/>
      <c r="K185" s="2"/>
    </row>
    <row r="186" spans="1:11" x14ac:dyDescent="0.25">
      <c r="A186" s="42" t="s">
        <v>283</v>
      </c>
      <c r="B186" s="729">
        <v>51.848500000000001</v>
      </c>
      <c r="C186" s="96" t="s">
        <v>52</v>
      </c>
      <c r="D186" s="729">
        <v>56.162399999999998</v>
      </c>
      <c r="E186" s="89">
        <f>D186/B186</f>
        <v>1.0832020212735181</v>
      </c>
      <c r="F186" s="729">
        <v>59.5</v>
      </c>
      <c r="G186" s="89">
        <f>F186/B186</f>
        <v>1.1475741824739385</v>
      </c>
      <c r="H186" s="2"/>
      <c r="I186" s="2"/>
      <c r="J186" s="2"/>
      <c r="K186" s="2"/>
    </row>
    <row r="187" spans="1:11" x14ac:dyDescent="0.25">
      <c r="A187" s="42" t="s">
        <v>284</v>
      </c>
      <c r="B187" s="729">
        <v>49.942300000000003</v>
      </c>
      <c r="C187" s="96" t="s">
        <v>52</v>
      </c>
      <c r="D187" s="729">
        <v>53.334099999999999</v>
      </c>
      <c r="E187" s="714">
        <f t="shared" ref="E187:E188" si="12">D187/B187</f>
        <v>1.0679143731866574</v>
      </c>
      <c r="F187" s="729">
        <v>56.95</v>
      </c>
      <c r="G187" s="714">
        <f t="shared" ref="G187:G188" si="13">F187/B187</f>
        <v>1.1403159245769618</v>
      </c>
      <c r="H187" s="2"/>
      <c r="I187" s="2"/>
      <c r="J187" s="2"/>
      <c r="K187" s="2"/>
    </row>
    <row r="188" spans="1:11" x14ac:dyDescent="0.25">
      <c r="A188" s="42" t="s">
        <v>285</v>
      </c>
      <c r="B188" s="729">
        <v>33.548999999999999</v>
      </c>
      <c r="C188" s="96" t="s">
        <v>52</v>
      </c>
      <c r="D188" s="729">
        <v>36.364100000000001</v>
      </c>
      <c r="E188" s="714">
        <f t="shared" si="12"/>
        <v>1.0839101016423738</v>
      </c>
      <c r="F188" s="729">
        <v>38.674999999999997</v>
      </c>
      <c r="G188" s="714">
        <f t="shared" si="13"/>
        <v>1.152791439387165</v>
      </c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0" t="s">
        <v>467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18" t="s">
        <v>318</v>
      </c>
      <c r="B192" s="775" t="s">
        <v>2020</v>
      </c>
      <c r="C192" s="776"/>
      <c r="D192" s="775" t="s">
        <v>2038</v>
      </c>
      <c r="E192" s="776"/>
      <c r="F192" s="775" t="s">
        <v>2031</v>
      </c>
      <c r="G192" s="776"/>
      <c r="H192" s="2"/>
      <c r="I192" s="2"/>
      <c r="J192" s="2"/>
      <c r="K192" s="2"/>
    </row>
    <row r="193" spans="1:11" x14ac:dyDescent="0.25">
      <c r="A193" s="96"/>
      <c r="B193" s="96" t="s">
        <v>319</v>
      </c>
      <c r="C193" s="96" t="s">
        <v>36</v>
      </c>
      <c r="D193" s="96" t="s">
        <v>319</v>
      </c>
      <c r="E193" s="96" t="s">
        <v>36</v>
      </c>
      <c r="F193" s="96" t="s">
        <v>319</v>
      </c>
      <c r="G193" s="96" t="s">
        <v>36</v>
      </c>
      <c r="H193" s="2"/>
      <c r="I193" s="2"/>
      <c r="J193" s="2"/>
      <c r="K193" s="2"/>
    </row>
    <row r="194" spans="1:11" x14ac:dyDescent="0.25">
      <c r="A194" s="43" t="s">
        <v>320</v>
      </c>
      <c r="B194" s="96">
        <v>0</v>
      </c>
      <c r="C194" s="722">
        <f>B194/$B$197</f>
        <v>0</v>
      </c>
      <c r="D194" s="96">
        <v>0</v>
      </c>
      <c r="E194" s="722">
        <f>D194/$D$197</f>
        <v>0</v>
      </c>
      <c r="F194" s="96">
        <v>0</v>
      </c>
      <c r="G194" s="722">
        <f>F194/$F$197</f>
        <v>0</v>
      </c>
      <c r="H194" s="2"/>
      <c r="I194" s="2"/>
      <c r="J194" s="2"/>
      <c r="K194" s="2"/>
    </row>
    <row r="195" spans="1:11" x14ac:dyDescent="0.25">
      <c r="A195" s="43" t="s">
        <v>321</v>
      </c>
      <c r="B195" s="87">
        <v>3000</v>
      </c>
      <c r="C195" s="722">
        <f t="shared" ref="C195:C197" si="14">B195/$B$197</f>
        <v>1.8231540565177756E-2</v>
      </c>
      <c r="D195" s="96">
        <v>3095</v>
      </c>
      <c r="E195" s="722">
        <f t="shared" ref="E195:E197" si="15">D195/$D$197</f>
        <v>1.3260553815569048E-2</v>
      </c>
      <c r="F195" s="96">
        <v>3120</v>
      </c>
      <c r="G195" s="722">
        <f t="shared" ref="G195:G197" si="16">F195/$F$197</f>
        <v>9.5512153309251207E-3</v>
      </c>
      <c r="H195" s="2"/>
      <c r="I195" s="2"/>
      <c r="J195" s="2"/>
      <c r="K195" s="2"/>
    </row>
    <row r="196" spans="1:11" x14ac:dyDescent="0.25">
      <c r="A196" s="43" t="s">
        <v>322</v>
      </c>
      <c r="B196" s="87">
        <v>161550</v>
      </c>
      <c r="C196" s="722">
        <f t="shared" si="14"/>
        <v>0.98176845943482227</v>
      </c>
      <c r="D196" s="55">
        <v>230304</v>
      </c>
      <c r="E196" s="722">
        <f t="shared" si="15"/>
        <v>0.98673944618443099</v>
      </c>
      <c r="F196" s="55">
        <v>323540</v>
      </c>
      <c r="G196" s="722">
        <f t="shared" si="16"/>
        <v>0.99044878466907493</v>
      </c>
      <c r="H196" s="2"/>
      <c r="I196" s="2"/>
      <c r="J196" s="2"/>
      <c r="K196" s="2"/>
    </row>
    <row r="197" spans="1:11" x14ac:dyDescent="0.25">
      <c r="A197" s="43" t="s">
        <v>202</v>
      </c>
      <c r="B197" s="55">
        <v>164550</v>
      </c>
      <c r="C197" s="722">
        <f t="shared" si="14"/>
        <v>1</v>
      </c>
      <c r="D197" s="96">
        <v>233399</v>
      </c>
      <c r="E197" s="722">
        <f t="shared" si="15"/>
        <v>1</v>
      </c>
      <c r="F197" s="96">
        <v>326660</v>
      </c>
      <c r="G197" s="722">
        <f t="shared" si="16"/>
        <v>1</v>
      </c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8" customHeight="1" x14ac:dyDescent="0.25">
      <c r="A200" s="20" t="s">
        <v>468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24" x14ac:dyDescent="0.25">
      <c r="A201" s="215" t="s">
        <v>323</v>
      </c>
      <c r="B201" s="215" t="s">
        <v>324</v>
      </c>
      <c r="C201" s="215" t="s">
        <v>325</v>
      </c>
      <c r="D201" s="2"/>
      <c r="E201" s="2"/>
      <c r="F201" s="2"/>
      <c r="G201" s="2"/>
      <c r="H201" s="2"/>
      <c r="I201" s="2"/>
      <c r="J201" s="2"/>
      <c r="K201" s="2"/>
    </row>
    <row r="202" spans="1:11" ht="24" x14ac:dyDescent="0.25">
      <c r="A202" s="43" t="s">
        <v>465</v>
      </c>
      <c r="B202" s="96" t="s">
        <v>326</v>
      </c>
      <c r="C202" s="96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43" t="s">
        <v>466</v>
      </c>
      <c r="B203" s="96" t="s">
        <v>326</v>
      </c>
      <c r="C203" s="96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43" t="s">
        <v>327</v>
      </c>
      <c r="B204" s="96"/>
      <c r="C204" s="96" t="s">
        <v>326</v>
      </c>
      <c r="D204" s="2"/>
      <c r="E204" s="2"/>
      <c r="F204" s="2"/>
      <c r="G204" s="2"/>
      <c r="H204" s="2"/>
      <c r="I204" s="2"/>
      <c r="J204" s="2"/>
      <c r="K204" s="2"/>
    </row>
    <row r="205" spans="1:11" s="26" customFormat="1" x14ac:dyDescent="0.25">
      <c r="A205" s="148"/>
      <c r="B205" s="178"/>
      <c r="C205" s="178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148"/>
      <c r="B206" s="148"/>
      <c r="C206" s="148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184" t="s">
        <v>469</v>
      </c>
      <c r="B207" s="149"/>
      <c r="C207" s="124"/>
      <c r="D207" s="2"/>
      <c r="E207" s="2"/>
      <c r="F207" s="2"/>
      <c r="G207" s="2"/>
      <c r="H207" s="2"/>
      <c r="I207" s="2"/>
      <c r="J207" s="2"/>
      <c r="K207" s="2"/>
    </row>
    <row r="208" spans="1:11" ht="24" customHeight="1" x14ac:dyDescent="0.25">
      <c r="A208" s="772" t="s">
        <v>328</v>
      </c>
      <c r="B208" s="775" t="s">
        <v>2020</v>
      </c>
      <c r="C208" s="776"/>
      <c r="D208" s="775" t="s">
        <v>2038</v>
      </c>
      <c r="E208" s="776"/>
      <c r="F208" s="775" t="s">
        <v>2031</v>
      </c>
      <c r="G208" s="776"/>
      <c r="H208" s="775" t="s">
        <v>22</v>
      </c>
      <c r="I208" s="795"/>
      <c r="J208" s="795"/>
      <c r="K208" s="776"/>
    </row>
    <row r="209" spans="1:11" ht="36" customHeight="1" x14ac:dyDescent="0.25">
      <c r="A209" s="773"/>
      <c r="B209" s="772" t="s">
        <v>329</v>
      </c>
      <c r="C209" s="772" t="s">
        <v>330</v>
      </c>
      <c r="D209" s="772" t="s">
        <v>329</v>
      </c>
      <c r="E209" s="772" t="s">
        <v>330</v>
      </c>
      <c r="F209" s="772" t="s">
        <v>329</v>
      </c>
      <c r="G209" s="772" t="s">
        <v>330</v>
      </c>
      <c r="H209" s="775" t="s">
        <v>2046</v>
      </c>
      <c r="I209" s="776"/>
      <c r="J209" s="775" t="s">
        <v>2039</v>
      </c>
      <c r="K209" s="776"/>
    </row>
    <row r="210" spans="1:11" ht="72" x14ac:dyDescent="0.25">
      <c r="A210" s="774"/>
      <c r="B210" s="774"/>
      <c r="C210" s="774"/>
      <c r="D210" s="774"/>
      <c r="E210" s="774"/>
      <c r="F210" s="774"/>
      <c r="G210" s="774"/>
      <c r="H210" s="215" t="s">
        <v>331</v>
      </c>
      <c r="I210" s="215" t="s">
        <v>332</v>
      </c>
      <c r="J210" s="215" t="s">
        <v>331</v>
      </c>
      <c r="K210" s="215" t="s">
        <v>332</v>
      </c>
    </row>
    <row r="211" spans="1:11" x14ac:dyDescent="0.25">
      <c r="A211" s="96">
        <v>1</v>
      </c>
      <c r="B211" s="96">
        <v>2</v>
      </c>
      <c r="C211" s="96">
        <v>3</v>
      </c>
      <c r="D211" s="96">
        <v>4</v>
      </c>
      <c r="E211" s="96">
        <v>5</v>
      </c>
      <c r="F211" s="96">
        <v>6</v>
      </c>
      <c r="G211" s="96">
        <v>7</v>
      </c>
      <c r="H211" s="97">
        <v>8</v>
      </c>
      <c r="I211" s="96">
        <v>9</v>
      </c>
      <c r="J211" s="96">
        <v>10</v>
      </c>
      <c r="K211" s="96">
        <v>11</v>
      </c>
    </row>
    <row r="212" spans="1:11" x14ac:dyDescent="0.25">
      <c r="A212" s="43" t="s">
        <v>333</v>
      </c>
      <c r="B212" s="732">
        <v>21.54</v>
      </c>
      <c r="C212" s="714">
        <f>B212/$B$214</f>
        <v>0.58170623025196455</v>
      </c>
      <c r="D212" s="720">
        <v>25.835000000000001</v>
      </c>
      <c r="E212" s="733">
        <f>D212/$D$214</f>
        <v>0.5864926220204314</v>
      </c>
      <c r="F212" s="720">
        <v>28.277999999999999</v>
      </c>
      <c r="G212" s="714">
        <f>F212/$F$214</f>
        <v>0.58025198013707058</v>
      </c>
      <c r="H212" s="734">
        <v>4.2949999999999999</v>
      </c>
      <c r="I212" s="714">
        <f>H212/$H$214</f>
        <v>0.61173621991169347</v>
      </c>
      <c r="J212" s="100">
        <v>2.4430000000000001</v>
      </c>
      <c r="K212" s="714">
        <f>J212/$J$214</f>
        <v>0.52156276686592651</v>
      </c>
    </row>
    <row r="213" spans="1:11" x14ac:dyDescent="0.25">
      <c r="A213" s="43" t="s">
        <v>334</v>
      </c>
      <c r="B213" s="720">
        <v>15.489000000000001</v>
      </c>
      <c r="C213" s="714">
        <f t="shared" ref="C213:C214" si="17">B213/$B$214</f>
        <v>0.41829376974803528</v>
      </c>
      <c r="D213" s="720">
        <v>18.215</v>
      </c>
      <c r="E213" s="733">
        <f t="shared" ref="E213:E214" si="18">D213/$D$214</f>
        <v>0.41350737797956871</v>
      </c>
      <c r="F213" s="720">
        <v>20.456</v>
      </c>
      <c r="G213" s="714">
        <f t="shared" ref="G213:G214" si="19">F213/$F$214</f>
        <v>0.41974801986292937</v>
      </c>
      <c r="H213" s="734">
        <v>2.726</v>
      </c>
      <c r="I213" s="714">
        <f t="shared" ref="I213:I214" si="20">H213/$H$214</f>
        <v>0.38826378008830653</v>
      </c>
      <c r="J213" s="100">
        <v>2.2410000000000001</v>
      </c>
      <c r="K213" s="714">
        <f t="shared" ref="K213:K214" si="21">J213/$J$214</f>
        <v>0.47843723313407344</v>
      </c>
    </row>
    <row r="214" spans="1:11" x14ac:dyDescent="0.25">
      <c r="A214" s="43" t="s">
        <v>202</v>
      </c>
      <c r="B214" s="720">
        <v>37.029000000000003</v>
      </c>
      <c r="C214" s="714">
        <f t="shared" si="17"/>
        <v>1</v>
      </c>
      <c r="D214" s="720">
        <v>44.05</v>
      </c>
      <c r="E214" s="733">
        <f t="shared" si="18"/>
        <v>1</v>
      </c>
      <c r="F214" s="720">
        <v>48.734000000000002</v>
      </c>
      <c r="G214" s="714">
        <f t="shared" si="19"/>
        <v>1</v>
      </c>
      <c r="H214" s="734">
        <v>7.0209999999999999</v>
      </c>
      <c r="I214" s="714">
        <f t="shared" si="20"/>
        <v>1</v>
      </c>
      <c r="J214" s="100">
        <v>4.6840000000000002</v>
      </c>
      <c r="K214" s="714">
        <f t="shared" si="21"/>
        <v>1</v>
      </c>
    </row>
    <row r="215" spans="1:11" s="26" customFormat="1" x14ac:dyDescent="0.25">
      <c r="A215" s="148"/>
      <c r="B215" s="185"/>
      <c r="C215" s="186"/>
      <c r="D215" s="185"/>
      <c r="E215" s="186"/>
      <c r="F215" s="185"/>
      <c r="G215" s="186"/>
      <c r="H215" s="187"/>
      <c r="I215" s="178"/>
      <c r="J215" s="187"/>
      <c r="K215" s="178"/>
    </row>
    <row r="216" spans="1:11" x14ac:dyDescent="0.25">
      <c r="A216" s="124"/>
      <c r="B216" s="124"/>
      <c r="C216" s="124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177" t="s">
        <v>470</v>
      </c>
      <c r="B217" s="124"/>
      <c r="C217" s="124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15" t="s">
        <v>335</v>
      </c>
      <c r="B218" s="215" t="s">
        <v>2017</v>
      </c>
      <c r="C218" s="215" t="s">
        <v>2021</v>
      </c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43" t="s">
        <v>336</v>
      </c>
      <c r="B219" s="42" t="s">
        <v>337</v>
      </c>
      <c r="C219" s="42" t="s">
        <v>2044</v>
      </c>
      <c r="D219" s="2"/>
      <c r="E219" s="2"/>
      <c r="F219" s="2"/>
      <c r="G219" s="2"/>
      <c r="H219" s="2"/>
      <c r="I219" s="2"/>
      <c r="J219" s="2"/>
      <c r="K219" s="2"/>
    </row>
    <row r="220" spans="1:11" ht="48" x14ac:dyDescent="0.25">
      <c r="A220" s="43" t="s">
        <v>338</v>
      </c>
      <c r="B220" s="56" t="s">
        <v>339</v>
      </c>
      <c r="C220" s="56" t="s">
        <v>340</v>
      </c>
      <c r="D220" s="2"/>
      <c r="E220" s="2"/>
      <c r="F220" s="2"/>
      <c r="G220" s="2"/>
      <c r="H220" s="2"/>
      <c r="I220" s="2"/>
      <c r="J220" s="2"/>
      <c r="K220" s="2"/>
    </row>
    <row r="221" spans="1:11" ht="24" x14ac:dyDescent="0.25">
      <c r="A221" s="43" t="s">
        <v>341</v>
      </c>
      <c r="B221" s="56" t="s">
        <v>342</v>
      </c>
      <c r="C221" s="56" t="s">
        <v>342</v>
      </c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43" t="s">
        <v>343</v>
      </c>
      <c r="B222" s="182"/>
      <c r="C222" s="182"/>
      <c r="D222" s="2"/>
      <c r="E222" s="2"/>
      <c r="F222" s="2"/>
      <c r="G222" s="2"/>
      <c r="H222" s="2"/>
      <c r="I222" s="2"/>
      <c r="J222" s="2"/>
      <c r="K222" s="2"/>
    </row>
    <row r="223" spans="1:11" ht="60.75" customHeight="1" x14ac:dyDescent="0.25">
      <c r="A223" s="43" t="s">
        <v>344</v>
      </c>
      <c r="B223" s="183" t="s">
        <v>345</v>
      </c>
      <c r="C223" s="183" t="s">
        <v>346</v>
      </c>
      <c r="D223" s="2"/>
      <c r="E223" s="2"/>
      <c r="F223" s="2"/>
      <c r="G223" s="2"/>
      <c r="H223" s="2"/>
      <c r="I223" s="2"/>
      <c r="J223" s="2"/>
      <c r="K223" s="2"/>
    </row>
    <row r="224" spans="1:11" s="26" customFormat="1" x14ac:dyDescent="0.25">
      <c r="A224" s="148"/>
      <c r="B224" s="188"/>
      <c r="C224" s="188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189" t="s">
        <v>471</v>
      </c>
      <c r="B226" s="150"/>
      <c r="C226" s="150"/>
      <c r="D226" s="116"/>
      <c r="E226" s="116"/>
      <c r="F226" s="116"/>
      <c r="G226" s="116"/>
      <c r="H226" s="2"/>
      <c r="I226" s="2"/>
      <c r="J226" s="2"/>
      <c r="K226" s="2"/>
    </row>
    <row r="227" spans="1:11" x14ac:dyDescent="0.25">
      <c r="A227" s="217" t="s">
        <v>347</v>
      </c>
      <c r="B227" s="775" t="s">
        <v>348</v>
      </c>
      <c r="C227" s="776"/>
      <c r="D227" s="775" t="s">
        <v>349</v>
      </c>
      <c r="E227" s="776"/>
      <c r="F227" s="777" t="s">
        <v>202</v>
      </c>
      <c r="G227" s="778"/>
      <c r="H227" s="2"/>
      <c r="I227" s="2"/>
      <c r="J227" s="2"/>
      <c r="K227" s="2"/>
    </row>
    <row r="228" spans="1:11" x14ac:dyDescent="0.25">
      <c r="A228" s="217" t="s">
        <v>350</v>
      </c>
      <c r="B228" s="775">
        <v>2018</v>
      </c>
      <c r="C228" s="776"/>
      <c r="D228" s="775">
        <v>2019</v>
      </c>
      <c r="E228" s="776"/>
      <c r="F228" s="793"/>
      <c r="G228" s="794"/>
      <c r="H228" s="2"/>
      <c r="I228" s="2"/>
      <c r="J228" s="2"/>
      <c r="K228" s="2"/>
    </row>
    <row r="229" spans="1:11" x14ac:dyDescent="0.25">
      <c r="A229" s="42" t="s">
        <v>351</v>
      </c>
      <c r="B229" s="96" t="s">
        <v>352</v>
      </c>
      <c r="C229" s="96" t="s">
        <v>353</v>
      </c>
      <c r="D229" s="96" t="s">
        <v>352</v>
      </c>
      <c r="E229" s="96" t="s">
        <v>353</v>
      </c>
      <c r="F229" s="96" t="s">
        <v>352</v>
      </c>
      <c r="G229" s="96" t="s">
        <v>353</v>
      </c>
      <c r="H229" s="2"/>
      <c r="I229" s="2"/>
      <c r="J229" s="2"/>
      <c r="K229" s="2"/>
    </row>
    <row r="230" spans="1:11" x14ac:dyDescent="0.25">
      <c r="A230" s="42" t="s">
        <v>354</v>
      </c>
      <c r="B230" s="87">
        <v>800</v>
      </c>
      <c r="C230" s="89">
        <f>B230/B236</f>
        <v>1.8912529550827423E-2</v>
      </c>
      <c r="D230" s="87">
        <v>1000</v>
      </c>
      <c r="E230" s="89">
        <f t="shared" ref="E230:E236" si="22">D230/$D$236</f>
        <v>1.7825311942959002E-2</v>
      </c>
      <c r="F230" s="87">
        <f>B230+D230</f>
        <v>1800</v>
      </c>
      <c r="G230" s="89">
        <f t="shared" ref="G230:G236" si="23">F230/$F$236</f>
        <v>1.8292682926829267E-2</v>
      </c>
      <c r="H230" s="2"/>
      <c r="I230" s="2"/>
      <c r="J230" s="2"/>
      <c r="K230" s="2"/>
    </row>
    <row r="231" spans="1:11" x14ac:dyDescent="0.25">
      <c r="A231" s="42" t="s">
        <v>355</v>
      </c>
      <c r="B231" s="87">
        <v>10500</v>
      </c>
      <c r="C231" s="89">
        <v>0.24822695035460993</v>
      </c>
      <c r="D231" s="87">
        <v>18700</v>
      </c>
      <c r="E231" s="714">
        <f t="shared" si="22"/>
        <v>0.33333333333333331</v>
      </c>
      <c r="F231" s="711">
        <f>B231+D231</f>
        <v>29200</v>
      </c>
      <c r="G231" s="714">
        <f t="shared" si="23"/>
        <v>0.2967479674796748</v>
      </c>
      <c r="H231" s="2"/>
      <c r="I231" s="2"/>
      <c r="J231" s="2"/>
      <c r="K231" s="2"/>
    </row>
    <row r="232" spans="1:11" x14ac:dyDescent="0.25">
      <c r="A232" s="42" t="s">
        <v>356</v>
      </c>
      <c r="B232" s="87">
        <v>5000</v>
      </c>
      <c r="C232" s="89">
        <v>0.1182033096926714</v>
      </c>
      <c r="D232" s="87">
        <v>5200</v>
      </c>
      <c r="E232" s="714">
        <f t="shared" si="22"/>
        <v>9.2691622103386814E-2</v>
      </c>
      <c r="F232" s="711">
        <f>B232+D232</f>
        <v>10200</v>
      </c>
      <c r="G232" s="714">
        <f t="shared" si="23"/>
        <v>0.10365853658536585</v>
      </c>
      <c r="H232" s="2"/>
      <c r="I232" s="2"/>
      <c r="J232" s="2"/>
      <c r="K232" s="2"/>
    </row>
    <row r="233" spans="1:11" x14ac:dyDescent="0.25">
      <c r="A233" s="713" t="s">
        <v>357</v>
      </c>
      <c r="B233" s="711">
        <v>20000</v>
      </c>
      <c r="C233" s="714">
        <v>0.4728132387706856</v>
      </c>
      <c r="D233" s="711">
        <v>23000</v>
      </c>
      <c r="E233" s="735">
        <f t="shared" si="22"/>
        <v>0.40998217468805703</v>
      </c>
      <c r="F233" s="739">
        <f>B233+D233</f>
        <v>43000</v>
      </c>
      <c r="G233" s="735">
        <f t="shared" si="23"/>
        <v>0.43699186991869921</v>
      </c>
      <c r="H233" s="2"/>
      <c r="I233" s="2"/>
      <c r="J233" s="2"/>
      <c r="K233" s="2"/>
    </row>
    <row r="234" spans="1:11" x14ac:dyDescent="0.25">
      <c r="A234" s="42" t="s">
        <v>358</v>
      </c>
      <c r="B234" s="87">
        <v>3000</v>
      </c>
      <c r="C234" s="89">
        <v>7.0921985815602842E-2</v>
      </c>
      <c r="D234" s="87">
        <v>3700</v>
      </c>
      <c r="E234" s="714">
        <f t="shared" si="22"/>
        <v>6.5953654188948302E-2</v>
      </c>
      <c r="F234" s="711">
        <f t="shared" ref="F234:F235" si="24">B234+D234</f>
        <v>6700</v>
      </c>
      <c r="G234" s="714">
        <f t="shared" si="23"/>
        <v>6.8089430894308939E-2</v>
      </c>
      <c r="H234" s="2"/>
      <c r="I234" s="2"/>
      <c r="J234" s="2"/>
      <c r="K234" s="2"/>
    </row>
    <row r="235" spans="1:11" x14ac:dyDescent="0.25">
      <c r="A235" s="42" t="s">
        <v>359</v>
      </c>
      <c r="B235" s="711">
        <v>3000</v>
      </c>
      <c r="C235" s="714">
        <v>7.0921985815602842E-2</v>
      </c>
      <c r="D235" s="711">
        <v>4500</v>
      </c>
      <c r="E235" s="714">
        <f t="shared" si="22"/>
        <v>8.0213903743315509E-2</v>
      </c>
      <c r="F235" s="711">
        <f t="shared" si="24"/>
        <v>7500</v>
      </c>
      <c r="G235" s="714">
        <f t="shared" si="23"/>
        <v>7.621951219512195E-2</v>
      </c>
      <c r="H235" s="2"/>
      <c r="I235" s="2"/>
      <c r="J235" s="2"/>
      <c r="K235" s="2"/>
    </row>
    <row r="236" spans="1:11" x14ac:dyDescent="0.25">
      <c r="A236" s="42" t="s">
        <v>202</v>
      </c>
      <c r="B236" s="83">
        <f>SUM(B230:B235)</f>
        <v>42300</v>
      </c>
      <c r="C236" s="714">
        <v>1</v>
      </c>
      <c r="D236" s="83">
        <f>SUM(D230:D235)</f>
        <v>56100</v>
      </c>
      <c r="E236" s="714">
        <f t="shared" si="22"/>
        <v>1</v>
      </c>
      <c r="F236" s="711">
        <f>B236+D236</f>
        <v>98400</v>
      </c>
      <c r="G236" s="714">
        <f t="shared" si="23"/>
        <v>1</v>
      </c>
      <c r="H236" s="2"/>
      <c r="I236" s="2"/>
      <c r="J236" s="2"/>
      <c r="K236" s="2"/>
    </row>
    <row r="237" spans="1:11" x14ac:dyDescent="0.25">
      <c r="A237" s="343"/>
      <c r="B237" s="343"/>
      <c r="C237" s="343"/>
      <c r="D237" s="343"/>
      <c r="E237" s="738"/>
      <c r="H237" s="2"/>
      <c r="I237" s="2"/>
      <c r="J237" s="2"/>
      <c r="K237" s="2"/>
    </row>
    <row r="238" spans="1:11" s="26" customFormat="1" x14ac:dyDescent="0.25">
      <c r="A238" s="343"/>
      <c r="B238" s="343"/>
      <c r="C238" s="343"/>
      <c r="D238" s="343"/>
      <c r="E238" s="736"/>
      <c r="F238" s="737"/>
      <c r="G238" s="736"/>
      <c r="H238" s="2"/>
      <c r="I238" s="2"/>
      <c r="J238" s="2"/>
      <c r="K238" s="2"/>
    </row>
    <row r="239" spans="1:11" x14ac:dyDescent="0.25">
      <c r="A239" s="233"/>
      <c r="B239" s="233"/>
      <c r="C239" s="233"/>
      <c r="D239" s="233"/>
      <c r="E239" s="233"/>
      <c r="F239" s="2"/>
      <c r="G239" s="2"/>
      <c r="H239" s="2"/>
      <c r="I239" s="2"/>
      <c r="J239" s="2"/>
      <c r="K239" s="2"/>
    </row>
    <row r="240" spans="1:11" x14ac:dyDescent="0.25">
      <c r="A240" s="190" t="s">
        <v>472</v>
      </c>
      <c r="B240" s="151"/>
      <c r="C240" s="151"/>
      <c r="D240" s="151"/>
      <c r="E240" s="151"/>
      <c r="F240" s="151"/>
      <c r="G240" s="151"/>
      <c r="H240" s="151"/>
      <c r="I240" s="151"/>
      <c r="J240" s="151"/>
      <c r="K240" s="2"/>
    </row>
    <row r="241" spans="1:11" x14ac:dyDescent="0.25">
      <c r="A241" s="791" t="s">
        <v>277</v>
      </c>
      <c r="B241" s="788">
        <v>2017</v>
      </c>
      <c r="C241" s="789"/>
      <c r="D241" s="790"/>
      <c r="E241" s="788">
        <v>2018</v>
      </c>
      <c r="F241" s="789"/>
      <c r="G241" s="790"/>
      <c r="H241" s="796">
        <v>2019</v>
      </c>
      <c r="I241" s="796"/>
      <c r="J241" s="796"/>
      <c r="K241" s="742"/>
    </row>
    <row r="242" spans="1:11" ht="48" x14ac:dyDescent="0.25">
      <c r="A242" s="792"/>
      <c r="B242" s="19" t="s">
        <v>360</v>
      </c>
      <c r="C242" s="715" t="s">
        <v>361</v>
      </c>
      <c r="D242" s="19" t="s">
        <v>205</v>
      </c>
      <c r="E242" s="19" t="s">
        <v>360</v>
      </c>
      <c r="F242" s="19" t="s">
        <v>361</v>
      </c>
      <c r="G242" s="19" t="s">
        <v>205</v>
      </c>
      <c r="H242" s="715" t="s">
        <v>360</v>
      </c>
      <c r="I242" s="715" t="s">
        <v>362</v>
      </c>
      <c r="J242" s="715" t="s">
        <v>205</v>
      </c>
      <c r="K242" s="742"/>
    </row>
    <row r="243" spans="1:11" x14ac:dyDescent="0.25">
      <c r="A243" s="11">
        <v>1</v>
      </c>
      <c r="B243" s="11">
        <v>2</v>
      </c>
      <c r="C243" s="11">
        <v>3</v>
      </c>
      <c r="D243" s="11">
        <v>4</v>
      </c>
      <c r="E243" s="11">
        <v>5</v>
      </c>
      <c r="F243" s="11">
        <v>6</v>
      </c>
      <c r="G243" s="11">
        <v>7</v>
      </c>
      <c r="H243" s="11">
        <v>8</v>
      </c>
      <c r="I243" s="11">
        <v>9</v>
      </c>
      <c r="J243" s="11">
        <v>10</v>
      </c>
      <c r="K243" s="135"/>
    </row>
    <row r="244" spans="1:11" x14ac:dyDescent="0.25">
      <c r="A244" s="13" t="s">
        <v>363</v>
      </c>
      <c r="B244" s="152">
        <v>45790</v>
      </c>
      <c r="C244" s="191">
        <v>2.4</v>
      </c>
      <c r="D244" s="740">
        <f>C244/$C$251</f>
        <v>0.14723926380368099</v>
      </c>
      <c r="E244" s="191">
        <v>68600</v>
      </c>
      <c r="F244" s="11">
        <v>3</v>
      </c>
      <c r="G244" s="741">
        <f>F244/$F$251</f>
        <v>0.15</v>
      </c>
      <c r="H244" s="191">
        <v>191590</v>
      </c>
      <c r="I244" s="11">
        <v>5.2</v>
      </c>
      <c r="J244" s="741">
        <f>I244/$I$251</f>
        <v>0.14525139664804471</v>
      </c>
      <c r="K244" s="135"/>
    </row>
    <row r="245" spans="1:11" x14ac:dyDescent="0.25">
      <c r="A245" s="13" t="s">
        <v>364</v>
      </c>
      <c r="B245" s="152">
        <v>47040</v>
      </c>
      <c r="C245" s="191">
        <v>2.2999999999999998</v>
      </c>
      <c r="D245" s="740">
        <f t="shared" ref="D245:D251" si="25">C245/$C$251</f>
        <v>0.14110429447852763</v>
      </c>
      <c r="E245" s="191">
        <v>32930</v>
      </c>
      <c r="F245" s="11">
        <v>2.9</v>
      </c>
      <c r="G245" s="741">
        <f t="shared" ref="G245:G251" si="26">F245/$F$251</f>
        <v>0.14499999999999999</v>
      </c>
      <c r="H245" s="191">
        <v>91965</v>
      </c>
      <c r="I245" s="11">
        <v>4.9000000000000004</v>
      </c>
      <c r="J245" s="741">
        <f t="shared" ref="J245:J251" si="27">I245/$I$251</f>
        <v>0.13687150837988829</v>
      </c>
      <c r="K245" s="135"/>
    </row>
    <row r="246" spans="1:11" x14ac:dyDescent="0.25">
      <c r="A246" s="154" t="s">
        <v>365</v>
      </c>
      <c r="B246" s="152">
        <v>50960</v>
      </c>
      <c r="C246" s="191">
        <v>2.2000000000000002</v>
      </c>
      <c r="D246" s="740">
        <f t="shared" si="25"/>
        <v>0.13496932515337426</v>
      </c>
      <c r="E246" s="191">
        <v>35670</v>
      </c>
      <c r="F246" s="49">
        <v>3.3</v>
      </c>
      <c r="G246" s="741">
        <f t="shared" si="26"/>
        <v>0.16499999999999998</v>
      </c>
      <c r="H246" s="191">
        <v>19925</v>
      </c>
      <c r="I246" s="49">
        <v>5.3</v>
      </c>
      <c r="J246" s="741">
        <f t="shared" si="27"/>
        <v>0.14804469273743018</v>
      </c>
      <c r="K246" s="135"/>
    </row>
    <row r="247" spans="1:11" x14ac:dyDescent="0.25">
      <c r="A247" s="45" t="s">
        <v>366</v>
      </c>
      <c r="B247" s="152">
        <v>39900</v>
      </c>
      <c r="C247" s="191">
        <v>2.4</v>
      </c>
      <c r="D247" s="740">
        <f t="shared" si="25"/>
        <v>0.14723926380368099</v>
      </c>
      <c r="E247" s="191">
        <v>558685</v>
      </c>
      <c r="F247" s="49">
        <v>3.1</v>
      </c>
      <c r="G247" s="741">
        <f t="shared" si="26"/>
        <v>0.155</v>
      </c>
      <c r="H247" s="191">
        <v>78005</v>
      </c>
      <c r="I247" s="49">
        <v>5.0999999999999996</v>
      </c>
      <c r="J247" s="741">
        <f t="shared" si="27"/>
        <v>0.14245810055865921</v>
      </c>
      <c r="K247" s="135"/>
    </row>
    <row r="248" spans="1:11" x14ac:dyDescent="0.25">
      <c r="A248" s="45" t="s">
        <v>367</v>
      </c>
      <c r="B248" s="152">
        <v>2100</v>
      </c>
      <c r="C248" s="191">
        <v>2.5</v>
      </c>
      <c r="D248" s="740">
        <f t="shared" si="25"/>
        <v>0.15337423312883439</v>
      </c>
      <c r="E248" s="191">
        <v>1470</v>
      </c>
      <c r="F248" s="49">
        <v>0.8</v>
      </c>
      <c r="G248" s="741">
        <f t="shared" si="26"/>
        <v>0.04</v>
      </c>
      <c r="H248" s="191">
        <v>4105</v>
      </c>
      <c r="I248" s="49">
        <v>4.8</v>
      </c>
      <c r="J248" s="741">
        <f t="shared" si="27"/>
        <v>0.13407821229050279</v>
      </c>
      <c r="K248" s="135"/>
    </row>
    <row r="249" spans="1:11" x14ac:dyDescent="0.25">
      <c r="A249" s="155" t="s">
        <v>368</v>
      </c>
      <c r="B249" s="76">
        <v>3000000</v>
      </c>
      <c r="C249" s="11">
        <v>2.1</v>
      </c>
      <c r="D249" s="740">
        <f t="shared" si="25"/>
        <v>0.12883435582822089</v>
      </c>
      <c r="E249" s="11">
        <v>2250000</v>
      </c>
      <c r="F249" s="49">
        <v>3.5</v>
      </c>
      <c r="G249" s="741">
        <f t="shared" si="26"/>
        <v>0.17499999999999999</v>
      </c>
      <c r="H249" s="11">
        <v>6037500</v>
      </c>
      <c r="I249" s="49">
        <v>5</v>
      </c>
      <c r="J249" s="741">
        <f t="shared" si="27"/>
        <v>0.13966480446927376</v>
      </c>
      <c r="K249" s="135"/>
    </row>
    <row r="250" spans="1:11" x14ac:dyDescent="0.25">
      <c r="A250" s="45" t="s">
        <v>369</v>
      </c>
      <c r="B250" s="76">
        <v>6750000</v>
      </c>
      <c r="C250" s="11">
        <v>2.4</v>
      </c>
      <c r="D250" s="740">
        <f t="shared" si="25"/>
        <v>0.14723926380368099</v>
      </c>
      <c r="E250" s="11">
        <v>5200000</v>
      </c>
      <c r="F250" s="49">
        <v>3.4</v>
      </c>
      <c r="G250" s="741">
        <f t="shared" si="26"/>
        <v>0.16999999999999998</v>
      </c>
      <c r="H250" s="11">
        <v>13742500</v>
      </c>
      <c r="I250" s="49">
        <v>5.5</v>
      </c>
      <c r="J250" s="741">
        <f t="shared" si="27"/>
        <v>0.15363128491620112</v>
      </c>
      <c r="K250" s="135"/>
    </row>
    <row r="251" spans="1:11" x14ac:dyDescent="0.25">
      <c r="A251" s="155" t="s">
        <v>202</v>
      </c>
      <c r="B251" s="152">
        <v>9935790</v>
      </c>
      <c r="C251" s="191">
        <f>SUM(C244:C250)</f>
        <v>16.299999999999997</v>
      </c>
      <c r="D251" s="740">
        <f t="shared" si="25"/>
        <v>1</v>
      </c>
      <c r="E251" s="191">
        <v>8147355</v>
      </c>
      <c r="F251" s="49">
        <f>SUM(F244:F250)</f>
        <v>20</v>
      </c>
      <c r="G251" s="741">
        <f t="shared" si="26"/>
        <v>1</v>
      </c>
      <c r="H251" s="191">
        <v>20185590</v>
      </c>
      <c r="I251" s="49">
        <f>SUM(I244:I250)</f>
        <v>35.799999999999997</v>
      </c>
      <c r="J251" s="741">
        <f t="shared" si="27"/>
        <v>1</v>
      </c>
      <c r="K251" s="135"/>
    </row>
    <row r="252" spans="1:11" s="26" customFormat="1" x14ac:dyDescent="0.25">
      <c r="A252" s="52"/>
      <c r="B252" s="192"/>
      <c r="C252" s="193"/>
      <c r="D252" s="193"/>
      <c r="E252" s="193"/>
      <c r="F252" s="194"/>
      <c r="G252" s="195"/>
      <c r="H252" s="193"/>
      <c r="I252" s="194"/>
      <c r="J252" s="195"/>
      <c r="K252" s="135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0" t="s">
        <v>473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791" t="s">
        <v>370</v>
      </c>
      <c r="B255" s="791" t="s">
        <v>371</v>
      </c>
      <c r="C255" s="788" t="s">
        <v>2040</v>
      </c>
      <c r="D255" s="789"/>
      <c r="E255" s="789"/>
      <c r="F255" s="790"/>
      <c r="G255" s="788" t="s">
        <v>2032</v>
      </c>
      <c r="H255" s="789"/>
      <c r="I255" s="789"/>
      <c r="J255" s="790"/>
      <c r="K255" s="2"/>
    </row>
    <row r="256" spans="1:11" ht="15" customHeight="1" x14ac:dyDescent="0.25">
      <c r="A256" s="806"/>
      <c r="B256" s="806"/>
      <c r="C256" s="791" t="s">
        <v>372</v>
      </c>
      <c r="D256" s="788" t="s">
        <v>373</v>
      </c>
      <c r="E256" s="789"/>
      <c r="F256" s="790"/>
      <c r="G256" s="791" t="s">
        <v>372</v>
      </c>
      <c r="H256" s="788" t="s">
        <v>373</v>
      </c>
      <c r="I256" s="789"/>
      <c r="J256" s="790"/>
      <c r="K256" s="2"/>
    </row>
    <row r="257" spans="1:11" ht="36" x14ac:dyDescent="0.25">
      <c r="A257" s="792"/>
      <c r="B257" s="792"/>
      <c r="C257" s="792"/>
      <c r="D257" s="19" t="s">
        <v>374</v>
      </c>
      <c r="E257" s="19" t="s">
        <v>375</v>
      </c>
      <c r="F257" s="19" t="s">
        <v>376</v>
      </c>
      <c r="G257" s="792"/>
      <c r="H257" s="19" t="s">
        <v>374</v>
      </c>
      <c r="I257" s="19" t="s">
        <v>375</v>
      </c>
      <c r="J257" s="19" t="s">
        <v>376</v>
      </c>
      <c r="K257" s="2"/>
    </row>
    <row r="258" spans="1:11" x14ac:dyDescent="0.25">
      <c r="A258" s="11">
        <v>1</v>
      </c>
      <c r="B258" s="11">
        <v>2</v>
      </c>
      <c r="C258" s="96">
        <v>3</v>
      </c>
      <c r="D258" s="96">
        <v>4</v>
      </c>
      <c r="E258" s="96">
        <v>5</v>
      </c>
      <c r="F258" s="96">
        <v>6</v>
      </c>
      <c r="G258" s="11">
        <v>7</v>
      </c>
      <c r="H258" s="11">
        <v>8</v>
      </c>
      <c r="I258" s="11">
        <v>9</v>
      </c>
      <c r="J258" s="11">
        <v>10</v>
      </c>
      <c r="K258" s="2"/>
    </row>
    <row r="259" spans="1:11" x14ac:dyDescent="0.25">
      <c r="A259" s="13" t="s">
        <v>363</v>
      </c>
      <c r="B259" s="11" t="s">
        <v>377</v>
      </c>
      <c r="C259" s="96">
        <v>19918.8</v>
      </c>
      <c r="D259" s="96">
        <v>1479</v>
      </c>
      <c r="E259" s="96">
        <v>14858.34</v>
      </c>
      <c r="F259" s="96">
        <v>3581.46</v>
      </c>
      <c r="G259" s="157">
        <v>13784</v>
      </c>
      <c r="H259" s="157">
        <v>1450</v>
      </c>
      <c r="I259" s="157">
        <v>14567</v>
      </c>
      <c r="J259" s="157">
        <v>3546</v>
      </c>
      <c r="K259" s="2"/>
    </row>
    <row r="260" spans="1:11" x14ac:dyDescent="0.25">
      <c r="A260" s="16" t="s">
        <v>378</v>
      </c>
      <c r="B260" s="11" t="s">
        <v>377</v>
      </c>
      <c r="C260" s="96">
        <v>36467.54</v>
      </c>
      <c r="D260" s="96">
        <v>2024.7</v>
      </c>
      <c r="E260" s="96">
        <v>26631.68</v>
      </c>
      <c r="F260" s="96">
        <v>7811.16</v>
      </c>
      <c r="G260" s="64">
        <v>28925</v>
      </c>
      <c r="H260" s="64">
        <v>1985</v>
      </c>
      <c r="I260" s="64">
        <v>25856</v>
      </c>
      <c r="J260" s="64">
        <v>7658</v>
      </c>
      <c r="K260" s="2"/>
    </row>
    <row r="261" spans="1:11" x14ac:dyDescent="0.25">
      <c r="A261" s="16" t="s">
        <v>365</v>
      </c>
      <c r="B261" s="11" t="s">
        <v>377</v>
      </c>
      <c r="C261" s="96">
        <v>36709.74</v>
      </c>
      <c r="D261" s="96">
        <v>2615.2800000000002</v>
      </c>
      <c r="E261" s="96">
        <v>28010.22</v>
      </c>
      <c r="F261" s="96">
        <v>6084.24</v>
      </c>
      <c r="G261" s="64">
        <v>45672</v>
      </c>
      <c r="H261" s="64">
        <v>2564</v>
      </c>
      <c r="I261" s="64">
        <v>27461</v>
      </c>
      <c r="J261" s="64">
        <v>6024</v>
      </c>
      <c r="K261" s="2"/>
    </row>
    <row r="262" spans="1:11" x14ac:dyDescent="0.25">
      <c r="A262" s="16" t="s">
        <v>366</v>
      </c>
      <c r="B262" s="11" t="s">
        <v>377</v>
      </c>
      <c r="C262" s="96">
        <v>44302.57</v>
      </c>
      <c r="D262" s="96">
        <v>1734.17</v>
      </c>
      <c r="E262" s="96">
        <v>37780.400000000001</v>
      </c>
      <c r="F262" s="96">
        <v>4788</v>
      </c>
      <c r="G262" s="64">
        <v>22619</v>
      </c>
      <c r="H262" s="64">
        <v>1717</v>
      </c>
      <c r="I262" s="64">
        <v>36680</v>
      </c>
      <c r="J262" s="64">
        <v>4560</v>
      </c>
      <c r="K262" s="2"/>
    </row>
    <row r="263" spans="1:11" x14ac:dyDescent="0.25">
      <c r="A263" s="16" t="s">
        <v>367</v>
      </c>
      <c r="B263" s="11" t="s">
        <v>377</v>
      </c>
      <c r="C263" s="96">
        <v>27652.62</v>
      </c>
      <c r="D263" s="96">
        <v>1511.64</v>
      </c>
      <c r="E263" s="96">
        <v>18089.099999999999</v>
      </c>
      <c r="F263" s="96">
        <v>8051.88</v>
      </c>
      <c r="G263" s="64">
        <v>29700</v>
      </c>
      <c r="H263" s="64">
        <v>1482</v>
      </c>
      <c r="I263" s="64">
        <v>17910</v>
      </c>
      <c r="J263" s="64">
        <v>7894</v>
      </c>
      <c r="K263" s="2"/>
    </row>
    <row r="264" spans="1:11" x14ac:dyDescent="0.25">
      <c r="A264" s="16" t="s">
        <v>368</v>
      </c>
      <c r="B264" s="11" t="s">
        <v>377</v>
      </c>
      <c r="C264" s="96">
        <v>118928.88</v>
      </c>
      <c r="D264" s="96">
        <v>2462.25</v>
      </c>
      <c r="E264" s="96">
        <v>90531.85</v>
      </c>
      <c r="F264" s="96">
        <v>25934.78</v>
      </c>
      <c r="G264" s="64">
        <v>119623</v>
      </c>
      <c r="H264" s="64">
        <v>2345</v>
      </c>
      <c r="I264" s="64">
        <v>87895</v>
      </c>
      <c r="J264" s="64">
        <v>25678</v>
      </c>
      <c r="K264" s="2"/>
    </row>
    <row r="265" spans="1:11" x14ac:dyDescent="0.25">
      <c r="A265" s="16" t="s">
        <v>369</v>
      </c>
      <c r="B265" s="11" t="s">
        <v>377</v>
      </c>
      <c r="C265" s="96">
        <v>53798.080000000002</v>
      </c>
      <c r="D265" s="96">
        <v>3862.9500000000003</v>
      </c>
      <c r="E265" s="96">
        <v>40274.76</v>
      </c>
      <c r="F265" s="96">
        <v>9660.3700000000008</v>
      </c>
      <c r="G265" s="64">
        <v>66337</v>
      </c>
      <c r="H265" s="64">
        <v>3679</v>
      </c>
      <c r="I265" s="64">
        <v>39876</v>
      </c>
      <c r="J265" s="64">
        <v>9379</v>
      </c>
      <c r="K265" s="2"/>
    </row>
    <row r="266" spans="1:11" x14ac:dyDescent="0.25">
      <c r="A266" s="16" t="s">
        <v>202</v>
      </c>
      <c r="B266" s="16"/>
      <c r="C266" s="57">
        <v>337778.23000000004</v>
      </c>
      <c r="D266" s="57">
        <v>15689.99</v>
      </c>
      <c r="E266" s="57">
        <v>256176.35000000003</v>
      </c>
      <c r="F266" s="57">
        <v>65911.89</v>
      </c>
      <c r="G266" s="120">
        <v>326660</v>
      </c>
      <c r="H266" s="64">
        <v>15222</v>
      </c>
      <c r="I266" s="64">
        <v>250245</v>
      </c>
      <c r="J266" s="64">
        <v>61193</v>
      </c>
      <c r="K266" s="2"/>
    </row>
    <row r="267" spans="1:11" x14ac:dyDescent="0.25">
      <c r="A267" s="2"/>
      <c r="B267" s="2"/>
      <c r="C267" s="2"/>
      <c r="D267" s="2"/>
      <c r="E267" s="2"/>
      <c r="F267" s="118"/>
      <c r="G267" s="2"/>
      <c r="H267" s="2"/>
      <c r="I267" s="2"/>
      <c r="J267" s="2"/>
      <c r="K267" s="2"/>
    </row>
    <row r="268" spans="1:11" x14ac:dyDescent="0.25">
      <c r="A268" s="151"/>
      <c r="B268" s="2"/>
      <c r="C268" s="2"/>
      <c r="D268" s="2"/>
      <c r="E268" s="2"/>
      <c r="F268" s="118"/>
      <c r="G268" s="2"/>
      <c r="H268" s="2"/>
      <c r="I268" s="2"/>
      <c r="J268" s="2"/>
      <c r="K268" s="2"/>
    </row>
    <row r="269" spans="1:11" x14ac:dyDescent="0.25">
      <c r="A269" s="190" t="s">
        <v>2033</v>
      </c>
      <c r="B269" s="2"/>
      <c r="C269" s="2"/>
      <c r="D269" s="2"/>
      <c r="E269" s="2"/>
      <c r="F269" s="2"/>
      <c r="G269" s="2"/>
      <c r="H269" s="2"/>
      <c r="I269" s="135"/>
      <c r="J269" s="2"/>
      <c r="K269" s="2"/>
    </row>
    <row r="270" spans="1:11" ht="60" x14ac:dyDescent="0.25">
      <c r="A270" s="215" t="s">
        <v>379</v>
      </c>
      <c r="B270" s="743" t="s">
        <v>380</v>
      </c>
      <c r="C270" s="215" t="s">
        <v>381</v>
      </c>
      <c r="D270" s="215" t="s">
        <v>382</v>
      </c>
      <c r="E270" s="215" t="s">
        <v>383</v>
      </c>
      <c r="F270" s="2"/>
      <c r="G270" s="2"/>
      <c r="H270" s="2"/>
      <c r="I270" s="2"/>
      <c r="J270" s="2"/>
      <c r="K270" s="2"/>
    </row>
    <row r="271" spans="1:11" ht="24" x14ac:dyDescent="0.25">
      <c r="A271" s="198" t="s">
        <v>266</v>
      </c>
      <c r="B271" s="87">
        <v>56770</v>
      </c>
      <c r="C271" s="101">
        <v>17.378926100532663</v>
      </c>
      <c r="D271" s="138">
        <v>16</v>
      </c>
      <c r="E271" s="96" t="s">
        <v>384</v>
      </c>
      <c r="F271" s="2"/>
      <c r="G271" s="2"/>
      <c r="H271" s="2"/>
      <c r="I271" s="2"/>
      <c r="J271" s="2"/>
      <c r="K271" s="2"/>
    </row>
    <row r="272" spans="1:11" x14ac:dyDescent="0.25">
      <c r="A272" s="198" t="s">
        <v>267</v>
      </c>
      <c r="B272" s="87">
        <v>32500</v>
      </c>
      <c r="C272" s="101">
        <v>9.9491826363803337</v>
      </c>
      <c r="D272" s="138">
        <v>30</v>
      </c>
      <c r="E272" s="96" t="s">
        <v>384</v>
      </c>
      <c r="F272" s="2"/>
      <c r="G272" s="2"/>
      <c r="H272" s="2"/>
      <c r="I272" s="2"/>
      <c r="J272" s="2"/>
      <c r="K272" s="2"/>
    </row>
    <row r="273" spans="1:11" x14ac:dyDescent="0.25">
      <c r="A273" s="198" t="s">
        <v>268</v>
      </c>
      <c r="B273" s="87">
        <v>31670</v>
      </c>
      <c r="C273" s="101">
        <v>9.695095818282006</v>
      </c>
      <c r="D273" s="138">
        <v>41</v>
      </c>
      <c r="E273" s="96" t="s">
        <v>384</v>
      </c>
      <c r="F273" s="2"/>
      <c r="G273" s="2"/>
      <c r="H273" s="2"/>
      <c r="I273" s="2"/>
      <c r="J273" s="2"/>
      <c r="K273" s="2"/>
    </row>
    <row r="274" spans="1:11" ht="24" x14ac:dyDescent="0.25">
      <c r="A274" s="198" t="s">
        <v>269</v>
      </c>
      <c r="B274" s="83">
        <v>19865</v>
      </c>
      <c r="C274" s="88">
        <v>6.0812465560521645</v>
      </c>
      <c r="D274" s="138">
        <v>51</v>
      </c>
      <c r="E274" s="96" t="s">
        <v>384</v>
      </c>
      <c r="F274" s="2"/>
      <c r="G274" s="2"/>
      <c r="H274" s="2"/>
      <c r="I274" s="2"/>
      <c r="J274" s="2"/>
      <c r="K274" s="2"/>
    </row>
    <row r="275" spans="1:11" x14ac:dyDescent="0.25">
      <c r="A275" s="199" t="s">
        <v>271</v>
      </c>
      <c r="B275" s="196">
        <v>23967</v>
      </c>
      <c r="C275" s="197">
        <v>7.3369864691116149</v>
      </c>
      <c r="D275" s="141">
        <v>61</v>
      </c>
      <c r="E275" s="158" t="s">
        <v>270</v>
      </c>
      <c r="F275" s="2"/>
      <c r="G275" s="2"/>
      <c r="H275" s="2"/>
      <c r="I275" s="2"/>
      <c r="J275" s="2"/>
      <c r="K275" s="2"/>
    </row>
    <row r="276" spans="1:11" ht="36" x14ac:dyDescent="0.25">
      <c r="A276" s="199" t="s">
        <v>272</v>
      </c>
      <c r="B276" s="196">
        <v>26890</v>
      </c>
      <c r="C276" s="197">
        <v>8.2318006489928361</v>
      </c>
      <c r="D276" s="141">
        <v>71</v>
      </c>
      <c r="E276" s="158" t="s">
        <v>270</v>
      </c>
      <c r="F276" s="2"/>
      <c r="G276" s="2"/>
      <c r="H276" s="2"/>
      <c r="I276" s="2"/>
      <c r="J276" s="2"/>
      <c r="K276" s="2"/>
    </row>
    <row r="277" spans="1:11" ht="24" x14ac:dyDescent="0.25">
      <c r="A277" s="198" t="s">
        <v>273</v>
      </c>
      <c r="B277" s="83">
        <v>49870</v>
      </c>
      <c r="C277" s="88">
        <v>15.266638094654994</v>
      </c>
      <c r="D277" s="55">
        <v>78</v>
      </c>
      <c r="E277" s="55" t="s">
        <v>270</v>
      </c>
      <c r="F277" s="2"/>
      <c r="G277" s="2"/>
      <c r="H277" s="2"/>
      <c r="I277" s="2"/>
      <c r="J277" s="2"/>
      <c r="K277" s="2"/>
    </row>
    <row r="278" spans="1:11" ht="24" x14ac:dyDescent="0.25">
      <c r="A278" s="198" t="s">
        <v>275</v>
      </c>
      <c r="B278" s="83">
        <v>78263</v>
      </c>
      <c r="C278" s="88">
        <v>23.958550174493357</v>
      </c>
      <c r="D278" s="138">
        <v>85</v>
      </c>
      <c r="E278" s="55" t="s">
        <v>274</v>
      </c>
      <c r="F278" s="2"/>
      <c r="G278" s="2"/>
      <c r="H278" s="2"/>
      <c r="I278" s="2"/>
      <c r="J278" s="2"/>
      <c r="K278" s="2"/>
    </row>
    <row r="279" spans="1:11" ht="24" x14ac:dyDescent="0.25">
      <c r="A279" s="198" t="s">
        <v>276</v>
      </c>
      <c r="B279" s="83">
        <v>6865</v>
      </c>
      <c r="C279" s="88">
        <v>2.1015735015000305</v>
      </c>
      <c r="D279" s="55">
        <v>91</v>
      </c>
      <c r="E279" s="55" t="s">
        <v>274</v>
      </c>
      <c r="F279" s="2"/>
      <c r="G279" s="2"/>
      <c r="H279" s="2"/>
      <c r="I279" s="2"/>
      <c r="J279" s="2"/>
      <c r="K279" s="2"/>
    </row>
    <row r="280" spans="1:11" x14ac:dyDescent="0.25">
      <c r="A280" s="43" t="s">
        <v>314</v>
      </c>
      <c r="B280" s="83">
        <v>326660</v>
      </c>
      <c r="C280" s="101">
        <v>99.999999999999986</v>
      </c>
      <c r="D280" s="96">
        <v>524</v>
      </c>
      <c r="E280" s="43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189" t="s">
        <v>474</v>
      </c>
      <c r="B283" s="124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13" t="s">
        <v>6</v>
      </c>
      <c r="B284" s="213">
        <v>2017</v>
      </c>
      <c r="C284" s="213">
        <v>2018</v>
      </c>
      <c r="D284" s="213">
        <v>2019</v>
      </c>
      <c r="E284" s="213" t="s">
        <v>2041</v>
      </c>
      <c r="F284" s="213" t="s">
        <v>2036</v>
      </c>
      <c r="G284" s="2"/>
      <c r="H284" s="2"/>
      <c r="I284" s="2"/>
      <c r="J284" s="2"/>
      <c r="K284" s="2"/>
    </row>
    <row r="285" spans="1:11" x14ac:dyDescent="0.25">
      <c r="A285" s="160" t="s">
        <v>190</v>
      </c>
      <c r="B285" s="744">
        <v>16.454999999999998</v>
      </c>
      <c r="C285" s="744">
        <v>23.3399</v>
      </c>
      <c r="D285" s="744">
        <v>32.665999999999997</v>
      </c>
      <c r="E285" s="201">
        <f>C285/B285</f>
        <v>1.4184077787906413</v>
      </c>
      <c r="F285" s="201">
        <f>D285/C285</f>
        <v>1.3995775474616428</v>
      </c>
      <c r="G285" s="2"/>
      <c r="H285" s="2"/>
      <c r="I285" s="2"/>
      <c r="J285" s="2"/>
      <c r="K285" s="2"/>
    </row>
    <row r="286" spans="1:11" ht="24" x14ac:dyDescent="0.25">
      <c r="A286" s="160" t="s">
        <v>191</v>
      </c>
      <c r="B286" s="200">
        <v>23507.142857142899</v>
      </c>
      <c r="C286" s="200">
        <v>31162</v>
      </c>
      <c r="D286" s="200">
        <v>40832.5</v>
      </c>
      <c r="E286" s="201">
        <f t="shared" ref="E286:E295" si="28">C286/B286</f>
        <v>1.325639623214826</v>
      </c>
      <c r="F286" s="201">
        <f t="shared" ref="F286:F295" si="29">D286/C286</f>
        <v>1.310329888967332</v>
      </c>
      <c r="G286" s="2"/>
      <c r="H286" s="2"/>
      <c r="I286" s="2"/>
      <c r="J286" s="2"/>
      <c r="K286" s="2"/>
    </row>
    <row r="287" spans="1:11" x14ac:dyDescent="0.25">
      <c r="A287" s="160" t="s">
        <v>192</v>
      </c>
      <c r="B287" s="60"/>
      <c r="C287" s="60"/>
      <c r="D287" s="60"/>
      <c r="E287" s="201"/>
      <c r="F287" s="201"/>
      <c r="G287" s="2"/>
      <c r="H287" s="2"/>
      <c r="I287" s="2"/>
      <c r="J287" s="2"/>
      <c r="K287" s="2"/>
    </row>
    <row r="288" spans="1:11" x14ac:dyDescent="0.25">
      <c r="A288" s="49" t="s">
        <v>193</v>
      </c>
      <c r="B288" s="200">
        <v>893.71428571428567</v>
      </c>
      <c r="C288" s="200">
        <v>1352.1333333333334</v>
      </c>
      <c r="D288" s="60">
        <v>1903</v>
      </c>
      <c r="E288" s="201">
        <f t="shared" si="28"/>
        <v>1.5129369138959934</v>
      </c>
      <c r="F288" s="201">
        <f t="shared" si="29"/>
        <v>1.4074055813036188</v>
      </c>
      <c r="G288" s="2"/>
      <c r="H288" s="2"/>
      <c r="I288" s="2"/>
      <c r="J288" s="2"/>
      <c r="K288" s="2"/>
    </row>
    <row r="289" spans="1:11" x14ac:dyDescent="0.25">
      <c r="A289" s="49" t="s">
        <v>194</v>
      </c>
      <c r="B289" s="202">
        <v>0.62560000000000004</v>
      </c>
      <c r="C289" s="202">
        <v>1.0141</v>
      </c>
      <c r="D289" s="202">
        <v>1.5222</v>
      </c>
      <c r="E289" s="201">
        <f t="shared" si="28"/>
        <v>1.6210038363171355</v>
      </c>
      <c r="F289" s="201">
        <f t="shared" si="29"/>
        <v>1.5010354008480427</v>
      </c>
      <c r="G289" s="2"/>
      <c r="H289" s="2"/>
      <c r="I289" s="2"/>
      <c r="J289" s="2"/>
      <c r="K289" s="2"/>
    </row>
    <row r="290" spans="1:11" x14ac:dyDescent="0.25">
      <c r="A290" s="49" t="s">
        <v>195</v>
      </c>
      <c r="B290" s="200">
        <v>19740.285714285714</v>
      </c>
      <c r="C290" s="200">
        <v>25017.333333333332</v>
      </c>
      <c r="D290" s="200">
        <v>31280.625</v>
      </c>
      <c r="E290" s="201">
        <f t="shared" si="28"/>
        <v>1.2673237710652134</v>
      </c>
      <c r="F290" s="201">
        <f t="shared" si="29"/>
        <v>1.2503580850610245</v>
      </c>
      <c r="G290" s="2"/>
      <c r="H290" s="2"/>
      <c r="I290" s="2"/>
      <c r="J290" s="2"/>
      <c r="K290" s="2"/>
    </row>
    <row r="291" spans="1:11" x14ac:dyDescent="0.25">
      <c r="A291" s="49" t="s">
        <v>194</v>
      </c>
      <c r="B291" s="744">
        <v>13.818199999999999</v>
      </c>
      <c r="C291" s="744">
        <v>18.763000000000002</v>
      </c>
      <c r="D291" s="744">
        <v>25.0245</v>
      </c>
      <c r="E291" s="201">
        <f t="shared" si="28"/>
        <v>1.3578468975698719</v>
      </c>
      <c r="F291" s="201">
        <f t="shared" si="29"/>
        <v>1.3337152907317591</v>
      </c>
      <c r="G291" s="2"/>
      <c r="H291" s="2"/>
      <c r="I291" s="2"/>
      <c r="J291" s="2"/>
      <c r="K291" s="2"/>
    </row>
    <row r="292" spans="1:11" x14ac:dyDescent="0.25">
      <c r="A292" s="160" t="s">
        <v>196</v>
      </c>
      <c r="B292" s="200">
        <v>2873.1428571428573</v>
      </c>
      <c r="C292" s="200">
        <v>4792.3999999999996</v>
      </c>
      <c r="D292" s="60">
        <v>7649.125</v>
      </c>
      <c r="E292" s="201">
        <f t="shared" si="28"/>
        <v>1.6679992044550516</v>
      </c>
      <c r="F292" s="201">
        <f t="shared" si="29"/>
        <v>1.5960948585259995</v>
      </c>
      <c r="G292" s="2"/>
      <c r="H292" s="2"/>
      <c r="I292" s="2"/>
      <c r="J292" s="2"/>
      <c r="K292" s="2"/>
    </row>
    <row r="293" spans="1:11" x14ac:dyDescent="0.25">
      <c r="A293" s="49" t="s">
        <v>194</v>
      </c>
      <c r="B293" s="744">
        <v>2.0112000000000001</v>
      </c>
      <c r="C293" s="744">
        <v>3.5943000000000001</v>
      </c>
      <c r="D293" s="744">
        <v>6.1193</v>
      </c>
      <c r="E293" s="201">
        <f t="shared" si="28"/>
        <v>1.7871420047732696</v>
      </c>
      <c r="F293" s="201">
        <f t="shared" si="29"/>
        <v>1.7025011824277327</v>
      </c>
      <c r="G293" s="2"/>
      <c r="H293" s="2"/>
      <c r="I293" s="2"/>
      <c r="J293" s="2"/>
      <c r="K293" s="2"/>
    </row>
    <row r="294" spans="1:11" x14ac:dyDescent="0.25">
      <c r="A294" s="160" t="s">
        <v>2042</v>
      </c>
      <c r="B294" s="200">
        <v>1321.4285714285713</v>
      </c>
      <c r="C294" s="200">
        <v>1482.4</v>
      </c>
      <c r="D294" s="60">
        <v>1795</v>
      </c>
      <c r="E294" s="201">
        <f t="shared" si="28"/>
        <v>1.1218162162162164</v>
      </c>
      <c r="F294" s="201">
        <f t="shared" si="29"/>
        <v>1.2108742579600646</v>
      </c>
      <c r="G294" s="2"/>
      <c r="H294" s="2"/>
      <c r="I294" s="2"/>
      <c r="J294" s="2"/>
      <c r="K294" s="2"/>
    </row>
    <row r="295" spans="1:11" ht="24" x14ac:dyDescent="0.25">
      <c r="A295" s="160" t="s">
        <v>2043</v>
      </c>
      <c r="B295" s="744">
        <v>0.92500000000000004</v>
      </c>
      <c r="C295" s="744">
        <v>1.1117999999999999</v>
      </c>
      <c r="D295" s="744">
        <v>1.4359999999999999</v>
      </c>
      <c r="E295" s="201">
        <f t="shared" si="28"/>
        <v>1.2019459459459458</v>
      </c>
      <c r="F295" s="201">
        <f t="shared" si="29"/>
        <v>1.2915992084907357</v>
      </c>
      <c r="G295" s="2"/>
      <c r="H295" s="2"/>
      <c r="I295" s="2"/>
      <c r="J295" s="2"/>
      <c r="K295" s="2"/>
    </row>
    <row r="296" spans="1:11" s="26" customFormat="1" x14ac:dyDescent="0.25">
      <c r="A296" s="203"/>
      <c r="B296" s="204"/>
      <c r="C296" s="205"/>
      <c r="D296" s="205"/>
      <c r="E296" s="206"/>
      <c r="F296" s="206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190" t="s">
        <v>475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24" x14ac:dyDescent="0.25">
      <c r="A299" s="215" t="s">
        <v>136</v>
      </c>
      <c r="B299" s="215" t="s">
        <v>385</v>
      </c>
      <c r="C299" s="215" t="s">
        <v>386</v>
      </c>
      <c r="D299" s="775" t="s">
        <v>387</v>
      </c>
      <c r="E299" s="776"/>
      <c r="F299" s="2"/>
      <c r="G299" s="2"/>
      <c r="H299" s="2"/>
      <c r="I299" s="2"/>
      <c r="J299" s="2"/>
      <c r="K299" s="2"/>
    </row>
    <row r="300" spans="1:11" x14ac:dyDescent="0.25">
      <c r="A300" s="96"/>
      <c r="B300" s="42"/>
      <c r="C300" s="42"/>
      <c r="D300" s="162" t="s">
        <v>388</v>
      </c>
      <c r="E300" s="44" t="s">
        <v>389</v>
      </c>
      <c r="F300" s="2"/>
      <c r="G300" s="2"/>
      <c r="H300" s="2"/>
      <c r="I300" s="2"/>
      <c r="J300" s="2"/>
      <c r="K300" s="2"/>
    </row>
    <row r="301" spans="1:11" ht="24" x14ac:dyDescent="0.25">
      <c r="A301" s="55">
        <v>1</v>
      </c>
      <c r="B301" s="114" t="s">
        <v>390</v>
      </c>
      <c r="C301" s="56"/>
      <c r="D301" s="114" t="s">
        <v>391</v>
      </c>
      <c r="E301" s="56" t="s">
        <v>392</v>
      </c>
      <c r="F301" s="2"/>
      <c r="G301" s="2"/>
      <c r="H301" s="2"/>
      <c r="I301" s="2"/>
      <c r="J301" s="2"/>
      <c r="K301" s="2"/>
    </row>
    <row r="302" spans="1:11" ht="24" x14ac:dyDescent="0.25">
      <c r="A302" s="96">
        <v>2</v>
      </c>
      <c r="B302" s="56" t="s">
        <v>393</v>
      </c>
      <c r="C302" s="56"/>
      <c r="D302" s="114" t="s">
        <v>391</v>
      </c>
      <c r="E302" s="56" t="s">
        <v>394</v>
      </c>
      <c r="F302" s="2"/>
      <c r="G302" s="2"/>
      <c r="H302" s="2"/>
      <c r="I302" s="2"/>
      <c r="J302" s="2"/>
      <c r="K302" s="2"/>
    </row>
    <row r="303" spans="1:11" x14ac:dyDescent="0.25">
      <c r="A303" s="55">
        <v>3</v>
      </c>
      <c r="B303" s="56" t="s">
        <v>395</v>
      </c>
      <c r="C303" s="56"/>
      <c r="D303" s="114" t="s">
        <v>396</v>
      </c>
      <c r="E303" s="56" t="s">
        <v>397</v>
      </c>
      <c r="F303" s="2"/>
      <c r="G303" s="2"/>
      <c r="H303" s="2"/>
      <c r="I303" s="2"/>
      <c r="J303" s="2"/>
      <c r="K303" s="2"/>
    </row>
    <row r="304" spans="1:11" x14ac:dyDescent="0.25">
      <c r="A304" s="96">
        <v>4</v>
      </c>
      <c r="B304" s="56" t="s">
        <v>398</v>
      </c>
      <c r="C304" s="56"/>
      <c r="D304" s="114" t="s">
        <v>52</v>
      </c>
      <c r="E304" s="56" t="s">
        <v>399</v>
      </c>
      <c r="F304" s="2"/>
      <c r="G304" s="2"/>
      <c r="H304" s="2"/>
      <c r="I304" s="2"/>
      <c r="J304" s="2"/>
      <c r="K304" s="2"/>
    </row>
    <row r="305" spans="1:11" ht="24" x14ac:dyDescent="0.25">
      <c r="A305" s="55">
        <v>5</v>
      </c>
      <c r="B305" s="56" t="s">
        <v>400</v>
      </c>
      <c r="C305" s="136">
        <v>0.98</v>
      </c>
      <c r="D305" s="114" t="s">
        <v>52</v>
      </c>
      <c r="E305" s="56" t="s">
        <v>401</v>
      </c>
      <c r="F305" s="2"/>
      <c r="G305" s="2"/>
      <c r="H305" s="2"/>
      <c r="I305" s="2"/>
      <c r="J305" s="2"/>
      <c r="K305" s="2"/>
    </row>
    <row r="306" spans="1:11" s="26" customFormat="1" x14ac:dyDescent="0.25">
      <c r="A306" s="210"/>
      <c r="B306" s="166"/>
      <c r="C306" s="179"/>
      <c r="D306" s="127"/>
      <c r="E306" s="166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190" t="s">
        <v>476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36" x14ac:dyDescent="0.25">
      <c r="A309" s="215" t="s">
        <v>136</v>
      </c>
      <c r="B309" s="215" t="s">
        <v>402</v>
      </c>
      <c r="C309" s="215" t="s">
        <v>403</v>
      </c>
      <c r="D309" s="216" t="s">
        <v>404</v>
      </c>
      <c r="E309" s="215" t="s">
        <v>2034</v>
      </c>
      <c r="F309" s="2"/>
      <c r="G309" s="2"/>
      <c r="H309" s="2"/>
      <c r="I309" s="2"/>
      <c r="J309" s="2"/>
      <c r="K309" s="2"/>
    </row>
    <row r="310" spans="1:11" x14ac:dyDescent="0.25">
      <c r="A310" s="55">
        <v>1</v>
      </c>
      <c r="B310" s="48" t="s">
        <v>405</v>
      </c>
      <c r="C310" s="48" t="s">
        <v>406</v>
      </c>
      <c r="D310" s="207" t="s">
        <v>407</v>
      </c>
      <c r="E310" s="83">
        <v>141.9</v>
      </c>
      <c r="F310" s="2"/>
      <c r="G310" s="2"/>
      <c r="H310" s="2"/>
      <c r="I310" s="2"/>
      <c r="J310" s="2"/>
      <c r="K310" s="2"/>
    </row>
    <row r="311" spans="1:11" x14ac:dyDescent="0.25">
      <c r="A311" s="55">
        <v>2</v>
      </c>
      <c r="B311" s="48" t="s">
        <v>408</v>
      </c>
      <c r="C311" s="48" t="s">
        <v>409</v>
      </c>
      <c r="D311" s="168" t="s">
        <v>407</v>
      </c>
      <c r="E311" s="83">
        <v>541</v>
      </c>
      <c r="F311" s="2"/>
      <c r="G311" s="2"/>
      <c r="H311" s="2"/>
      <c r="I311" s="2"/>
      <c r="J311" s="2"/>
      <c r="K311" s="2"/>
    </row>
    <row r="312" spans="1:11" x14ac:dyDescent="0.25">
      <c r="A312" s="55">
        <v>3</v>
      </c>
      <c r="B312" s="48" t="s">
        <v>410</v>
      </c>
      <c r="C312" s="48" t="s">
        <v>411</v>
      </c>
      <c r="D312" s="208" t="s">
        <v>412</v>
      </c>
      <c r="E312" s="55">
        <v>121</v>
      </c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177" t="s">
        <v>477</v>
      </c>
      <c r="B315" s="124"/>
      <c r="C315" s="124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14" t="s">
        <v>413</v>
      </c>
      <c r="B316" s="214" t="s">
        <v>414</v>
      </c>
      <c r="C316" s="214" t="s">
        <v>415</v>
      </c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158" t="s">
        <v>416</v>
      </c>
      <c r="B317" s="55" t="s">
        <v>417</v>
      </c>
      <c r="C317" s="55">
        <v>34</v>
      </c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144"/>
      <c r="B318" s="209" t="s">
        <v>418</v>
      </c>
      <c r="C318" s="55">
        <v>56</v>
      </c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159"/>
      <c r="B319" s="55" t="s">
        <v>419</v>
      </c>
      <c r="C319" s="55">
        <v>1756</v>
      </c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158" t="s">
        <v>420</v>
      </c>
      <c r="B320" s="55" t="s">
        <v>2022</v>
      </c>
      <c r="C320" s="55">
        <v>0</v>
      </c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144"/>
      <c r="B321" s="55" t="s">
        <v>2023</v>
      </c>
      <c r="C321" s="55">
        <v>0</v>
      </c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159"/>
      <c r="B322" s="55" t="s">
        <v>2024</v>
      </c>
      <c r="C322" s="55">
        <v>1846</v>
      </c>
      <c r="D322" s="2"/>
      <c r="E322" s="2"/>
      <c r="F322" s="2"/>
      <c r="G322" s="2"/>
      <c r="H322" s="2"/>
      <c r="I322" s="2"/>
      <c r="J322" s="2"/>
      <c r="K322" s="2"/>
    </row>
    <row r="323" spans="1:11" s="26" customFormat="1" x14ac:dyDescent="0.25">
      <c r="A323" s="210"/>
      <c r="B323" s="210"/>
      <c r="C323" s="210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0" t="s">
        <v>480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36" x14ac:dyDescent="0.25">
      <c r="A326" s="19" t="s">
        <v>421</v>
      </c>
      <c r="B326" s="19" t="s">
        <v>422</v>
      </c>
      <c r="C326" s="19" t="s">
        <v>423</v>
      </c>
      <c r="D326" s="213" t="s">
        <v>415</v>
      </c>
      <c r="E326" s="2"/>
      <c r="F326" s="2"/>
      <c r="G326" s="2"/>
      <c r="H326" s="2"/>
      <c r="I326" s="2"/>
      <c r="J326" s="2"/>
      <c r="K326" s="2"/>
    </row>
    <row r="327" spans="1:11" ht="36" x14ac:dyDescent="0.25">
      <c r="A327" s="163" t="s">
        <v>424</v>
      </c>
      <c r="B327" s="163" t="s">
        <v>425</v>
      </c>
      <c r="C327" s="163" t="s">
        <v>426</v>
      </c>
      <c r="D327" s="53">
        <v>7</v>
      </c>
      <c r="E327" s="2"/>
      <c r="F327" s="2"/>
      <c r="G327" s="2"/>
      <c r="H327" s="2"/>
      <c r="I327" s="2"/>
      <c r="J327" s="2"/>
      <c r="K327" s="2"/>
    </row>
    <row r="328" spans="1:11" ht="36" x14ac:dyDescent="0.25">
      <c r="A328" s="163" t="s">
        <v>427</v>
      </c>
      <c r="B328" s="163" t="s">
        <v>428</v>
      </c>
      <c r="C328" s="163" t="s">
        <v>429</v>
      </c>
      <c r="D328" s="53">
        <v>5</v>
      </c>
      <c r="E328" s="2"/>
      <c r="F328" s="2"/>
      <c r="G328" s="2"/>
      <c r="H328" s="2"/>
      <c r="I328" s="2"/>
      <c r="J328" s="2"/>
      <c r="K328" s="2"/>
    </row>
    <row r="329" spans="1:11" ht="24" x14ac:dyDescent="0.25">
      <c r="A329" s="163" t="s">
        <v>430</v>
      </c>
      <c r="B329" s="163" t="s">
        <v>431</v>
      </c>
      <c r="C329" s="163" t="s">
        <v>432</v>
      </c>
      <c r="D329" s="53">
        <v>3</v>
      </c>
      <c r="E329" s="2"/>
      <c r="F329" s="2"/>
      <c r="G329" s="2"/>
      <c r="H329" s="2"/>
      <c r="I329" s="2"/>
      <c r="J329" s="2"/>
      <c r="K329" s="2"/>
    </row>
    <row r="330" spans="1:11" s="26" customFormat="1" x14ac:dyDescent="0.25">
      <c r="A330" s="211"/>
      <c r="B330" s="211"/>
      <c r="C330" s="211"/>
      <c r="D330" s="21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164" t="s">
        <v>481</v>
      </c>
      <c r="B332" s="116"/>
      <c r="C332" s="116"/>
      <c r="D332" s="116"/>
      <c r="E332" s="116"/>
      <c r="F332" s="116"/>
      <c r="G332" s="2"/>
      <c r="H332" s="2"/>
      <c r="I332" s="2"/>
      <c r="J332" s="2"/>
      <c r="K332" s="2"/>
    </row>
    <row r="333" spans="1:11" x14ac:dyDescent="0.25">
      <c r="A333" s="797" t="s">
        <v>433</v>
      </c>
      <c r="B333" s="799" t="s">
        <v>434</v>
      </c>
      <c r="C333" s="800"/>
      <c r="D333" s="214"/>
      <c r="E333" s="214" t="s">
        <v>435</v>
      </c>
      <c r="F333" s="214"/>
      <c r="G333" s="2"/>
      <c r="H333" s="2"/>
      <c r="I333" s="2"/>
      <c r="J333" s="2"/>
      <c r="K333" s="2"/>
    </row>
    <row r="334" spans="1:11" x14ac:dyDescent="0.25">
      <c r="A334" s="798"/>
      <c r="B334" s="214" t="s">
        <v>436</v>
      </c>
      <c r="C334" s="214" t="s">
        <v>437</v>
      </c>
      <c r="D334" s="214" t="s">
        <v>438</v>
      </c>
      <c r="E334" s="214" t="s">
        <v>439</v>
      </c>
      <c r="F334" s="214" t="s">
        <v>437</v>
      </c>
      <c r="G334" s="2"/>
      <c r="H334" s="2"/>
      <c r="I334" s="2"/>
      <c r="J334" s="2"/>
      <c r="K334" s="2"/>
    </row>
    <row r="335" spans="1:11" x14ac:dyDescent="0.25">
      <c r="A335" s="43" t="s">
        <v>283</v>
      </c>
      <c r="B335" s="57">
        <v>9</v>
      </c>
      <c r="C335" s="57">
        <v>91</v>
      </c>
      <c r="D335" s="57">
        <v>100</v>
      </c>
      <c r="E335" s="57">
        <v>67</v>
      </c>
      <c r="F335" s="57">
        <v>89</v>
      </c>
      <c r="G335" s="2"/>
      <c r="H335" s="2"/>
      <c r="I335" s="2"/>
      <c r="J335" s="2"/>
      <c r="K335" s="2"/>
    </row>
    <row r="336" spans="1:11" x14ac:dyDescent="0.25">
      <c r="A336" s="43" t="s">
        <v>284</v>
      </c>
      <c r="B336" s="57">
        <v>8</v>
      </c>
      <c r="C336" s="57">
        <v>92</v>
      </c>
      <c r="D336" s="57">
        <v>100</v>
      </c>
      <c r="E336" s="57">
        <v>70</v>
      </c>
      <c r="F336" s="57">
        <v>72</v>
      </c>
      <c r="G336" s="2"/>
      <c r="H336" s="2"/>
      <c r="I336" s="2"/>
      <c r="J336" s="2"/>
      <c r="K336" s="2"/>
    </row>
    <row r="337" spans="1:11" x14ac:dyDescent="0.25">
      <c r="A337" s="43" t="s">
        <v>285</v>
      </c>
      <c r="B337" s="57">
        <v>11</v>
      </c>
      <c r="C337" s="57">
        <v>88</v>
      </c>
      <c r="D337" s="57">
        <v>100</v>
      </c>
      <c r="E337" s="57">
        <v>76</v>
      </c>
      <c r="F337" s="57">
        <v>83</v>
      </c>
      <c r="G337" s="2"/>
      <c r="H337" s="2"/>
      <c r="I337" s="2"/>
      <c r="J337" s="2"/>
      <c r="K337" s="2"/>
    </row>
    <row r="338" spans="1:11" s="26" customFormat="1" x14ac:dyDescent="0.25">
      <c r="A338" s="148"/>
      <c r="B338" s="116"/>
      <c r="C338" s="116"/>
      <c r="D338" s="180"/>
      <c r="E338" s="116"/>
      <c r="F338" s="116"/>
      <c r="G338" s="2"/>
      <c r="H338" s="2"/>
      <c r="I338" s="2"/>
      <c r="J338" s="2"/>
      <c r="K338" s="2"/>
    </row>
    <row r="339" spans="1:11" x14ac:dyDescent="0.25">
      <c r="A339" s="124"/>
      <c r="B339" s="124"/>
      <c r="C339" s="124"/>
      <c r="D339" s="124"/>
      <c r="E339" s="124"/>
      <c r="F339" s="2"/>
      <c r="G339" s="2"/>
      <c r="H339" s="2"/>
      <c r="I339" s="2"/>
      <c r="J339" s="2"/>
      <c r="K339" s="2"/>
    </row>
    <row r="340" spans="1:11" x14ac:dyDescent="0.25">
      <c r="A340" s="222" t="s">
        <v>482</v>
      </c>
      <c r="B340" s="124"/>
      <c r="C340" s="124"/>
      <c r="D340" s="124"/>
      <c r="E340" s="124"/>
      <c r="F340" s="2"/>
      <c r="G340" s="2"/>
      <c r="H340" s="2"/>
      <c r="I340" s="2"/>
      <c r="J340" s="2"/>
      <c r="K340" s="2"/>
    </row>
    <row r="341" spans="1:11" ht="36" customHeight="1" x14ac:dyDescent="0.25">
      <c r="A341" s="804" t="s">
        <v>136</v>
      </c>
      <c r="B341" s="804" t="s">
        <v>440</v>
      </c>
      <c r="C341" s="804" t="s">
        <v>371</v>
      </c>
      <c r="D341" s="804" t="s">
        <v>2035</v>
      </c>
      <c r="E341" s="801" t="s">
        <v>2025</v>
      </c>
      <c r="F341" s="802"/>
      <c r="G341" s="802"/>
      <c r="H341" s="803"/>
      <c r="I341" s="2"/>
      <c r="J341" s="2"/>
      <c r="K341" s="2"/>
    </row>
    <row r="342" spans="1:11" ht="36" x14ac:dyDescent="0.25">
      <c r="A342" s="805"/>
      <c r="B342" s="805"/>
      <c r="C342" s="805"/>
      <c r="D342" s="805"/>
      <c r="E342" s="223" t="s">
        <v>372</v>
      </c>
      <c r="F342" s="223" t="s">
        <v>441</v>
      </c>
      <c r="G342" s="223" t="s">
        <v>442</v>
      </c>
      <c r="H342" s="223" t="s">
        <v>443</v>
      </c>
      <c r="I342" s="2"/>
      <c r="J342" s="2"/>
      <c r="K342" s="2"/>
    </row>
    <row r="343" spans="1:11" ht="36" x14ac:dyDescent="0.25">
      <c r="A343" s="138">
        <v>1</v>
      </c>
      <c r="B343" s="198" t="s">
        <v>266</v>
      </c>
      <c r="C343" s="55" t="s">
        <v>444</v>
      </c>
      <c r="D343" s="716">
        <v>15.13226</v>
      </c>
      <c r="E343" s="716">
        <v>12.506</v>
      </c>
      <c r="F343" s="716">
        <v>11.2554</v>
      </c>
      <c r="G343" s="716">
        <v>8.7542000000000009</v>
      </c>
      <c r="H343" s="716">
        <v>2.6262599999999998</v>
      </c>
      <c r="I343" s="2"/>
      <c r="J343" s="2"/>
      <c r="K343" s="2"/>
    </row>
    <row r="344" spans="1:11" x14ac:dyDescent="0.25">
      <c r="A344" s="138">
        <v>2</v>
      </c>
      <c r="B344" s="198" t="s">
        <v>267</v>
      </c>
      <c r="C344" s="55" t="s">
        <v>444</v>
      </c>
      <c r="D344" s="716">
        <v>9.1850000000000005</v>
      </c>
      <c r="E344" s="716">
        <v>5.5</v>
      </c>
      <c r="F344" s="716">
        <v>4.95</v>
      </c>
      <c r="G344" s="716">
        <v>3.85</v>
      </c>
      <c r="H344" s="716">
        <v>1.155</v>
      </c>
      <c r="I344" s="2"/>
      <c r="J344" s="2"/>
      <c r="K344" s="2"/>
    </row>
    <row r="345" spans="1:11" x14ac:dyDescent="0.25">
      <c r="A345" s="138">
        <v>3</v>
      </c>
      <c r="B345" s="198" t="s">
        <v>268</v>
      </c>
      <c r="C345" s="55" t="s">
        <v>444</v>
      </c>
      <c r="D345" s="716">
        <v>10.010999999999999</v>
      </c>
      <c r="E345" s="716">
        <v>4.7</v>
      </c>
      <c r="F345" s="716">
        <v>4.2300000000000004</v>
      </c>
      <c r="G345" s="716">
        <v>3.29</v>
      </c>
      <c r="H345" s="716">
        <v>9.8699999999999996E-2</v>
      </c>
      <c r="I345" s="2"/>
      <c r="J345" s="2"/>
      <c r="K345" s="2"/>
    </row>
    <row r="346" spans="1:11" ht="24" x14ac:dyDescent="0.25">
      <c r="A346" s="138">
        <v>4</v>
      </c>
      <c r="B346" s="198" t="s">
        <v>269</v>
      </c>
      <c r="C346" s="55" t="s">
        <v>444</v>
      </c>
      <c r="D346" s="716">
        <v>5.3730000000000002</v>
      </c>
      <c r="E346" s="716">
        <v>2.7</v>
      </c>
      <c r="F346" s="716">
        <v>2.4300000000000002</v>
      </c>
      <c r="G346" s="716">
        <v>1.89</v>
      </c>
      <c r="H346" s="716">
        <v>0.56699999999999995</v>
      </c>
      <c r="I346" s="2"/>
      <c r="J346" s="2"/>
      <c r="K346" s="2"/>
    </row>
    <row r="347" spans="1:11" x14ac:dyDescent="0.25">
      <c r="A347" s="138">
        <v>5</v>
      </c>
      <c r="B347" s="198" t="s">
        <v>271</v>
      </c>
      <c r="C347" s="55" t="s">
        <v>444</v>
      </c>
      <c r="D347" s="716">
        <v>2.52</v>
      </c>
      <c r="E347" s="716">
        <v>1.8</v>
      </c>
      <c r="F347" s="716">
        <v>1.62</v>
      </c>
      <c r="G347" s="716">
        <v>1.26</v>
      </c>
      <c r="H347" s="716">
        <v>0.378</v>
      </c>
      <c r="I347" s="2"/>
      <c r="J347" s="2"/>
      <c r="K347" s="2"/>
    </row>
    <row r="348" spans="1:11" ht="48" x14ac:dyDescent="0.25">
      <c r="A348" s="138">
        <v>6</v>
      </c>
      <c r="B348" s="198" t="s">
        <v>272</v>
      </c>
      <c r="C348" s="55" t="s">
        <v>444</v>
      </c>
      <c r="D348" s="716">
        <v>1.056</v>
      </c>
      <c r="E348" s="716">
        <v>1.1000000000000001</v>
      </c>
      <c r="F348" s="716">
        <v>0.99</v>
      </c>
      <c r="G348" s="716">
        <v>0.77</v>
      </c>
      <c r="H348" s="716">
        <v>0.23100000000000001</v>
      </c>
      <c r="I348" s="2"/>
      <c r="J348" s="2"/>
      <c r="K348" s="2"/>
    </row>
    <row r="349" spans="1:11" ht="36" x14ac:dyDescent="0.25">
      <c r="A349" s="138">
        <v>7</v>
      </c>
      <c r="B349" s="198" t="s">
        <v>273</v>
      </c>
      <c r="C349" s="55" t="s">
        <v>444</v>
      </c>
      <c r="D349" s="716">
        <v>2.992</v>
      </c>
      <c r="E349" s="716">
        <v>1.7</v>
      </c>
      <c r="F349" s="716">
        <v>1.53</v>
      </c>
      <c r="G349" s="716">
        <v>1.19</v>
      </c>
      <c r="H349" s="716">
        <v>0.35699999999999998</v>
      </c>
      <c r="I349" s="2"/>
      <c r="J349" s="2"/>
      <c r="K349" s="2"/>
    </row>
    <row r="350" spans="1:11" ht="24" customHeight="1" x14ac:dyDescent="0.25">
      <c r="A350" s="138">
        <v>8</v>
      </c>
      <c r="B350" s="198" t="s">
        <v>275</v>
      </c>
      <c r="C350" s="55" t="s">
        <v>444</v>
      </c>
      <c r="D350" s="716">
        <v>3.4319999999999999</v>
      </c>
      <c r="E350" s="716">
        <v>2.6</v>
      </c>
      <c r="F350" s="716">
        <v>2.34</v>
      </c>
      <c r="G350" s="716">
        <v>1.82</v>
      </c>
      <c r="H350" s="716">
        <v>0.54600000000000004</v>
      </c>
      <c r="I350" s="2"/>
      <c r="J350" s="2"/>
      <c r="K350" s="2"/>
    </row>
    <row r="351" spans="1:11" ht="24" x14ac:dyDescent="0.25">
      <c r="A351" s="138">
        <v>9</v>
      </c>
      <c r="B351" s="198" t="s">
        <v>276</v>
      </c>
      <c r="C351" s="55" t="s">
        <v>444</v>
      </c>
      <c r="D351" s="716">
        <v>9.1200000000000003E-2</v>
      </c>
      <c r="E351" s="716">
        <v>0.06</v>
      </c>
      <c r="F351" s="716">
        <v>5.3999999999999999E-2</v>
      </c>
      <c r="G351" s="716">
        <v>4.2000000000000003E-2</v>
      </c>
      <c r="H351" s="716">
        <v>1.26E-2</v>
      </c>
      <c r="I351" s="2"/>
      <c r="J351" s="2"/>
      <c r="K351" s="2"/>
    </row>
  </sheetData>
  <mergeCells count="97">
    <mergeCell ref="A116:A119"/>
    <mergeCell ref="A120:A121"/>
    <mergeCell ref="D74:E74"/>
    <mergeCell ref="F74:F75"/>
    <mergeCell ref="D116:D117"/>
    <mergeCell ref="A99:A100"/>
    <mergeCell ref="D55:E55"/>
    <mergeCell ref="F55:G55"/>
    <mergeCell ref="F125:G125"/>
    <mergeCell ref="D125:E125"/>
    <mergeCell ref="B125:C125"/>
    <mergeCell ref="B99:C99"/>
    <mergeCell ref="D99:E99"/>
    <mergeCell ref="D299:E299"/>
    <mergeCell ref="A255:A257"/>
    <mergeCell ref="B255:B257"/>
    <mergeCell ref="C256:C257"/>
    <mergeCell ref="C255:F255"/>
    <mergeCell ref="A333:A334"/>
    <mergeCell ref="B333:C333"/>
    <mergeCell ref="E341:H341"/>
    <mergeCell ref="A341:A342"/>
    <mergeCell ref="B341:B342"/>
    <mergeCell ref="C341:C342"/>
    <mergeCell ref="D341:D342"/>
    <mergeCell ref="F192:G192"/>
    <mergeCell ref="D183:E183"/>
    <mergeCell ref="F183:G183"/>
    <mergeCell ref="B184:B185"/>
    <mergeCell ref="C184:C185"/>
    <mergeCell ref="D184:D185"/>
    <mergeCell ref="E184:E185"/>
    <mergeCell ref="F184:F185"/>
    <mergeCell ref="G184:G185"/>
    <mergeCell ref="D192:E192"/>
    <mergeCell ref="A241:A242"/>
    <mergeCell ref="H208:K208"/>
    <mergeCell ref="H209:I209"/>
    <mergeCell ref="J209:K209"/>
    <mergeCell ref="F208:G208"/>
    <mergeCell ref="D208:E208"/>
    <mergeCell ref="B208:C208"/>
    <mergeCell ref="E209:E210"/>
    <mergeCell ref="F209:F210"/>
    <mergeCell ref="G209:G210"/>
    <mergeCell ref="B241:D241"/>
    <mergeCell ref="E241:G241"/>
    <mergeCell ref="H241:J241"/>
    <mergeCell ref="D209:D210"/>
    <mergeCell ref="B209:B210"/>
    <mergeCell ref="C209:C210"/>
    <mergeCell ref="G255:J255"/>
    <mergeCell ref="G256:G257"/>
    <mergeCell ref="D256:F256"/>
    <mergeCell ref="H256:J256"/>
    <mergeCell ref="B227:C227"/>
    <mergeCell ref="B228:C228"/>
    <mergeCell ref="D227:E227"/>
    <mergeCell ref="D228:E228"/>
    <mergeCell ref="F227:G228"/>
    <mergeCell ref="A6:A7"/>
    <mergeCell ref="B4:H4"/>
    <mergeCell ref="B5:H5"/>
    <mergeCell ref="B6:H6"/>
    <mergeCell ref="B7:H7"/>
    <mergeCell ref="D171:E171"/>
    <mergeCell ref="B11:C11"/>
    <mergeCell ref="B15:C15"/>
    <mergeCell ref="A171:A172"/>
    <mergeCell ref="A152:A154"/>
    <mergeCell ref="A44:A45"/>
    <mergeCell ref="B44:B45"/>
    <mergeCell ref="C44:D44"/>
    <mergeCell ref="B21:C21"/>
    <mergeCell ref="B22:C22"/>
    <mergeCell ref="B23:C23"/>
    <mergeCell ref="B24:C24"/>
    <mergeCell ref="B25:C25"/>
    <mergeCell ref="B16:C16"/>
    <mergeCell ref="B17:C17"/>
    <mergeCell ref="B18:C18"/>
    <mergeCell ref="B12:C12"/>
    <mergeCell ref="B13:C13"/>
    <mergeCell ref="B14:C14"/>
    <mergeCell ref="A183:A185"/>
    <mergeCell ref="A208:A210"/>
    <mergeCell ref="B192:C192"/>
    <mergeCell ref="B19:C19"/>
    <mergeCell ref="B20:C20"/>
    <mergeCell ref="B152:C152"/>
    <mergeCell ref="B183:C183"/>
    <mergeCell ref="B55:C55"/>
    <mergeCell ref="B74:C74"/>
    <mergeCell ref="B171:C171"/>
    <mergeCell ref="A55:A56"/>
    <mergeCell ref="A74:A75"/>
    <mergeCell ref="A112:A115"/>
  </mergeCells>
  <hyperlinks>
    <hyperlink ref="A1" location="'Рубрикатор '!A1" display="Данные по функционалу &quot;МАРКЕТИНГ&quot;"/>
    <hyperlink ref="B4" r:id="rId1"/>
    <hyperlink ref="B5" r:id="rId2"/>
    <hyperlink ref="B6" r:id="rId3"/>
    <hyperlink ref="B7" r:id="rId4"/>
  </hyperlinks>
  <pageMargins left="0.70866141732283472" right="0.70866141732283472" top="0.74803149606299213" bottom="0.74803149606299213" header="0.31496062992125984" footer="0.31496062992125984"/>
  <pageSetup paperSize="9" scale="60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opLeftCell="A5" workbookViewId="0">
      <selection activeCell="B5" sqref="B5:B6"/>
    </sheetView>
  </sheetViews>
  <sheetFormatPr defaultRowHeight="15" x14ac:dyDescent="0.25"/>
  <cols>
    <col min="1" max="1" width="43.85546875" customWidth="1"/>
    <col min="2" max="2" width="14.28515625" customWidth="1"/>
    <col min="3" max="3" width="12.5703125" customWidth="1"/>
    <col min="4" max="4" width="12.7109375" customWidth="1"/>
    <col min="6" max="6" width="9.5703125" customWidth="1"/>
    <col min="7" max="7" width="11.7109375" customWidth="1"/>
    <col min="8" max="8" width="13.140625" customWidth="1"/>
    <col min="9" max="9" width="15" customWidth="1"/>
  </cols>
  <sheetData>
    <row r="1" spans="1:10" s="14" customFormat="1" x14ac:dyDescent="0.25">
      <c r="A1" s="23" t="s">
        <v>153</v>
      </c>
    </row>
    <row r="2" spans="1:10" s="14" customFormat="1" x14ac:dyDescent="0.25"/>
    <row r="3" spans="1:10" s="14" customFormat="1" x14ac:dyDescent="0.25"/>
    <row r="4" spans="1:10" x14ac:dyDescent="0.25">
      <c r="A4" s="90" t="s">
        <v>159</v>
      </c>
      <c r="B4" s="75"/>
      <c r="C4" s="2"/>
      <c r="D4" s="2"/>
      <c r="E4" s="2"/>
      <c r="F4" s="2"/>
      <c r="G4" s="2"/>
      <c r="H4" s="2"/>
      <c r="I4" s="2"/>
      <c r="J4" s="2"/>
    </row>
    <row r="5" spans="1:10" ht="24.75" customHeight="1" x14ac:dyDescent="0.25">
      <c r="A5" s="816" t="s">
        <v>6</v>
      </c>
      <c r="B5" s="816">
        <v>2017</v>
      </c>
      <c r="C5" s="816">
        <v>2018</v>
      </c>
      <c r="D5" s="816">
        <v>2019</v>
      </c>
      <c r="E5" s="788" t="s">
        <v>7</v>
      </c>
      <c r="F5" s="790"/>
      <c r="G5" s="813" t="s">
        <v>8</v>
      </c>
      <c r="H5" s="814"/>
      <c r="I5" s="815"/>
      <c r="J5" s="1"/>
    </row>
    <row r="6" spans="1:10" x14ac:dyDescent="0.25">
      <c r="A6" s="817"/>
      <c r="B6" s="817"/>
      <c r="C6" s="817"/>
      <c r="D6" s="817"/>
      <c r="E6" s="78" t="s">
        <v>2041</v>
      </c>
      <c r="F6" s="78" t="s">
        <v>2036</v>
      </c>
      <c r="G6" s="78" t="s">
        <v>2049</v>
      </c>
      <c r="H6" s="78" t="s">
        <v>2047</v>
      </c>
      <c r="I6" s="78" t="s">
        <v>2050</v>
      </c>
      <c r="J6" s="1"/>
    </row>
    <row r="7" spans="1:10" ht="24" x14ac:dyDescent="0.25">
      <c r="A7" s="36" t="s">
        <v>9</v>
      </c>
      <c r="B7" s="79">
        <v>1845000</v>
      </c>
      <c r="C7" s="79">
        <v>2274000</v>
      </c>
      <c r="D7" s="79">
        <v>2718000</v>
      </c>
      <c r="E7" s="80">
        <f t="shared" ref="E7:E17" si="0">C7/B7</f>
        <v>1.2325203252032519</v>
      </c>
      <c r="F7" s="80">
        <v>1.1952506596306069</v>
      </c>
      <c r="G7" s="79">
        <f>C7-B7</f>
        <v>429000</v>
      </c>
      <c r="H7" s="744">
        <f>D7-C7</f>
        <v>444000</v>
      </c>
      <c r="I7" s="79">
        <f>D7-B7</f>
        <v>873000</v>
      </c>
      <c r="J7" s="39"/>
    </row>
    <row r="8" spans="1:10" ht="24" x14ac:dyDescent="0.25">
      <c r="A8" s="37" t="s">
        <v>10</v>
      </c>
      <c r="B8" s="81">
        <v>0.85</v>
      </c>
      <c r="C8" s="81">
        <v>0.88</v>
      </c>
      <c r="D8" s="81">
        <v>0.92</v>
      </c>
      <c r="E8" s="82">
        <f t="shared" si="0"/>
        <v>1.0352941176470589</v>
      </c>
      <c r="F8" s="82">
        <f>D8/C8</f>
        <v>1.0454545454545454</v>
      </c>
      <c r="G8" s="744">
        <f>C8-B8</f>
        <v>3.0000000000000027E-2</v>
      </c>
      <c r="H8" s="744">
        <f t="shared" ref="H8:H17" si="1">D8-C8</f>
        <v>4.0000000000000036E-2</v>
      </c>
      <c r="I8" s="744">
        <f>D8-B8</f>
        <v>7.0000000000000062E-2</v>
      </c>
      <c r="J8" s="1"/>
    </row>
    <row r="9" spans="1:10" ht="24" x14ac:dyDescent="0.25">
      <c r="A9" s="36" t="s">
        <v>11</v>
      </c>
      <c r="B9" s="744">
        <v>17.277750000000001</v>
      </c>
      <c r="C9" s="744">
        <v>23.4099197</v>
      </c>
      <c r="D9" s="744">
        <v>33.025326</v>
      </c>
      <c r="E9" s="80">
        <f t="shared" si="0"/>
        <v>1.3549171448828694</v>
      </c>
      <c r="F9" s="80">
        <f>D9/C9</f>
        <v>1.4107406784483758</v>
      </c>
      <c r="G9" s="744">
        <f>C9-B9</f>
        <v>6.1321696999999986</v>
      </c>
      <c r="H9" s="744">
        <f t="shared" si="1"/>
        <v>9.6154063000000001</v>
      </c>
      <c r="I9" s="744">
        <f>D9-B9</f>
        <v>15.747575999999999</v>
      </c>
      <c r="J9" s="747"/>
    </row>
    <row r="10" spans="1:10" ht="24" x14ac:dyDescent="0.25">
      <c r="A10" s="38" t="s">
        <v>12</v>
      </c>
      <c r="B10" s="716">
        <v>16.454999999999998</v>
      </c>
      <c r="C10" s="716">
        <v>23.3399</v>
      </c>
      <c r="D10" s="716">
        <v>32.665999999999997</v>
      </c>
      <c r="E10" s="84">
        <f t="shared" si="0"/>
        <v>1.4184077787906413</v>
      </c>
      <c r="F10" s="84">
        <f>D10/C10</f>
        <v>1.3995775474616428</v>
      </c>
      <c r="G10" s="744">
        <f>C10-B10</f>
        <v>6.8849000000000018</v>
      </c>
      <c r="H10" s="744">
        <f t="shared" si="1"/>
        <v>9.3260999999999967</v>
      </c>
      <c r="I10" s="744">
        <f t="shared" ref="I10:I17" si="2">D10-B10</f>
        <v>16.210999999999999</v>
      </c>
      <c r="J10" s="747"/>
    </row>
    <row r="11" spans="1:10" x14ac:dyDescent="0.25">
      <c r="A11" s="38" t="s">
        <v>13</v>
      </c>
      <c r="B11" s="745">
        <v>792.26443245724795</v>
      </c>
      <c r="C11" s="745">
        <v>796.72601003141699</v>
      </c>
      <c r="D11" s="745">
        <v>796.69225616981805</v>
      </c>
      <c r="E11" s="84">
        <f t="shared" si="0"/>
        <v>1.0056314248013523</v>
      </c>
      <c r="F11" s="84">
        <f t="shared" ref="F11:F17" si="3">D11/C11</f>
        <v>0.99995763429187201</v>
      </c>
      <c r="G11" s="744">
        <f t="shared" ref="G11:G17" si="4">C11-B11</f>
        <v>4.4615775741690413</v>
      </c>
      <c r="H11" s="744">
        <f t="shared" si="1"/>
        <v>-3.3753861598938784E-2</v>
      </c>
      <c r="I11" s="744">
        <f t="shared" si="2"/>
        <v>4.4278237125701025</v>
      </c>
      <c r="J11" s="1"/>
    </row>
    <row r="12" spans="1:10" x14ac:dyDescent="0.25">
      <c r="A12" s="36" t="s">
        <v>14</v>
      </c>
      <c r="B12" s="746">
        <v>22.465</v>
      </c>
      <c r="C12" s="746">
        <v>24.377890295358601</v>
      </c>
      <c r="D12" s="746">
        <v>26.424261603375498</v>
      </c>
      <c r="E12" s="84">
        <f t="shared" si="0"/>
        <v>1.0851498017074828</v>
      </c>
      <c r="F12" s="84">
        <f t="shared" si="3"/>
        <v>1.0839437409563908</v>
      </c>
      <c r="G12" s="744">
        <f t="shared" si="4"/>
        <v>1.9128902953586007</v>
      </c>
      <c r="H12" s="744">
        <f t="shared" si="1"/>
        <v>2.0463713080168979</v>
      </c>
      <c r="I12" s="744">
        <f t="shared" si="2"/>
        <v>3.9592616033754986</v>
      </c>
      <c r="J12" s="1"/>
    </row>
    <row r="13" spans="1:10" x14ac:dyDescent="0.25">
      <c r="A13" s="38" t="s">
        <v>15</v>
      </c>
      <c r="B13" s="102">
        <v>11.219926829268299</v>
      </c>
      <c r="C13" s="102">
        <v>11.671380055572699</v>
      </c>
      <c r="D13" s="102">
        <v>12.5935473911701</v>
      </c>
      <c r="E13" s="84">
        <f t="shared" si="0"/>
        <v>1.0402367353347384</v>
      </c>
      <c r="F13" s="84">
        <f>D13/C13</f>
        <v>1.0790109936619787</v>
      </c>
      <c r="G13" s="744">
        <f t="shared" si="4"/>
        <v>0.45145322630439999</v>
      </c>
      <c r="H13" s="744">
        <f t="shared" si="1"/>
        <v>0.92216733559740049</v>
      </c>
      <c r="I13" s="744">
        <f t="shared" si="2"/>
        <v>1.3736205619018005</v>
      </c>
      <c r="J13" s="1"/>
    </row>
    <row r="14" spans="1:10" x14ac:dyDescent="0.25">
      <c r="A14" s="38" t="s">
        <v>16</v>
      </c>
      <c r="B14" s="720">
        <v>3.70782194092827</v>
      </c>
      <c r="C14" s="720">
        <v>3.8075215189873401</v>
      </c>
      <c r="D14" s="720">
        <v>4.42829493670886</v>
      </c>
      <c r="E14" s="84">
        <f t="shared" si="0"/>
        <v>1.0268889875639793</v>
      </c>
      <c r="F14" s="84">
        <f t="shared" si="3"/>
        <v>1.1630387155071478</v>
      </c>
      <c r="G14" s="744">
        <f t="shared" si="4"/>
        <v>9.9699578059070149E-2</v>
      </c>
      <c r="H14" s="744">
        <f t="shared" si="1"/>
        <v>0.62077341772151984</v>
      </c>
      <c r="I14" s="744">
        <f t="shared" si="2"/>
        <v>0.72047299578058999</v>
      </c>
      <c r="J14" s="1"/>
    </row>
    <row r="15" spans="1:10" x14ac:dyDescent="0.25">
      <c r="A15" s="38" t="s">
        <v>17</v>
      </c>
      <c r="B15" s="84">
        <v>1.4665871043896195</v>
      </c>
      <c r="C15" s="84">
        <v>1.9997549466188405</v>
      </c>
      <c r="D15" s="84">
        <v>2.5938680329978792</v>
      </c>
      <c r="E15" s="84">
        <f t="shared" si="0"/>
        <v>1.3635432499259024</v>
      </c>
      <c r="F15" s="84">
        <f t="shared" si="3"/>
        <v>1.2970929450048654</v>
      </c>
      <c r="G15" s="744">
        <f t="shared" si="4"/>
        <v>0.53316784222922098</v>
      </c>
      <c r="H15" s="744">
        <f t="shared" si="1"/>
        <v>0.5941130863790387</v>
      </c>
      <c r="I15" s="744">
        <f t="shared" si="2"/>
        <v>1.1272809286082597</v>
      </c>
      <c r="J15" s="1"/>
    </row>
    <row r="16" spans="1:10" x14ac:dyDescent="0.25">
      <c r="A16" s="38" t="s">
        <v>18</v>
      </c>
      <c r="B16" s="88">
        <v>944.27866406519001</v>
      </c>
      <c r="C16" s="88">
        <v>1286.4410516452626</v>
      </c>
      <c r="D16" s="88">
        <v>1683.0336441856871</v>
      </c>
      <c r="E16" s="84">
        <f t="shared" si="0"/>
        <v>1.3623531914901454</v>
      </c>
      <c r="F16" s="84">
        <f>D16/C16</f>
        <v>1.3082866424646602</v>
      </c>
      <c r="G16" s="744">
        <f t="shared" si="4"/>
        <v>342.16238758007262</v>
      </c>
      <c r="H16" s="744">
        <f t="shared" si="1"/>
        <v>396.59259254042445</v>
      </c>
      <c r="I16" s="744">
        <f t="shared" si="2"/>
        <v>738.75498012049707</v>
      </c>
      <c r="J16" s="72"/>
    </row>
    <row r="17" spans="1:11" x14ac:dyDescent="0.25">
      <c r="A17" s="38" t="s">
        <v>19</v>
      </c>
      <c r="B17" s="89">
        <v>0.16504882888619052</v>
      </c>
      <c r="C17" s="89">
        <v>0.15618749091311906</v>
      </c>
      <c r="D17" s="89">
        <v>0.16758443445561316</v>
      </c>
      <c r="E17" s="84">
        <f t="shared" si="0"/>
        <v>0.94631080975932402</v>
      </c>
      <c r="F17" s="84">
        <f t="shared" si="3"/>
        <v>1.072969630767894</v>
      </c>
      <c r="G17" s="744">
        <f t="shared" si="4"/>
        <v>-8.8613379730714537E-3</v>
      </c>
      <c r="H17" s="744">
        <f t="shared" si="1"/>
        <v>1.1396943542494098E-2</v>
      </c>
      <c r="I17" s="744">
        <f t="shared" si="2"/>
        <v>2.5356055694226443E-3</v>
      </c>
      <c r="J17" s="2"/>
    </row>
    <row r="18" spans="1:11" s="26" customFormat="1" x14ac:dyDescent="0.25">
      <c r="A18" s="91"/>
      <c r="B18" s="92"/>
      <c r="C18" s="92"/>
      <c r="D18" s="92"/>
      <c r="E18" s="93"/>
      <c r="F18" s="93"/>
      <c r="G18" s="93"/>
      <c r="H18" s="93"/>
      <c r="I18" s="93"/>
      <c r="J18" s="2"/>
    </row>
    <row r="19" spans="1:11" x14ac:dyDescent="0.25">
      <c r="A19" s="1"/>
      <c r="B19" s="39"/>
      <c r="C19" s="39"/>
      <c r="D19" s="1"/>
      <c r="E19" s="1"/>
      <c r="F19" s="1"/>
      <c r="G19" s="1"/>
      <c r="H19" s="1"/>
      <c r="I19" s="1"/>
      <c r="J19" s="1"/>
    </row>
    <row r="20" spans="1:11" x14ac:dyDescent="0.25">
      <c r="A20" s="769" t="s">
        <v>160</v>
      </c>
      <c r="B20" s="1"/>
      <c r="C20" s="1"/>
      <c r="D20" s="1"/>
      <c r="E20" s="1"/>
      <c r="F20" s="1"/>
      <c r="G20" s="1"/>
      <c r="H20" s="1"/>
      <c r="I20" s="1"/>
      <c r="J20" s="1"/>
    </row>
    <row r="21" spans="1:11" x14ac:dyDescent="0.25">
      <c r="A21" s="791" t="s">
        <v>20</v>
      </c>
      <c r="B21" s="796" t="s">
        <v>21</v>
      </c>
      <c r="C21" s="796">
        <v>2017</v>
      </c>
      <c r="D21" s="796">
        <v>2018</v>
      </c>
      <c r="E21" s="796">
        <v>2019</v>
      </c>
      <c r="F21" s="796" t="s">
        <v>7</v>
      </c>
      <c r="G21" s="796"/>
      <c r="H21" s="796" t="s">
        <v>22</v>
      </c>
      <c r="I21" s="796"/>
      <c r="J21" s="796"/>
    </row>
    <row r="22" spans="1:11" ht="24" x14ac:dyDescent="0.25">
      <c r="A22" s="792"/>
      <c r="B22" s="796"/>
      <c r="C22" s="796"/>
      <c r="D22" s="796"/>
      <c r="E22" s="796"/>
      <c r="F22" s="19" t="s">
        <v>2051</v>
      </c>
      <c r="G22" s="19" t="s">
        <v>2048</v>
      </c>
      <c r="H22" s="19" t="s">
        <v>2049</v>
      </c>
      <c r="I22" s="19" t="s">
        <v>2047</v>
      </c>
      <c r="J22" s="19" t="s">
        <v>2050</v>
      </c>
    </row>
    <row r="23" spans="1:11" x14ac:dyDescent="0.25">
      <c r="A23" s="41" t="s">
        <v>23</v>
      </c>
      <c r="B23" s="11" t="s">
        <v>24</v>
      </c>
      <c r="C23" s="720">
        <v>36.801360000000003</v>
      </c>
      <c r="D23" s="720">
        <v>38.282126582278501</v>
      </c>
      <c r="E23" s="720">
        <v>41.306835443037997</v>
      </c>
      <c r="F23" s="94">
        <f>D23/C23</f>
        <v>1.0402367353347404</v>
      </c>
      <c r="G23" s="94">
        <f>E23/D23</f>
        <v>1.0790109936619794</v>
      </c>
      <c r="H23" s="750">
        <f>D23-C23</f>
        <v>1.4807665822784983</v>
      </c>
      <c r="I23" s="750">
        <f>E23-D23</f>
        <v>3.0247088607594961</v>
      </c>
      <c r="J23" s="752">
        <f>E23-C23</f>
        <v>4.5054754430379944</v>
      </c>
      <c r="K23" s="748"/>
    </row>
    <row r="24" spans="1:11" x14ac:dyDescent="0.25">
      <c r="A24" s="41" t="s">
        <v>25</v>
      </c>
      <c r="B24" s="11" t="s">
        <v>24</v>
      </c>
      <c r="C24" s="720">
        <v>6.1335600000000001</v>
      </c>
      <c r="D24" s="720">
        <v>6.3803544303797501</v>
      </c>
      <c r="E24" s="720">
        <v>6.8844725738396599</v>
      </c>
      <c r="F24" s="94">
        <f t="shared" ref="F24:F35" si="5">D24/C24</f>
        <v>1.0402367353347404</v>
      </c>
      <c r="G24" s="94">
        <f t="shared" ref="G24:G41" si="6">E24/D24</f>
        <v>1.0790109936619783</v>
      </c>
      <c r="H24" s="750">
        <f t="shared" ref="H24:H41" si="7">D24-C24</f>
        <v>0.24679443037975002</v>
      </c>
      <c r="I24" s="750">
        <f t="shared" ref="I24:I41" si="8">E24-D24</f>
        <v>0.5041181434599098</v>
      </c>
      <c r="J24" s="752">
        <f t="shared" ref="J24:J41" si="9">E24-C24</f>
        <v>0.75091257383965981</v>
      </c>
      <c r="K24" s="748"/>
    </row>
    <row r="25" spans="1:11" x14ac:dyDescent="0.25">
      <c r="A25" s="41" t="s">
        <v>26</v>
      </c>
      <c r="B25" s="11" t="s">
        <v>24</v>
      </c>
      <c r="C25" s="720">
        <v>30.6678</v>
      </c>
      <c r="D25" s="720">
        <v>31.901772151898701</v>
      </c>
      <c r="E25" s="720">
        <v>34.422362869198302</v>
      </c>
      <c r="F25" s="94">
        <f t="shared" si="5"/>
        <v>1.0402367353347388</v>
      </c>
      <c r="G25" s="94">
        <f t="shared" si="6"/>
        <v>1.0790109936619801</v>
      </c>
      <c r="H25" s="750">
        <f t="shared" si="7"/>
        <v>1.2339721518987012</v>
      </c>
      <c r="I25" s="750">
        <f t="shared" si="8"/>
        <v>2.5205907172996014</v>
      </c>
      <c r="J25" s="752">
        <f t="shared" si="9"/>
        <v>3.7545628691983026</v>
      </c>
      <c r="K25" s="748"/>
    </row>
    <row r="26" spans="1:11" x14ac:dyDescent="0.25">
      <c r="A26" s="43" t="s">
        <v>27</v>
      </c>
      <c r="B26" s="11" t="s">
        <v>24</v>
      </c>
      <c r="C26" s="716">
        <v>26.96</v>
      </c>
      <c r="D26" s="716">
        <v>28.0943</v>
      </c>
      <c r="E26" s="716">
        <v>29.9941</v>
      </c>
      <c r="F26" s="94">
        <f t="shared" si="5"/>
        <v>1.0420734421364986</v>
      </c>
      <c r="G26" s="94">
        <f t="shared" si="6"/>
        <v>1.0676222578957297</v>
      </c>
      <c r="H26" s="750">
        <f t="shared" si="7"/>
        <v>1.1342999999999996</v>
      </c>
      <c r="I26" s="750">
        <f t="shared" si="8"/>
        <v>1.899799999999999</v>
      </c>
      <c r="J26" s="752">
        <f t="shared" si="9"/>
        <v>3.0340999999999987</v>
      </c>
      <c r="K26" s="748"/>
    </row>
    <row r="27" spans="1:11" ht="24" x14ac:dyDescent="0.25">
      <c r="A27" s="43" t="s">
        <v>28</v>
      </c>
      <c r="B27" s="11" t="s">
        <v>24</v>
      </c>
      <c r="C27" s="716">
        <v>1.46E-2</v>
      </c>
      <c r="D27" s="720">
        <v>1.54E-2</v>
      </c>
      <c r="E27" s="720">
        <v>1.72E-2</v>
      </c>
      <c r="F27" s="94">
        <f t="shared" si="5"/>
        <v>1.0547945205479452</v>
      </c>
      <c r="G27" s="94">
        <f>E27/D27</f>
        <v>1.1168831168831168</v>
      </c>
      <c r="H27" s="750">
        <f t="shared" si="7"/>
        <v>8.0000000000000036E-4</v>
      </c>
      <c r="I27" s="750">
        <f t="shared" si="8"/>
        <v>1.7999999999999995E-3</v>
      </c>
      <c r="J27" s="752">
        <f t="shared" si="9"/>
        <v>2.5999999999999999E-3</v>
      </c>
      <c r="K27" s="751"/>
    </row>
    <row r="28" spans="1:11" x14ac:dyDescent="0.25">
      <c r="A28" s="41" t="s">
        <v>29</v>
      </c>
      <c r="B28" s="11" t="s">
        <v>24</v>
      </c>
      <c r="C28" s="720">
        <v>1.1474</v>
      </c>
      <c r="D28" s="720">
        <v>1.445724</v>
      </c>
      <c r="E28" s="720">
        <v>1.5180102</v>
      </c>
      <c r="F28" s="94">
        <f t="shared" si="5"/>
        <v>1.26</v>
      </c>
      <c r="G28" s="94">
        <f t="shared" si="6"/>
        <v>1.05</v>
      </c>
      <c r="H28" s="750">
        <f t="shared" si="7"/>
        <v>0.29832400000000003</v>
      </c>
      <c r="I28" s="750">
        <f t="shared" si="8"/>
        <v>7.2286199999999967E-2</v>
      </c>
      <c r="J28" s="752">
        <f t="shared" si="9"/>
        <v>0.3706102</v>
      </c>
      <c r="K28" s="748"/>
    </row>
    <row r="29" spans="1:11" x14ac:dyDescent="0.25">
      <c r="A29" s="41" t="s">
        <v>30</v>
      </c>
      <c r="B29" s="11" t="s">
        <v>24</v>
      </c>
      <c r="C29" s="720">
        <v>6.0421940928270003E-2</v>
      </c>
      <c r="D29" s="720">
        <v>0.117721518987342</v>
      </c>
      <c r="E29" s="720">
        <v>5.7594936708860803E-2</v>
      </c>
      <c r="F29" s="94">
        <f t="shared" si="5"/>
        <v>1.9483240223463738</v>
      </c>
      <c r="G29" s="94">
        <f t="shared" si="6"/>
        <v>0.48924731182795644</v>
      </c>
      <c r="H29" s="750">
        <f t="shared" si="7"/>
        <v>5.7299578059071994E-2</v>
      </c>
      <c r="I29" s="750">
        <f t="shared" si="8"/>
        <v>-6.0126582278481194E-2</v>
      </c>
      <c r="J29" s="752">
        <f t="shared" si="9"/>
        <v>-2.8270042194092002E-3</v>
      </c>
      <c r="K29" s="749"/>
    </row>
    <row r="30" spans="1:11" x14ac:dyDescent="0.25">
      <c r="A30" s="43" t="s">
        <v>31</v>
      </c>
      <c r="B30" s="11" t="s">
        <v>24</v>
      </c>
      <c r="C30" s="720">
        <v>3.6328</v>
      </c>
      <c r="D30" s="720">
        <v>3.6743999999999999</v>
      </c>
      <c r="E30" s="720">
        <v>4.3535000000000004</v>
      </c>
      <c r="F30" s="94">
        <f t="shared" si="5"/>
        <v>1.0114512221977539</v>
      </c>
      <c r="G30" s="94">
        <f t="shared" si="6"/>
        <v>1.1848192902242545</v>
      </c>
      <c r="H30" s="750">
        <f t="shared" si="7"/>
        <v>4.1599999999999859E-2</v>
      </c>
      <c r="I30" s="750">
        <f t="shared" si="8"/>
        <v>0.67910000000000048</v>
      </c>
      <c r="J30" s="752">
        <f t="shared" si="9"/>
        <v>0.72070000000000034</v>
      </c>
      <c r="K30" s="748"/>
    </row>
    <row r="31" spans="1:11" x14ac:dyDescent="0.25">
      <c r="A31" s="45" t="s">
        <v>32</v>
      </c>
      <c r="B31" s="96" t="s">
        <v>33</v>
      </c>
      <c r="C31" s="49">
        <v>174.26</v>
      </c>
      <c r="D31" s="49">
        <v>181.43</v>
      </c>
      <c r="E31" s="49">
        <v>194.09</v>
      </c>
      <c r="F31" s="94">
        <f t="shared" si="5"/>
        <v>1.0411454148972801</v>
      </c>
      <c r="G31" s="94">
        <f t="shared" si="6"/>
        <v>1.0697789781182825</v>
      </c>
      <c r="H31" s="750">
        <f t="shared" si="7"/>
        <v>7.1700000000000159</v>
      </c>
      <c r="I31" s="750">
        <f t="shared" si="8"/>
        <v>12.659999999999997</v>
      </c>
      <c r="J31" s="752">
        <f t="shared" si="9"/>
        <v>19.830000000000013</v>
      </c>
      <c r="K31" s="748"/>
    </row>
    <row r="32" spans="1:11" x14ac:dyDescent="0.25">
      <c r="A32" s="45" t="s">
        <v>34</v>
      </c>
      <c r="B32" s="96" t="s">
        <v>24</v>
      </c>
      <c r="C32" s="745">
        <v>0.79226443245724798</v>
      </c>
      <c r="D32" s="745">
        <v>0.79672601003141696</v>
      </c>
      <c r="E32" s="745">
        <v>0.79669225616981798</v>
      </c>
      <c r="F32" s="94">
        <f t="shared" si="5"/>
        <v>1.0056314248013523</v>
      </c>
      <c r="G32" s="94">
        <f t="shared" si="6"/>
        <v>0.99995763429187201</v>
      </c>
      <c r="H32" s="750">
        <f t="shared" si="7"/>
        <v>4.4615775741689845E-3</v>
      </c>
      <c r="I32" s="750">
        <f t="shared" si="8"/>
        <v>-3.3753861598984081E-5</v>
      </c>
      <c r="J32" s="752">
        <f t="shared" si="9"/>
        <v>4.4278237125700004E-3</v>
      </c>
      <c r="K32" s="748"/>
    </row>
    <row r="33" spans="1:11" x14ac:dyDescent="0.25">
      <c r="A33" s="46" t="s">
        <v>35</v>
      </c>
      <c r="B33" s="96" t="s">
        <v>36</v>
      </c>
      <c r="C33" s="89">
        <v>0.1184564918253021</v>
      </c>
      <c r="D33" s="89">
        <v>0.11517855442338826</v>
      </c>
      <c r="E33" s="89">
        <v>0.12647301454995649</v>
      </c>
      <c r="F33" s="94">
        <f t="shared" si="5"/>
        <v>0.97232792098259924</v>
      </c>
      <c r="G33" s="94">
        <f t="shared" si="6"/>
        <v>1.098060443483694</v>
      </c>
      <c r="H33" s="750">
        <f t="shared" si="7"/>
        <v>-3.2779374019138441E-3</v>
      </c>
      <c r="I33" s="750">
        <f t="shared" si="8"/>
        <v>1.1294460126568234E-2</v>
      </c>
      <c r="J33" s="752">
        <f t="shared" si="9"/>
        <v>8.0165227246543902E-3</v>
      </c>
      <c r="K33" s="748"/>
    </row>
    <row r="34" spans="1:11" x14ac:dyDescent="0.25">
      <c r="A34" s="46" t="s">
        <v>37</v>
      </c>
      <c r="B34" s="96" t="s">
        <v>2026</v>
      </c>
      <c r="C34" s="101">
        <v>21.193618730632402</v>
      </c>
      <c r="D34" s="101">
        <v>20.901020514240901</v>
      </c>
      <c r="E34" s="101">
        <v>22.726894065631001</v>
      </c>
      <c r="F34" s="94">
        <f t="shared" si="5"/>
        <v>0.98619404170140179</v>
      </c>
      <c r="G34" s="94">
        <f t="shared" si="6"/>
        <v>1.0873581053205532</v>
      </c>
      <c r="H34" s="750">
        <f t="shared" si="7"/>
        <v>-0.29259821639150019</v>
      </c>
      <c r="I34" s="750">
        <f t="shared" si="8"/>
        <v>1.8258735513900994</v>
      </c>
      <c r="J34" s="752">
        <f t="shared" si="9"/>
        <v>1.5332753349985992</v>
      </c>
      <c r="K34" s="748"/>
    </row>
    <row r="35" spans="1:11" ht="24.75" x14ac:dyDescent="0.25">
      <c r="A35" s="47" t="s">
        <v>38</v>
      </c>
      <c r="B35" s="11" t="s">
        <v>24</v>
      </c>
      <c r="C35" s="716">
        <v>3.4975999999999998</v>
      </c>
      <c r="D35" s="716">
        <v>4.2309000000000001</v>
      </c>
      <c r="E35" s="716">
        <v>4.8573000000000004</v>
      </c>
      <c r="F35" s="94">
        <f t="shared" si="5"/>
        <v>1.2096580512351327</v>
      </c>
      <c r="G35" s="94">
        <f t="shared" si="6"/>
        <v>1.1480536056158266</v>
      </c>
      <c r="H35" s="750">
        <f t="shared" si="7"/>
        <v>0.73330000000000028</v>
      </c>
      <c r="I35" s="750">
        <f t="shared" si="8"/>
        <v>0.62640000000000029</v>
      </c>
      <c r="J35" s="752">
        <f t="shared" si="9"/>
        <v>1.3597000000000006</v>
      </c>
      <c r="K35" s="748"/>
    </row>
    <row r="36" spans="1:11" x14ac:dyDescent="0.25">
      <c r="A36" s="42" t="s">
        <v>39</v>
      </c>
      <c r="B36" s="55" t="s">
        <v>24</v>
      </c>
      <c r="C36" s="746">
        <v>16.365600000000001</v>
      </c>
      <c r="D36" s="746">
        <v>23.204699999999999</v>
      </c>
      <c r="E36" s="746">
        <v>32.469700000000003</v>
      </c>
      <c r="F36" s="94">
        <f t="shared" ref="F36:F38" si="10">D36/C36</f>
        <v>1.4178948526176858</v>
      </c>
      <c r="G36" s="94">
        <f t="shared" si="6"/>
        <v>1.3992725611621786</v>
      </c>
      <c r="H36" s="750">
        <f t="shared" si="7"/>
        <v>6.8390999999999984</v>
      </c>
      <c r="I36" s="750">
        <f t="shared" si="8"/>
        <v>9.2650000000000041</v>
      </c>
      <c r="J36" s="752">
        <f t="shared" si="9"/>
        <v>16.104100000000003</v>
      </c>
      <c r="K36" s="748"/>
    </row>
    <row r="37" spans="1:11" ht="24" x14ac:dyDescent="0.25">
      <c r="A37" s="46" t="s">
        <v>40</v>
      </c>
      <c r="B37" s="55" t="s">
        <v>36</v>
      </c>
      <c r="C37" s="55">
        <v>85</v>
      </c>
      <c r="D37" s="55">
        <v>89</v>
      </c>
      <c r="E37" s="55">
        <v>96</v>
      </c>
      <c r="F37" s="94">
        <f t="shared" si="10"/>
        <v>1.0470588235294118</v>
      </c>
      <c r="G37" s="94">
        <f t="shared" si="6"/>
        <v>1.0786516853932584</v>
      </c>
      <c r="H37" s="750">
        <f t="shared" si="7"/>
        <v>4</v>
      </c>
      <c r="I37" s="750">
        <f t="shared" si="8"/>
        <v>7</v>
      </c>
      <c r="J37" s="752">
        <f t="shared" si="9"/>
        <v>11</v>
      </c>
      <c r="K37" s="748"/>
    </row>
    <row r="38" spans="1:11" ht="24" x14ac:dyDescent="0.25">
      <c r="A38" s="46" t="s">
        <v>41</v>
      </c>
      <c r="B38" s="55" t="s">
        <v>36</v>
      </c>
      <c r="C38" s="55">
        <v>39</v>
      </c>
      <c r="D38" s="55">
        <v>44</v>
      </c>
      <c r="E38" s="55">
        <v>48</v>
      </c>
      <c r="F38" s="94">
        <f t="shared" si="10"/>
        <v>1.1282051282051282</v>
      </c>
      <c r="G38" s="94">
        <f t="shared" si="6"/>
        <v>1.0909090909090908</v>
      </c>
      <c r="H38" s="750">
        <f t="shared" si="7"/>
        <v>5</v>
      </c>
      <c r="I38" s="750">
        <f t="shared" si="8"/>
        <v>4</v>
      </c>
      <c r="J38" s="752">
        <f t="shared" si="9"/>
        <v>9</v>
      </c>
    </row>
    <row r="39" spans="1:11" ht="24" x14ac:dyDescent="0.25">
      <c r="A39" s="46" t="s">
        <v>42</v>
      </c>
      <c r="B39" s="55" t="s">
        <v>24</v>
      </c>
      <c r="C39" s="102">
        <v>11.219926829268299</v>
      </c>
      <c r="D39" s="102">
        <v>11.671380055572699</v>
      </c>
      <c r="E39" s="102">
        <v>12.5935473911701</v>
      </c>
      <c r="F39" s="94">
        <f>D39/C39</f>
        <v>1.0402367353347384</v>
      </c>
      <c r="G39" s="94">
        <f t="shared" si="6"/>
        <v>1.0790109936619787</v>
      </c>
      <c r="H39" s="750">
        <f t="shared" si="7"/>
        <v>0.45145322630439999</v>
      </c>
      <c r="I39" s="750">
        <f t="shared" si="8"/>
        <v>0.92216733559740049</v>
      </c>
      <c r="J39" s="752">
        <f t="shared" si="9"/>
        <v>1.3736205619018005</v>
      </c>
    </row>
    <row r="40" spans="1:11" x14ac:dyDescent="0.25">
      <c r="A40" s="45" t="s">
        <v>43</v>
      </c>
      <c r="B40" s="55" t="s">
        <v>24</v>
      </c>
      <c r="C40" s="102">
        <v>9.4427866406518998E-2</v>
      </c>
      <c r="D40" s="102">
        <v>0.12864410516452601</v>
      </c>
      <c r="E40" s="102">
        <v>0.168303364418569</v>
      </c>
      <c r="F40" s="94">
        <f t="shared" ref="F40:F41" si="11">D40/C40</f>
        <v>1.362353191490143</v>
      </c>
      <c r="G40" s="94">
        <f t="shared" si="6"/>
        <v>1.3082866424646649</v>
      </c>
      <c r="H40" s="750">
        <f t="shared" si="7"/>
        <v>3.4216238758007014E-2</v>
      </c>
      <c r="I40" s="750">
        <f t="shared" si="8"/>
        <v>3.9659259254042983E-2</v>
      </c>
      <c r="J40" s="752">
        <f t="shared" si="9"/>
        <v>7.3875498012049998E-2</v>
      </c>
    </row>
    <row r="41" spans="1:11" ht="24" x14ac:dyDescent="0.25">
      <c r="A41" s="46" t="s">
        <v>44</v>
      </c>
      <c r="B41" s="55" t="s">
        <v>36</v>
      </c>
      <c r="C41" s="55">
        <v>18</v>
      </c>
      <c r="D41" s="55">
        <v>21</v>
      </c>
      <c r="E41" s="55">
        <v>25</v>
      </c>
      <c r="F41" s="94">
        <f t="shared" si="11"/>
        <v>1.1666666666666667</v>
      </c>
      <c r="G41" s="94">
        <f t="shared" si="6"/>
        <v>1.1904761904761905</v>
      </c>
      <c r="H41" s="750">
        <f t="shared" si="7"/>
        <v>3</v>
      </c>
      <c r="I41" s="750">
        <f t="shared" si="8"/>
        <v>4</v>
      </c>
      <c r="J41" s="752">
        <f t="shared" si="9"/>
        <v>7</v>
      </c>
    </row>
    <row r="42" spans="1:11" x14ac:dyDescent="0.25">
      <c r="A42" s="1"/>
      <c r="B42" s="1"/>
      <c r="C42" s="39"/>
      <c r="D42" s="39"/>
      <c r="E42" s="39"/>
      <c r="F42" s="39"/>
      <c r="G42" s="39"/>
      <c r="H42" s="39"/>
      <c r="I42" s="2"/>
      <c r="J42" s="2"/>
    </row>
    <row r="43" spans="1:11" s="26" customFormat="1" x14ac:dyDescent="0.25">
      <c r="A43" s="1"/>
      <c r="B43" s="1"/>
      <c r="C43" s="39"/>
      <c r="D43" s="39"/>
      <c r="E43" s="39"/>
      <c r="F43" s="39"/>
      <c r="G43" s="39"/>
      <c r="H43" s="39"/>
      <c r="I43" s="2"/>
      <c r="J43" s="2"/>
    </row>
    <row r="44" spans="1:11" x14ac:dyDescent="0.25">
      <c r="A44" s="20" t="s">
        <v>161</v>
      </c>
      <c r="B44" s="1"/>
      <c r="C44" s="1"/>
      <c r="D44" s="1"/>
      <c r="E44" s="39"/>
      <c r="F44" s="39"/>
      <c r="G44" s="1"/>
      <c r="H44" s="1"/>
      <c r="I44" s="2"/>
      <c r="J44" s="2"/>
    </row>
    <row r="45" spans="1:11" x14ac:dyDescent="0.25">
      <c r="A45" s="213" t="s">
        <v>6</v>
      </c>
      <c r="B45" s="754">
        <v>2017</v>
      </c>
      <c r="C45" s="754">
        <v>2018</v>
      </c>
      <c r="D45" s="754">
        <v>2019</v>
      </c>
      <c r="E45" s="1"/>
      <c r="F45" s="1"/>
      <c r="G45" s="1"/>
      <c r="H45" s="1"/>
      <c r="I45" s="2"/>
      <c r="J45" s="2"/>
    </row>
    <row r="46" spans="1:11" x14ac:dyDescent="0.25">
      <c r="A46" s="45" t="s">
        <v>45</v>
      </c>
      <c r="B46" s="87">
        <v>306678</v>
      </c>
      <c r="C46" s="95">
        <v>319017.72151898732</v>
      </c>
      <c r="D46" s="95">
        <v>344223.62869198312</v>
      </c>
      <c r="E46" s="1"/>
      <c r="F46" s="1"/>
      <c r="G46" s="1"/>
      <c r="H46" s="1"/>
      <c r="I46" s="2"/>
      <c r="J46" s="2"/>
    </row>
    <row r="47" spans="1:11" x14ac:dyDescent="0.25">
      <c r="A47" s="45" t="s">
        <v>46</v>
      </c>
      <c r="B47" s="103">
        <v>192541.77215189874</v>
      </c>
      <c r="C47" s="104">
        <v>243778.90295358599</v>
      </c>
      <c r="D47" s="104">
        <v>264242.61603375524</v>
      </c>
      <c r="E47" s="1"/>
      <c r="F47" s="39"/>
      <c r="G47" s="39"/>
      <c r="H47" s="1"/>
      <c r="I47" s="2"/>
      <c r="J47" s="2"/>
    </row>
    <row r="48" spans="1:11" x14ac:dyDescent="0.25">
      <c r="A48" s="45" t="s">
        <v>47</v>
      </c>
      <c r="B48" s="103">
        <v>27510.970464135018</v>
      </c>
      <c r="C48" s="103">
        <v>30910.126582278481</v>
      </c>
      <c r="D48" s="103">
        <v>36518.987341772154</v>
      </c>
      <c r="E48" s="1"/>
      <c r="F48" s="39"/>
      <c r="G48" s="73"/>
      <c r="H48" s="1"/>
      <c r="I48" s="2"/>
      <c r="J48" s="2"/>
    </row>
    <row r="49" spans="1:10" x14ac:dyDescent="0.25">
      <c r="A49" s="45" t="s">
        <v>48</v>
      </c>
      <c r="B49" s="103">
        <v>5024.8945147679324</v>
      </c>
      <c r="C49" s="103">
        <v>6253.5864978902955</v>
      </c>
      <c r="D49" s="103">
        <v>7179.3248945147679</v>
      </c>
      <c r="E49" s="1"/>
      <c r="F49" s="753"/>
      <c r="G49" s="753"/>
      <c r="H49" s="1"/>
      <c r="I49" s="2"/>
      <c r="J49" s="2"/>
    </row>
    <row r="50" spans="1:10" x14ac:dyDescent="0.25">
      <c r="A50" s="45" t="s">
        <v>49</v>
      </c>
      <c r="B50" s="103">
        <v>34855.274261603372</v>
      </c>
      <c r="C50" s="103">
        <v>38075.105485232067</v>
      </c>
      <c r="D50" s="103">
        <v>36282.700421940928</v>
      </c>
      <c r="E50" s="1"/>
      <c r="F50" s="1"/>
      <c r="G50" s="1"/>
      <c r="H50" s="1"/>
      <c r="I50" s="2"/>
      <c r="J50" s="2"/>
    </row>
    <row r="51" spans="1:10" x14ac:dyDescent="0.25">
      <c r="A51" s="45" t="s">
        <v>50</v>
      </c>
      <c r="B51" s="105">
        <v>190.29535864978902</v>
      </c>
      <c r="C51" s="105">
        <v>183.1223628691983</v>
      </c>
      <c r="D51" s="105">
        <v>158.22784810126581</v>
      </c>
      <c r="E51" s="1"/>
      <c r="F51" s="39"/>
      <c r="G51" s="39"/>
      <c r="H51" s="1"/>
      <c r="I51" s="2"/>
      <c r="J51" s="2"/>
    </row>
    <row r="52" spans="1:10" x14ac:dyDescent="0.25">
      <c r="A52" s="51" t="s">
        <v>51</v>
      </c>
      <c r="B52" s="106" t="s">
        <v>52</v>
      </c>
      <c r="C52" s="106" t="s">
        <v>52</v>
      </c>
      <c r="D52" s="106" t="s">
        <v>52</v>
      </c>
      <c r="E52" s="1"/>
      <c r="F52" s="1"/>
      <c r="G52" s="1"/>
      <c r="H52" s="1"/>
      <c r="I52" s="2"/>
      <c r="J52" s="2"/>
    </row>
    <row r="53" spans="1:10" x14ac:dyDescent="0.25">
      <c r="A53" s="46" t="s">
        <v>53</v>
      </c>
      <c r="B53" s="106" t="s">
        <v>52</v>
      </c>
      <c r="C53" s="106" t="s">
        <v>52</v>
      </c>
      <c r="D53" s="106" t="s">
        <v>52</v>
      </c>
      <c r="E53" s="1"/>
      <c r="F53" s="39"/>
      <c r="G53" s="39"/>
      <c r="H53" s="1"/>
      <c r="I53" s="2"/>
      <c r="J53" s="2"/>
    </row>
    <row r="54" spans="1:10" x14ac:dyDescent="0.25">
      <c r="A54" s="46" t="s">
        <v>54</v>
      </c>
      <c r="B54" s="57" t="s">
        <v>52</v>
      </c>
      <c r="C54" s="57">
        <v>3</v>
      </c>
      <c r="D54" s="57">
        <v>14</v>
      </c>
      <c r="E54" s="1"/>
      <c r="F54" s="1"/>
      <c r="G54" s="1"/>
      <c r="H54" s="1"/>
      <c r="I54" s="2"/>
      <c r="J54" s="2"/>
    </row>
    <row r="55" spans="1:10" x14ac:dyDescent="0.25">
      <c r="A55" s="46" t="s">
        <v>55</v>
      </c>
      <c r="B55" s="106" t="s">
        <v>52</v>
      </c>
      <c r="C55" s="106" t="s">
        <v>52</v>
      </c>
      <c r="D55" s="106" t="s">
        <v>52</v>
      </c>
      <c r="E55" s="1"/>
      <c r="F55" s="74"/>
      <c r="G55" s="74"/>
      <c r="H55" s="1"/>
      <c r="I55" s="2"/>
      <c r="J55" s="2"/>
    </row>
    <row r="56" spans="1:10" x14ac:dyDescent="0.25">
      <c r="A56" s="46" t="s">
        <v>56</v>
      </c>
      <c r="B56" s="106" t="s">
        <v>52</v>
      </c>
      <c r="C56" s="106" t="s">
        <v>52</v>
      </c>
      <c r="D56" s="106" t="s">
        <v>52</v>
      </c>
      <c r="E56" s="1"/>
      <c r="F56" s="1"/>
      <c r="G56" s="1"/>
      <c r="H56" s="1"/>
      <c r="I56" s="2"/>
      <c r="J56" s="2"/>
    </row>
    <row r="57" spans="1:10" x14ac:dyDescent="0.25">
      <c r="A57" s="45" t="s">
        <v>57</v>
      </c>
      <c r="B57" s="50"/>
      <c r="C57" s="50"/>
      <c r="D57" s="50"/>
      <c r="E57" s="1"/>
      <c r="F57" s="1"/>
      <c r="G57" s="1"/>
      <c r="H57" s="1"/>
      <c r="I57" s="2"/>
      <c r="J57" s="2"/>
    </row>
    <row r="58" spans="1:10" x14ac:dyDescent="0.25">
      <c r="A58" s="45" t="s">
        <v>58</v>
      </c>
      <c r="B58" s="98">
        <v>604.21940928270044</v>
      </c>
      <c r="C58" s="98">
        <v>1177.2151898734176</v>
      </c>
      <c r="D58" s="98">
        <v>575.94936708860757</v>
      </c>
      <c r="E58" s="1"/>
      <c r="F58" s="1"/>
      <c r="G58" s="1"/>
      <c r="H58" s="1"/>
      <c r="I58" s="2"/>
      <c r="J58" s="2"/>
    </row>
    <row r="59" spans="1:10" x14ac:dyDescent="0.25">
      <c r="A59" s="45" t="s">
        <v>59</v>
      </c>
      <c r="B59" s="103">
        <v>6633.7552742616035</v>
      </c>
      <c r="C59" s="104">
        <v>8237.1308016877629</v>
      </c>
      <c r="D59" s="104">
        <v>11341.772151898733</v>
      </c>
      <c r="E59" s="1"/>
      <c r="F59" s="1"/>
      <c r="G59" s="1"/>
      <c r="H59" s="1"/>
      <c r="I59" s="2"/>
      <c r="J59" s="2"/>
    </row>
    <row r="60" spans="1:10" x14ac:dyDescent="0.25">
      <c r="A60" s="46" t="s">
        <v>60</v>
      </c>
      <c r="B60" s="50" t="s">
        <v>52</v>
      </c>
      <c r="C60" s="50" t="s">
        <v>52</v>
      </c>
      <c r="D60" s="50" t="s">
        <v>52</v>
      </c>
      <c r="E60" s="1"/>
      <c r="F60" s="1"/>
      <c r="G60" s="1"/>
      <c r="H60" s="1"/>
      <c r="I60" s="2"/>
      <c r="J60" s="2"/>
    </row>
    <row r="61" spans="1:10" x14ac:dyDescent="0.25">
      <c r="A61" s="51" t="s">
        <v>61</v>
      </c>
      <c r="B61" s="50" t="s">
        <v>52</v>
      </c>
      <c r="C61" s="50" t="s">
        <v>52</v>
      </c>
      <c r="D61" s="50" t="s">
        <v>52</v>
      </c>
      <c r="E61" s="1"/>
      <c r="F61" s="1"/>
      <c r="G61" s="1"/>
      <c r="H61" s="1"/>
      <c r="I61" s="2"/>
      <c r="J61" s="2"/>
    </row>
    <row r="62" spans="1:10" x14ac:dyDescent="0.25">
      <c r="A62" s="51" t="s">
        <v>62</v>
      </c>
      <c r="B62" s="50" t="s">
        <v>52</v>
      </c>
      <c r="C62" s="50" t="s">
        <v>52</v>
      </c>
      <c r="D62" s="50" t="s">
        <v>52</v>
      </c>
      <c r="E62" s="1"/>
      <c r="F62" s="1"/>
      <c r="G62" s="1"/>
      <c r="H62" s="1"/>
      <c r="I62" s="2"/>
      <c r="J62" s="2"/>
    </row>
    <row r="63" spans="1:10" x14ac:dyDescent="0.25">
      <c r="A63" s="45" t="s">
        <v>63</v>
      </c>
      <c r="B63" s="50" t="s">
        <v>52</v>
      </c>
      <c r="C63" s="50" t="s">
        <v>52</v>
      </c>
      <c r="D63" s="50" t="s">
        <v>52</v>
      </c>
      <c r="E63" s="2"/>
      <c r="F63" s="2"/>
      <c r="G63" s="2"/>
      <c r="H63" s="2"/>
      <c r="I63" s="2"/>
      <c r="J63" s="2"/>
    </row>
    <row r="64" spans="1:10" x14ac:dyDescent="0.25">
      <c r="A64" s="45" t="s">
        <v>64</v>
      </c>
      <c r="B64" s="50" t="s">
        <v>52</v>
      </c>
      <c r="C64" s="50" t="s">
        <v>52</v>
      </c>
      <c r="D64" s="50" t="s">
        <v>52</v>
      </c>
      <c r="E64" s="1"/>
      <c r="F64" s="1"/>
      <c r="G64" s="1"/>
      <c r="H64" s="1"/>
      <c r="I64" s="1"/>
      <c r="J64" s="2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2"/>
    </row>
    <row r="66" spans="1:10" s="26" customFormat="1" x14ac:dyDescent="0.25">
      <c r="A66" s="1"/>
      <c r="B66" s="1"/>
      <c r="C66" s="1"/>
      <c r="D66" s="1"/>
      <c r="E66" s="1"/>
      <c r="F66" s="1"/>
      <c r="G66" s="1"/>
      <c r="H66" s="1"/>
      <c r="I66" s="1"/>
      <c r="J66" s="2"/>
    </row>
    <row r="67" spans="1:10" x14ac:dyDescent="0.25">
      <c r="A67" s="107" t="s">
        <v>65</v>
      </c>
      <c r="B67" s="2"/>
      <c r="C67" s="2"/>
      <c r="D67" s="2"/>
      <c r="E67" s="2"/>
      <c r="F67" s="1"/>
      <c r="G67" s="1"/>
      <c r="H67" s="1"/>
      <c r="I67" s="1"/>
      <c r="J67" s="2"/>
    </row>
    <row r="68" spans="1:10" ht="24" x14ac:dyDescent="0.25">
      <c r="A68" s="213" t="s">
        <v>66</v>
      </c>
      <c r="B68" s="224" t="s">
        <v>67</v>
      </c>
      <c r="C68" s="19" t="s">
        <v>68</v>
      </c>
      <c r="D68" s="224">
        <v>2018</v>
      </c>
      <c r="E68" s="224">
        <v>2019</v>
      </c>
      <c r="F68" s="1"/>
      <c r="G68" s="1"/>
      <c r="H68" s="1"/>
      <c r="I68" s="1"/>
      <c r="J68" s="2"/>
    </row>
    <row r="69" spans="1:10" x14ac:dyDescent="0.25">
      <c r="A69" s="818" t="s">
        <v>69</v>
      </c>
      <c r="B69" s="54" t="s">
        <v>70</v>
      </c>
      <c r="C69" s="53">
        <v>270</v>
      </c>
      <c r="D69" s="53">
        <v>42</v>
      </c>
      <c r="E69" s="53">
        <v>2</v>
      </c>
      <c r="F69" s="1"/>
      <c r="G69" s="1"/>
      <c r="H69" s="1"/>
      <c r="I69" s="1"/>
      <c r="J69" s="2"/>
    </row>
    <row r="70" spans="1:10" ht="24" x14ac:dyDescent="0.25">
      <c r="A70" s="820"/>
      <c r="B70" s="38" t="s">
        <v>71</v>
      </c>
      <c r="C70" s="53">
        <v>260</v>
      </c>
      <c r="D70" s="53">
        <v>1135</v>
      </c>
      <c r="E70" s="53">
        <v>995</v>
      </c>
      <c r="F70" s="1"/>
      <c r="G70" s="1"/>
      <c r="H70" s="1"/>
      <c r="I70" s="1"/>
      <c r="J70" s="2"/>
    </row>
    <row r="71" spans="1:10" ht="24" x14ac:dyDescent="0.25">
      <c r="A71" s="818" t="s">
        <v>72</v>
      </c>
      <c r="B71" s="38" t="s">
        <v>73</v>
      </c>
      <c r="C71" s="53">
        <v>215</v>
      </c>
      <c r="D71" s="53">
        <v>225</v>
      </c>
      <c r="E71" s="53">
        <v>79</v>
      </c>
      <c r="F71" s="1"/>
      <c r="G71" s="1"/>
      <c r="H71" s="1"/>
      <c r="I71" s="1"/>
      <c r="J71" s="2"/>
    </row>
    <row r="72" spans="1:10" ht="36" x14ac:dyDescent="0.25">
      <c r="A72" s="819"/>
      <c r="B72" s="38" t="s">
        <v>74</v>
      </c>
      <c r="C72" s="53">
        <v>250</v>
      </c>
      <c r="D72" s="85">
        <v>101331</v>
      </c>
      <c r="E72" s="53">
        <v>145270</v>
      </c>
      <c r="F72" s="1"/>
      <c r="G72" s="1"/>
      <c r="H72" s="1"/>
      <c r="I72" s="1"/>
      <c r="J72" s="2"/>
    </row>
    <row r="73" spans="1:10" ht="48" x14ac:dyDescent="0.25">
      <c r="A73" s="820"/>
      <c r="B73" s="38" t="s">
        <v>75</v>
      </c>
      <c r="C73" s="53">
        <v>240</v>
      </c>
      <c r="D73" s="53" t="s">
        <v>52</v>
      </c>
      <c r="E73" s="53">
        <v>1077</v>
      </c>
      <c r="F73" s="1"/>
      <c r="G73" s="1"/>
      <c r="H73" s="1"/>
      <c r="I73" s="1"/>
      <c r="J73" s="2"/>
    </row>
    <row r="74" spans="1:10" ht="24" x14ac:dyDescent="0.25">
      <c r="A74" s="818" t="s">
        <v>76</v>
      </c>
      <c r="B74" s="38" t="s">
        <v>77</v>
      </c>
      <c r="C74" s="53">
        <v>210</v>
      </c>
      <c r="D74" s="85">
        <v>23277</v>
      </c>
      <c r="E74" s="85">
        <v>24445</v>
      </c>
      <c r="F74" s="1"/>
      <c r="G74" s="1"/>
      <c r="H74" s="1"/>
      <c r="I74" s="1"/>
      <c r="J74" s="2"/>
    </row>
    <row r="75" spans="1:10" ht="48" x14ac:dyDescent="0.25">
      <c r="A75" s="820"/>
      <c r="B75" s="38" t="s">
        <v>78</v>
      </c>
      <c r="C75" s="53">
        <v>214</v>
      </c>
      <c r="D75" s="85">
        <v>15320</v>
      </c>
      <c r="E75" s="53" t="s">
        <v>52</v>
      </c>
      <c r="F75" s="1"/>
      <c r="G75" s="1"/>
      <c r="H75" s="1"/>
      <c r="I75" s="1"/>
      <c r="J75" s="2"/>
    </row>
    <row r="76" spans="1:10" ht="24" x14ac:dyDescent="0.25">
      <c r="A76" s="807" t="s">
        <v>79</v>
      </c>
      <c r="B76" s="56" t="s">
        <v>80</v>
      </c>
      <c r="C76" s="55">
        <v>190</v>
      </c>
      <c r="D76" s="55">
        <v>3</v>
      </c>
      <c r="E76" s="55">
        <v>14</v>
      </c>
      <c r="F76" s="1"/>
      <c r="G76" s="1"/>
      <c r="H76" s="1"/>
      <c r="I76" s="1"/>
      <c r="J76" s="2"/>
    </row>
    <row r="77" spans="1:10" ht="36" x14ac:dyDescent="0.25">
      <c r="A77" s="821"/>
      <c r="B77" s="38" t="s">
        <v>81</v>
      </c>
      <c r="C77" s="53">
        <v>170</v>
      </c>
      <c r="D77" s="53" t="s">
        <v>52</v>
      </c>
      <c r="E77" s="53" t="s">
        <v>52</v>
      </c>
      <c r="F77" s="1"/>
      <c r="G77" s="1"/>
      <c r="H77" s="1"/>
      <c r="I77" s="1"/>
      <c r="J77" s="2"/>
    </row>
    <row r="78" spans="1:10" ht="36" x14ac:dyDescent="0.25">
      <c r="A78" s="808"/>
      <c r="B78" s="38" t="s">
        <v>82</v>
      </c>
      <c r="C78" s="53">
        <v>230</v>
      </c>
      <c r="D78" s="53">
        <v>465</v>
      </c>
      <c r="E78" s="53">
        <v>662</v>
      </c>
      <c r="F78" s="1"/>
      <c r="G78" s="1"/>
      <c r="H78" s="1"/>
      <c r="I78" s="1"/>
      <c r="J78" s="2"/>
    </row>
    <row r="79" spans="1:10" x14ac:dyDescent="0.25">
      <c r="A79" s="2"/>
      <c r="B79" s="2"/>
      <c r="C79" s="2"/>
      <c r="D79" s="2"/>
      <c r="E79" s="2"/>
      <c r="F79" s="1"/>
      <c r="G79" s="1"/>
      <c r="H79" s="1"/>
      <c r="I79" s="1"/>
      <c r="J79" s="2"/>
    </row>
    <row r="80" spans="1:10" s="26" customFormat="1" x14ac:dyDescent="0.25">
      <c r="A80" s="2"/>
      <c r="B80" s="2"/>
      <c r="C80" s="2"/>
      <c r="D80" s="2"/>
      <c r="E80" s="2"/>
      <c r="F80" s="1"/>
      <c r="G80" s="1"/>
      <c r="H80" s="1"/>
      <c r="I80" s="1"/>
      <c r="J80" s="2"/>
    </row>
    <row r="81" spans="1:10" x14ac:dyDescent="0.25">
      <c r="A81" s="107" t="s">
        <v>83</v>
      </c>
      <c r="B81" s="2"/>
      <c r="C81" s="2"/>
      <c r="D81" s="2"/>
      <c r="E81" s="2"/>
      <c r="F81" s="1"/>
      <c r="G81" s="1"/>
      <c r="H81" s="1"/>
      <c r="I81" s="1"/>
      <c r="J81" s="2"/>
    </row>
    <row r="82" spans="1:10" ht="24" x14ac:dyDescent="0.25">
      <c r="A82" s="213" t="s">
        <v>66</v>
      </c>
      <c r="B82" s="224" t="s">
        <v>67</v>
      </c>
      <c r="C82" s="19" t="s">
        <v>68</v>
      </c>
      <c r="D82" s="224">
        <v>2018</v>
      </c>
      <c r="E82" s="224">
        <v>2019</v>
      </c>
      <c r="F82" s="1"/>
      <c r="G82" s="1"/>
      <c r="H82" s="1"/>
      <c r="I82" s="1"/>
      <c r="J82" s="2"/>
    </row>
    <row r="83" spans="1:10" ht="60.75" x14ac:dyDescent="0.25">
      <c r="A83" s="58" t="s">
        <v>84</v>
      </c>
      <c r="B83" s="59" t="s">
        <v>85</v>
      </c>
      <c r="C83" s="53">
        <v>620</v>
      </c>
      <c r="D83" s="85">
        <v>110559</v>
      </c>
      <c r="E83" s="85">
        <v>47473</v>
      </c>
      <c r="F83" s="1"/>
      <c r="G83" s="1"/>
      <c r="H83" s="1"/>
      <c r="I83" s="1"/>
      <c r="J83" s="2"/>
    </row>
    <row r="84" spans="1:10" ht="48.75" x14ac:dyDescent="0.25">
      <c r="A84" s="58" t="s">
        <v>86</v>
      </c>
      <c r="B84" s="59" t="s">
        <v>87</v>
      </c>
      <c r="C84" s="53">
        <v>610</v>
      </c>
      <c r="D84" s="85">
        <v>64953</v>
      </c>
      <c r="E84" s="85">
        <v>2124</v>
      </c>
      <c r="F84" s="1"/>
      <c r="G84" s="1"/>
      <c r="H84" s="1"/>
      <c r="I84" s="1"/>
      <c r="J84" s="2"/>
    </row>
    <row r="85" spans="1:10" ht="24.75" x14ac:dyDescent="0.25">
      <c r="A85" s="58" t="s">
        <v>88</v>
      </c>
      <c r="B85" s="59" t="s">
        <v>89</v>
      </c>
      <c r="C85" s="53">
        <v>510</v>
      </c>
      <c r="D85" s="85">
        <v>29444</v>
      </c>
      <c r="E85" s="85">
        <v>40088</v>
      </c>
      <c r="F85" s="1"/>
      <c r="G85" s="1"/>
      <c r="H85" s="1"/>
      <c r="I85" s="1"/>
      <c r="J85" s="2"/>
    </row>
    <row r="86" spans="1:10" ht="24.75" x14ac:dyDescent="0.25">
      <c r="A86" s="58" t="s">
        <v>90</v>
      </c>
      <c r="B86" s="59" t="s">
        <v>91</v>
      </c>
      <c r="C86" s="53">
        <v>490</v>
      </c>
      <c r="D86" s="85">
        <v>75530</v>
      </c>
      <c r="E86" s="85">
        <v>77926</v>
      </c>
      <c r="F86" s="1"/>
      <c r="G86" s="1"/>
      <c r="H86" s="1"/>
      <c r="I86" s="1"/>
      <c r="J86" s="2"/>
    </row>
    <row r="87" spans="1:10" x14ac:dyDescent="0.25">
      <c r="A87" s="2"/>
      <c r="B87" s="2"/>
      <c r="C87" s="2"/>
      <c r="D87" s="2"/>
      <c r="E87" s="2"/>
      <c r="F87" s="1"/>
      <c r="G87" s="1"/>
      <c r="H87" s="1"/>
      <c r="I87" s="1"/>
      <c r="J87" s="2"/>
    </row>
    <row r="88" spans="1:10" s="26" customFormat="1" x14ac:dyDescent="0.25">
      <c r="A88" s="2"/>
      <c r="B88" s="2"/>
      <c r="C88" s="2"/>
      <c r="D88" s="2"/>
      <c r="E88" s="2"/>
      <c r="F88" s="1"/>
      <c r="G88" s="1"/>
      <c r="H88" s="1"/>
      <c r="I88" s="1"/>
      <c r="J88" s="2"/>
    </row>
    <row r="89" spans="1:10" x14ac:dyDescent="0.25">
      <c r="A89" s="107" t="s">
        <v>92</v>
      </c>
      <c r="B89" s="2"/>
      <c r="C89" s="2"/>
      <c r="D89" s="2"/>
      <c r="E89" s="2"/>
      <c r="F89" s="1"/>
      <c r="G89" s="1"/>
      <c r="H89" s="1"/>
      <c r="I89" s="1"/>
      <c r="J89" s="2"/>
    </row>
    <row r="90" spans="1:10" ht="36" x14ac:dyDescent="0.25">
      <c r="A90" s="225" t="s">
        <v>93</v>
      </c>
      <c r="B90" s="224" t="s">
        <v>94</v>
      </c>
      <c r="C90" s="19" t="s">
        <v>95</v>
      </c>
      <c r="D90" s="2"/>
      <c r="E90" s="2"/>
      <c r="F90" s="1"/>
      <c r="G90" s="1"/>
      <c r="H90" s="1"/>
      <c r="I90" s="1"/>
      <c r="J90" s="2"/>
    </row>
    <row r="91" spans="1:10" x14ac:dyDescent="0.25">
      <c r="A91" s="61" t="s">
        <v>96</v>
      </c>
      <c r="B91" s="53">
        <v>1.08</v>
      </c>
      <c r="C91" s="53">
        <v>1.32</v>
      </c>
      <c r="D91" s="2"/>
      <c r="E91" s="2"/>
      <c r="F91" s="1"/>
      <c r="G91" s="1"/>
      <c r="H91" s="1"/>
      <c r="I91" s="1"/>
      <c r="J91" s="2"/>
    </row>
    <row r="92" spans="1:10" x14ac:dyDescent="0.25">
      <c r="A92" s="61" t="s">
        <v>97</v>
      </c>
      <c r="B92" s="53">
        <v>0.28999999999999998</v>
      </c>
      <c r="C92" s="53">
        <v>0.28999999999999998</v>
      </c>
      <c r="D92" s="2"/>
      <c r="E92" s="2"/>
      <c r="F92" s="2"/>
      <c r="G92" s="2"/>
      <c r="H92" s="2"/>
      <c r="I92" s="2"/>
      <c r="J92" s="2"/>
    </row>
    <row r="93" spans="1:10" x14ac:dyDescent="0.25">
      <c r="A93" s="61" t="s">
        <v>98</v>
      </c>
      <c r="B93" s="53">
        <v>1.1599999999999999</v>
      </c>
      <c r="C93" s="53">
        <v>1.17</v>
      </c>
      <c r="D93" s="2"/>
      <c r="E93" s="2"/>
      <c r="F93" s="2"/>
      <c r="G93" s="2"/>
      <c r="H93" s="2"/>
      <c r="I93" s="2"/>
      <c r="J93" s="2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s="26" customForma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08" t="s">
        <v>99</v>
      </c>
      <c r="B96" s="1"/>
      <c r="C96" s="1"/>
      <c r="D96" s="1"/>
      <c r="E96" s="1"/>
      <c r="F96" s="1"/>
      <c r="G96" s="1"/>
      <c r="H96" s="1"/>
      <c r="I96" s="1"/>
      <c r="J96" s="1"/>
    </row>
    <row r="97" spans="1:10" ht="23.25" customHeight="1" x14ac:dyDescent="0.25">
      <c r="A97" s="791" t="s">
        <v>6</v>
      </c>
      <c r="B97" s="812">
        <v>2017</v>
      </c>
      <c r="C97" s="812"/>
      <c r="D97" s="812">
        <v>2018</v>
      </c>
      <c r="E97" s="812"/>
      <c r="F97" s="812">
        <v>2019</v>
      </c>
      <c r="G97" s="812"/>
      <c r="H97" s="796" t="s">
        <v>100</v>
      </c>
      <c r="I97" s="812"/>
      <c r="J97" s="1"/>
    </row>
    <row r="98" spans="1:10" x14ac:dyDescent="0.25">
      <c r="A98" s="792"/>
      <c r="B98" s="77" t="s">
        <v>24</v>
      </c>
      <c r="C98" s="77" t="s">
        <v>36</v>
      </c>
      <c r="D98" s="77" t="s">
        <v>24</v>
      </c>
      <c r="E98" s="77" t="s">
        <v>36</v>
      </c>
      <c r="F98" s="77" t="s">
        <v>24</v>
      </c>
      <c r="G98" s="77" t="s">
        <v>36</v>
      </c>
      <c r="H98" s="224" t="s">
        <v>2041</v>
      </c>
      <c r="I98" s="224" t="s">
        <v>2036</v>
      </c>
      <c r="J98" s="1"/>
    </row>
    <row r="99" spans="1:10" ht="24" x14ac:dyDescent="0.25">
      <c r="A99" s="63" t="s">
        <v>101</v>
      </c>
      <c r="B99" s="755">
        <v>19.5565</v>
      </c>
      <c r="C99" s="64"/>
      <c r="D99" s="755">
        <v>17.5459</v>
      </c>
      <c r="E99" s="64"/>
      <c r="F99" s="758">
        <v>14.4484771941841</v>
      </c>
      <c r="G99" s="64"/>
      <c r="H99" s="71">
        <f>D99/B99</f>
        <v>0.89719019251911125</v>
      </c>
      <c r="I99" s="71">
        <f>F99/D99</f>
        <v>0.82346743080629092</v>
      </c>
      <c r="J99" s="1"/>
    </row>
    <row r="100" spans="1:10" x14ac:dyDescent="0.25">
      <c r="A100" s="65" t="s">
        <v>102</v>
      </c>
      <c r="B100" s="756">
        <v>17.78</v>
      </c>
      <c r="C100" s="64"/>
      <c r="D100" s="756">
        <v>18.340599999999998</v>
      </c>
      <c r="E100" s="64"/>
      <c r="F100" s="758">
        <v>13.080320033947901</v>
      </c>
      <c r="G100" s="64"/>
      <c r="H100" s="71">
        <f t="shared" ref="H100:H112" si="12">D100/B100</f>
        <v>1.0315298087739031</v>
      </c>
      <c r="I100" s="71">
        <f t="shared" ref="I100:I112" si="13">F100/D100</f>
        <v>0.7131893195395953</v>
      </c>
      <c r="J100" s="1"/>
    </row>
    <row r="101" spans="1:10" x14ac:dyDescent="0.25">
      <c r="A101" s="65" t="s">
        <v>103</v>
      </c>
      <c r="B101" s="756">
        <v>0.46879999999999999</v>
      </c>
      <c r="C101" s="64"/>
      <c r="D101" s="756">
        <v>0.51219999999999999</v>
      </c>
      <c r="E101" s="64"/>
      <c r="F101" s="758">
        <v>0.45205583276450501</v>
      </c>
      <c r="G101" s="64"/>
      <c r="H101" s="71">
        <f t="shared" si="12"/>
        <v>1.0925767918088738</v>
      </c>
      <c r="I101" s="71">
        <f t="shared" si="13"/>
        <v>0.8825767918088735</v>
      </c>
      <c r="J101" s="1"/>
    </row>
    <row r="102" spans="1:10" ht="24" x14ac:dyDescent="0.25">
      <c r="A102" s="66" t="s">
        <v>104</v>
      </c>
      <c r="B102" s="755">
        <v>0.73970000000000002</v>
      </c>
      <c r="C102" s="64"/>
      <c r="D102" s="755">
        <v>0.75119999999999998</v>
      </c>
      <c r="E102" s="64"/>
      <c r="F102" s="758">
        <v>0.60512678869812098</v>
      </c>
      <c r="G102" s="64"/>
      <c r="H102" s="71">
        <f t="shared" si="12"/>
        <v>1.0155468433148573</v>
      </c>
      <c r="I102" s="71">
        <f t="shared" si="13"/>
        <v>0.8055468433148576</v>
      </c>
      <c r="J102" s="1"/>
    </row>
    <row r="103" spans="1:10" x14ac:dyDescent="0.25">
      <c r="A103" s="67" t="s">
        <v>105</v>
      </c>
      <c r="B103" s="756">
        <v>2.7199999999999998E-2</v>
      </c>
      <c r="C103" s="64"/>
      <c r="D103" s="756">
        <v>3.3500000000000002E-2</v>
      </c>
      <c r="E103" s="64"/>
      <c r="F103" s="758">
        <v>3.4224191176470603E-2</v>
      </c>
      <c r="G103" s="64"/>
      <c r="H103" s="71">
        <f t="shared" si="12"/>
        <v>1.2316176470588236</v>
      </c>
      <c r="I103" s="71">
        <f t="shared" si="13"/>
        <v>1.0216176470588239</v>
      </c>
      <c r="J103" s="1"/>
    </row>
    <row r="104" spans="1:10" x14ac:dyDescent="0.25">
      <c r="A104" s="67" t="s">
        <v>106</v>
      </c>
      <c r="B104" s="756">
        <v>0.26679999999999998</v>
      </c>
      <c r="C104" s="64"/>
      <c r="D104" s="756">
        <v>0.27610000000000001</v>
      </c>
      <c r="E104" s="64"/>
      <c r="F104" s="758">
        <v>0.227743175412294</v>
      </c>
      <c r="G104" s="64"/>
      <c r="H104" s="71">
        <f t="shared" si="12"/>
        <v>1.0348575712143928</v>
      </c>
      <c r="I104" s="71">
        <f t="shared" si="13"/>
        <v>0.82485757121439329</v>
      </c>
      <c r="J104" s="1"/>
    </row>
    <row r="105" spans="1:10" x14ac:dyDescent="0.25">
      <c r="A105" s="67" t="s">
        <v>107</v>
      </c>
      <c r="B105" s="756">
        <v>0.26340000000000002</v>
      </c>
      <c r="C105" s="64"/>
      <c r="D105" s="756">
        <v>0.28699999999999998</v>
      </c>
      <c r="E105" s="64"/>
      <c r="F105" s="758">
        <v>0.25244450265755503</v>
      </c>
      <c r="G105" s="64"/>
      <c r="H105" s="71">
        <f t="shared" si="12"/>
        <v>1.0895975702353833</v>
      </c>
      <c r="I105" s="71">
        <f t="shared" si="13"/>
        <v>0.87959757023538343</v>
      </c>
      <c r="J105" s="1"/>
    </row>
    <row r="106" spans="1:10" x14ac:dyDescent="0.25">
      <c r="A106" s="67" t="s">
        <v>108</v>
      </c>
      <c r="B106" s="756">
        <v>1.06E-2</v>
      </c>
      <c r="C106" s="64"/>
      <c r="D106" s="756">
        <v>1.0500000000000001E-2</v>
      </c>
      <c r="E106" s="64"/>
      <c r="F106" s="758">
        <v>8.1959433962264204E-3</v>
      </c>
      <c r="G106" s="64"/>
      <c r="H106" s="71">
        <f t="shared" si="12"/>
        <v>0.99056603773584906</v>
      </c>
      <c r="I106" s="71">
        <f t="shared" si="13"/>
        <v>0.78056603773584954</v>
      </c>
      <c r="J106" s="1"/>
    </row>
    <row r="107" spans="1:10" x14ac:dyDescent="0.25">
      <c r="A107" s="68" t="s">
        <v>109</v>
      </c>
      <c r="B107" s="757">
        <v>1.6451</v>
      </c>
      <c r="C107" s="64"/>
      <c r="D107" s="757">
        <v>2.2686000000000002</v>
      </c>
      <c r="E107" s="64"/>
      <c r="F107" s="758">
        <v>2.6520031909306399</v>
      </c>
      <c r="G107" s="64"/>
      <c r="H107" s="71">
        <f t="shared" si="12"/>
        <v>1.3790043158470611</v>
      </c>
      <c r="I107" s="71">
        <f t="shared" si="13"/>
        <v>1.1690043158470598</v>
      </c>
      <c r="J107" s="1"/>
    </row>
    <row r="108" spans="1:10" x14ac:dyDescent="0.25">
      <c r="A108" s="68" t="s">
        <v>110</v>
      </c>
      <c r="B108" s="756">
        <v>0.50409999999999999</v>
      </c>
      <c r="C108" s="64"/>
      <c r="D108" s="756">
        <v>0.70850000000000002</v>
      </c>
      <c r="E108" s="64"/>
      <c r="F108" s="758">
        <v>0.84699411128744295</v>
      </c>
      <c r="G108" s="64"/>
      <c r="H108" s="71">
        <f t="shared" si="12"/>
        <v>1.4054751041460027</v>
      </c>
      <c r="I108" s="71">
        <f t="shared" si="13"/>
        <v>1.1954751041460028</v>
      </c>
      <c r="J108" s="1"/>
    </row>
    <row r="109" spans="1:10" x14ac:dyDescent="0.25">
      <c r="A109" s="68" t="s">
        <v>111</v>
      </c>
      <c r="B109" s="756">
        <v>0.67849999999999999</v>
      </c>
      <c r="C109" s="64"/>
      <c r="D109" s="756">
        <v>0.93479999999999996</v>
      </c>
      <c r="E109" s="64"/>
      <c r="F109" s="758">
        <v>0.80015574428887304</v>
      </c>
      <c r="G109" s="64"/>
      <c r="H109" s="71">
        <f t="shared" si="12"/>
        <v>1.3777450257921886</v>
      </c>
      <c r="I109" s="71">
        <f t="shared" si="13"/>
        <v>0.85596463873435291</v>
      </c>
      <c r="J109" s="1"/>
    </row>
    <row r="110" spans="1:10" x14ac:dyDescent="0.25">
      <c r="A110" s="68" t="s">
        <v>112</v>
      </c>
      <c r="B110" s="756">
        <v>0.67200000000000004</v>
      </c>
      <c r="C110" s="64"/>
      <c r="D110" s="756">
        <v>0.23380000000000001</v>
      </c>
      <c r="E110" s="64"/>
      <c r="F110" s="758">
        <v>2.1751783541282101</v>
      </c>
      <c r="G110" s="64"/>
      <c r="H110" s="71">
        <f t="shared" si="12"/>
        <v>0.34791666666666665</v>
      </c>
      <c r="I110" s="71">
        <f t="shared" si="13"/>
        <v>9.3035857747143282</v>
      </c>
      <c r="J110" s="1"/>
    </row>
    <row r="111" spans="1:10" ht="24.75" x14ac:dyDescent="0.25">
      <c r="A111" s="69" t="s">
        <v>113</v>
      </c>
      <c r="B111" s="755">
        <v>23.0562</v>
      </c>
      <c r="C111" s="64"/>
      <c r="D111" s="755">
        <v>24.3568</v>
      </c>
      <c r="E111" s="64"/>
      <c r="F111" s="758">
        <v>20.6158388323488</v>
      </c>
      <c r="G111" s="64"/>
      <c r="H111" s="71">
        <f t="shared" si="12"/>
        <v>1.0564099895039079</v>
      </c>
      <c r="I111" s="71">
        <f t="shared" si="13"/>
        <v>0.84640998950390856</v>
      </c>
      <c r="J111" s="1"/>
    </row>
    <row r="112" spans="1:10" ht="24.75" x14ac:dyDescent="0.25">
      <c r="A112" s="69" t="s">
        <v>114</v>
      </c>
      <c r="B112" s="755">
        <v>24.346299999999999</v>
      </c>
      <c r="C112" s="64"/>
      <c r="D112" s="755">
        <v>27.6632</v>
      </c>
      <c r="E112" s="64"/>
      <c r="F112" s="758">
        <v>25.622717018454601</v>
      </c>
      <c r="G112" s="64"/>
      <c r="H112" s="71">
        <f t="shared" si="12"/>
        <v>1.1362383606543911</v>
      </c>
      <c r="I112" s="71">
        <f t="shared" si="13"/>
        <v>0.92623836065439291</v>
      </c>
      <c r="J112" s="1"/>
    </row>
    <row r="113" spans="1:10" ht="24.75" x14ac:dyDescent="0.25">
      <c r="A113" s="69" t="s">
        <v>115</v>
      </c>
      <c r="B113" s="64"/>
      <c r="C113" s="64"/>
      <c r="D113" s="64"/>
      <c r="E113" s="64"/>
      <c r="F113" s="64"/>
      <c r="G113" s="64"/>
      <c r="H113" s="16"/>
      <c r="I113" s="16"/>
      <c r="J113" s="72"/>
    </row>
    <row r="114" spans="1:10" x14ac:dyDescent="0.25">
      <c r="A114" s="17" t="s">
        <v>116</v>
      </c>
      <c r="B114" s="16"/>
      <c r="C114" s="16"/>
      <c r="D114" s="16"/>
      <c r="E114" s="16"/>
      <c r="F114" s="16"/>
      <c r="G114" s="16"/>
      <c r="H114" s="16"/>
      <c r="I114" s="16"/>
      <c r="J114" s="2"/>
    </row>
    <row r="115" spans="1:10" s="26" customFormat="1" x14ac:dyDescent="0.25">
      <c r="A115" s="109"/>
      <c r="B115" s="72"/>
      <c r="C115" s="72"/>
      <c r="D115" s="72"/>
      <c r="E115" s="72"/>
      <c r="F115" s="72"/>
      <c r="G115" s="72"/>
      <c r="H115" s="72"/>
      <c r="I115" s="72"/>
      <c r="J115" s="2"/>
    </row>
    <row r="116" spans="1:10" x14ac:dyDescent="0.25">
      <c r="A116" s="1"/>
      <c r="B116" s="1"/>
      <c r="C116" s="1"/>
      <c r="D116" s="1"/>
      <c r="E116" s="1"/>
      <c r="F116" s="1"/>
      <c r="G116" s="2"/>
      <c r="H116" s="2"/>
      <c r="I116" s="2"/>
      <c r="J116" s="2"/>
    </row>
    <row r="117" spans="1:10" x14ac:dyDescent="0.25">
      <c r="A117" s="110" t="s">
        <v>117</v>
      </c>
      <c r="B117" s="1"/>
      <c r="C117" s="1"/>
      <c r="D117" s="1"/>
      <c r="E117" s="1"/>
      <c r="F117" s="1"/>
      <c r="G117" s="2"/>
      <c r="H117" s="2"/>
      <c r="I117" s="2"/>
      <c r="J117" s="2"/>
    </row>
    <row r="118" spans="1:10" x14ac:dyDescent="0.25">
      <c r="A118" s="78" t="s">
        <v>118</v>
      </c>
      <c r="B118" s="78" t="s">
        <v>119</v>
      </c>
      <c r="C118" s="1"/>
      <c r="D118" s="1"/>
      <c r="E118" s="1"/>
      <c r="F118" s="1"/>
      <c r="G118" s="2"/>
      <c r="H118" s="2"/>
      <c r="I118" s="2"/>
      <c r="J118" s="2"/>
    </row>
    <row r="119" spans="1:10" x14ac:dyDescent="0.25">
      <c r="A119" s="59" t="s">
        <v>120</v>
      </c>
      <c r="B119" s="720">
        <v>4.3535000000000004</v>
      </c>
      <c r="C119" s="1"/>
      <c r="D119" s="1"/>
      <c r="E119" s="1"/>
      <c r="F119" s="1"/>
      <c r="G119" s="2"/>
      <c r="H119" s="2"/>
      <c r="I119" s="2"/>
      <c r="J119" s="2"/>
    </row>
    <row r="120" spans="1:10" x14ac:dyDescent="0.25">
      <c r="A120" s="59" t="s">
        <v>121</v>
      </c>
      <c r="B120" s="720">
        <v>12.132400000000001</v>
      </c>
      <c r="C120" s="1"/>
      <c r="D120" s="1"/>
      <c r="E120" s="1"/>
      <c r="F120" s="1"/>
      <c r="G120" s="2"/>
      <c r="H120" s="2"/>
      <c r="I120" s="2"/>
      <c r="J120" s="2"/>
    </row>
    <row r="121" spans="1:10" x14ac:dyDescent="0.25">
      <c r="A121" s="70" t="s">
        <v>122</v>
      </c>
      <c r="B121" s="111">
        <v>1.3240503811308166</v>
      </c>
      <c r="C121" s="1"/>
      <c r="D121" s="1"/>
      <c r="E121" s="1"/>
      <c r="F121" s="1"/>
      <c r="G121" s="2"/>
      <c r="H121" s="2"/>
      <c r="I121" s="2"/>
      <c r="J121" s="2"/>
    </row>
    <row r="122" spans="1:10" ht="24.75" x14ac:dyDescent="0.25">
      <c r="A122" s="70" t="s">
        <v>123</v>
      </c>
      <c r="B122" s="720">
        <v>4.42829493670886</v>
      </c>
      <c r="C122" s="39"/>
      <c r="D122" s="1"/>
      <c r="E122" s="1"/>
      <c r="F122" s="1"/>
      <c r="G122" s="2"/>
      <c r="H122" s="2"/>
      <c r="I122" s="2"/>
      <c r="J122" s="2"/>
    </row>
    <row r="123" spans="1:10" x14ac:dyDescent="0.25">
      <c r="A123" s="17" t="s">
        <v>124</v>
      </c>
      <c r="B123" s="720">
        <v>34.422362869198302</v>
      </c>
      <c r="C123" s="1"/>
      <c r="D123" s="1"/>
      <c r="E123" s="1"/>
      <c r="F123" s="1"/>
      <c r="G123" s="2"/>
      <c r="H123" s="2"/>
      <c r="I123" s="2"/>
      <c r="J123" s="2"/>
    </row>
    <row r="124" spans="1:10" x14ac:dyDescent="0.25">
      <c r="A124" s="17" t="s">
        <v>125</v>
      </c>
      <c r="B124" s="112">
        <v>0.14000000000000001</v>
      </c>
      <c r="C124" s="1"/>
      <c r="D124" s="1"/>
      <c r="E124" s="1"/>
      <c r="F124" s="1"/>
      <c r="G124" s="2"/>
      <c r="H124" s="2"/>
      <c r="I124" s="2"/>
      <c r="J124" s="2"/>
    </row>
    <row r="125" spans="1:10" ht="24.75" x14ac:dyDescent="0.25">
      <c r="A125" s="17" t="s">
        <v>126</v>
      </c>
      <c r="B125" s="102">
        <v>12.5935473911701</v>
      </c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7" t="s">
        <v>127</v>
      </c>
      <c r="B126" s="113">
        <v>0.14514521189167204</v>
      </c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</sheetData>
  <mergeCells count="22">
    <mergeCell ref="B5:B6"/>
    <mergeCell ref="C5:C6"/>
    <mergeCell ref="D5:D6"/>
    <mergeCell ref="A97:A98"/>
    <mergeCell ref="B97:C97"/>
    <mergeCell ref="D97:E97"/>
    <mergeCell ref="A21:A22"/>
    <mergeCell ref="B21:B22"/>
    <mergeCell ref="C21:C22"/>
    <mergeCell ref="D21:D22"/>
    <mergeCell ref="E21:E22"/>
    <mergeCell ref="A71:A73"/>
    <mergeCell ref="A69:A70"/>
    <mergeCell ref="A74:A75"/>
    <mergeCell ref="A76:A78"/>
    <mergeCell ref="A5:A6"/>
    <mergeCell ref="F97:G97"/>
    <mergeCell ref="H97:I97"/>
    <mergeCell ref="G5:I5"/>
    <mergeCell ref="F21:G21"/>
    <mergeCell ref="H21:J21"/>
    <mergeCell ref="E5:F5"/>
  </mergeCells>
  <hyperlinks>
    <hyperlink ref="A1" location="'Рубрикатор '!A1" display="Данные по функционалу &quot;ФИНАНСЫ&quot;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2"/>
  <sheetViews>
    <sheetView workbookViewId="0">
      <selection activeCell="B30" sqref="B30"/>
    </sheetView>
  </sheetViews>
  <sheetFormatPr defaultRowHeight="15" x14ac:dyDescent="0.25"/>
  <cols>
    <col min="1" max="1" width="26.42578125" customWidth="1"/>
    <col min="2" max="2" width="23.28515625" customWidth="1"/>
    <col min="3" max="3" width="17" customWidth="1"/>
    <col min="4" max="4" width="14.28515625" customWidth="1"/>
    <col min="5" max="5" width="14.42578125" customWidth="1"/>
    <col min="6" max="6" width="16.28515625" customWidth="1"/>
    <col min="7" max="7" width="12.85546875" customWidth="1"/>
  </cols>
  <sheetData>
    <row r="1" spans="1:9" x14ac:dyDescent="0.25">
      <c r="A1" s="23" t="s">
        <v>483</v>
      </c>
    </row>
    <row r="2" spans="1:9" s="26" customFormat="1" x14ac:dyDescent="0.25">
      <c r="A2" s="23"/>
    </row>
    <row r="4" spans="1:9" s="26" customFormat="1" x14ac:dyDescent="0.25">
      <c r="A4" s="16" t="s">
        <v>567</v>
      </c>
      <c r="B4" s="823" t="s">
        <v>571</v>
      </c>
      <c r="C4" s="823"/>
    </row>
    <row r="5" spans="1:9" s="26" customFormat="1" x14ac:dyDescent="0.25">
      <c r="A5" s="16" t="s">
        <v>568</v>
      </c>
      <c r="B5" s="161" t="s">
        <v>572</v>
      </c>
      <c r="C5" s="34"/>
    </row>
    <row r="6" spans="1:9" s="26" customFormat="1" ht="24" customHeight="1" x14ac:dyDescent="0.25">
      <c r="A6" s="16" t="s">
        <v>569</v>
      </c>
      <c r="B6" s="824" t="s">
        <v>573</v>
      </c>
      <c r="C6" s="824"/>
    </row>
    <row r="7" spans="1:9" s="26" customFormat="1" x14ac:dyDescent="0.25">
      <c r="A7" s="16" t="s">
        <v>570</v>
      </c>
      <c r="B7" s="825">
        <v>35852</v>
      </c>
      <c r="C7" s="825"/>
    </row>
    <row r="8" spans="1:9" s="26" customFormat="1" x14ac:dyDescent="0.25">
      <c r="A8" s="16" t="s">
        <v>564</v>
      </c>
      <c r="B8" s="826" t="s">
        <v>2053</v>
      </c>
      <c r="C8" s="826"/>
    </row>
    <row r="9" spans="1:9" s="26" customFormat="1" ht="24.75" customHeight="1" x14ac:dyDescent="0.25">
      <c r="A9" s="16" t="s">
        <v>566</v>
      </c>
      <c r="B9" s="827" t="s">
        <v>565</v>
      </c>
      <c r="C9" s="827"/>
    </row>
    <row r="10" spans="1:9" s="26" customFormat="1" x14ac:dyDescent="0.25">
      <c r="A10" s="16" t="s">
        <v>563</v>
      </c>
      <c r="B10" s="826">
        <v>26520000000</v>
      </c>
      <c r="C10" s="826"/>
    </row>
    <row r="11" spans="1:9" s="26" customFormat="1" x14ac:dyDescent="0.25"/>
    <row r="13" spans="1:9" x14ac:dyDescent="0.25">
      <c r="A13" s="828" t="s">
        <v>552</v>
      </c>
      <c r="B13" s="828"/>
      <c r="C13" s="1"/>
      <c r="D13" s="1"/>
      <c r="E13" s="1"/>
      <c r="F13" s="1"/>
      <c r="G13" s="1"/>
      <c r="H13" s="1"/>
      <c r="I13" s="1"/>
    </row>
    <row r="14" spans="1:9" ht="24" x14ac:dyDescent="0.25">
      <c r="A14" s="229" t="s">
        <v>118</v>
      </c>
      <c r="B14" s="19" t="s">
        <v>555</v>
      </c>
      <c r="C14" s="1"/>
      <c r="D14" s="1"/>
      <c r="E14" s="1"/>
      <c r="F14" s="1"/>
      <c r="G14" s="1"/>
      <c r="H14" s="1"/>
      <c r="I14" s="1"/>
    </row>
    <row r="15" spans="1:9" ht="24" x14ac:dyDescent="0.25">
      <c r="A15" s="227" t="s">
        <v>484</v>
      </c>
      <c r="B15" s="16">
        <v>23</v>
      </c>
      <c r="C15" s="1"/>
      <c r="D15" s="1"/>
      <c r="E15" s="1"/>
      <c r="F15" s="1"/>
      <c r="G15" s="1"/>
      <c r="H15" s="1"/>
      <c r="I15" s="1"/>
    </row>
    <row r="16" spans="1:9" ht="24.75" x14ac:dyDescent="0.25">
      <c r="A16" s="17" t="s">
        <v>485</v>
      </c>
      <c r="B16" s="16">
        <v>33</v>
      </c>
      <c r="C16" s="1"/>
      <c r="D16" s="1"/>
      <c r="E16" s="1"/>
      <c r="F16" s="1"/>
      <c r="G16" s="1"/>
      <c r="H16" s="1"/>
      <c r="I16" s="1"/>
    </row>
    <row r="17" spans="1:9" ht="24.75" x14ac:dyDescent="0.25">
      <c r="A17" s="17" t="s">
        <v>486</v>
      </c>
      <c r="B17" s="16">
        <v>28</v>
      </c>
      <c r="C17" s="1"/>
      <c r="D17" s="1"/>
      <c r="E17" s="1"/>
      <c r="F17" s="1"/>
      <c r="G17" s="1"/>
      <c r="H17" s="1"/>
      <c r="I17" s="1"/>
    </row>
    <row r="18" spans="1:9" x14ac:dyDescent="0.25">
      <c r="A18" s="16" t="s">
        <v>487</v>
      </c>
      <c r="B18" s="16">
        <v>34</v>
      </c>
      <c r="C18" s="1"/>
      <c r="D18" s="1"/>
      <c r="E18" s="1"/>
      <c r="F18" s="1"/>
      <c r="G18" s="1"/>
      <c r="H18" s="1"/>
      <c r="I18" s="1"/>
    </row>
    <row r="19" spans="1:9" x14ac:dyDescent="0.25">
      <c r="A19" s="16" t="s">
        <v>488</v>
      </c>
      <c r="B19" s="16">
        <v>63</v>
      </c>
      <c r="C19" s="1"/>
      <c r="D19" s="1"/>
      <c r="E19" s="1"/>
      <c r="F19" s="1"/>
      <c r="G19" s="1"/>
      <c r="H19" s="1"/>
      <c r="I19" s="1"/>
    </row>
    <row r="20" spans="1:9" x14ac:dyDescent="0.25">
      <c r="A20" s="16" t="s">
        <v>489</v>
      </c>
      <c r="B20" s="16">
        <v>158</v>
      </c>
      <c r="C20" s="1"/>
      <c r="D20" s="1"/>
      <c r="E20" s="1"/>
      <c r="F20" s="1"/>
      <c r="G20" s="1"/>
      <c r="H20" s="1"/>
      <c r="I20" s="1"/>
    </row>
    <row r="21" spans="1:9" x14ac:dyDescent="0.25">
      <c r="A21" s="16" t="s">
        <v>490</v>
      </c>
      <c r="B21" s="16">
        <v>82</v>
      </c>
      <c r="C21" s="1"/>
      <c r="D21" s="1"/>
      <c r="E21" s="1"/>
      <c r="F21" s="1"/>
      <c r="G21" s="1"/>
      <c r="H21" s="1"/>
      <c r="I21" s="1"/>
    </row>
    <row r="22" spans="1:9" x14ac:dyDescent="0.25">
      <c r="A22" s="16" t="s">
        <v>491</v>
      </c>
      <c r="B22" s="16">
        <v>73</v>
      </c>
      <c r="C22" s="1"/>
      <c r="D22" s="1"/>
      <c r="E22" s="1"/>
      <c r="F22" s="1"/>
      <c r="G22" s="1"/>
      <c r="H22" s="1"/>
      <c r="I22" s="1"/>
    </row>
    <row r="23" spans="1:9" x14ac:dyDescent="0.25">
      <c r="A23" s="16" t="s">
        <v>492</v>
      </c>
      <c r="B23" s="16">
        <v>51</v>
      </c>
      <c r="C23" s="1"/>
      <c r="D23" s="1"/>
      <c r="E23" s="1"/>
      <c r="F23" s="1"/>
      <c r="G23" s="1"/>
      <c r="H23" s="1"/>
      <c r="I23" s="1"/>
    </row>
    <row r="24" spans="1:9" x14ac:dyDescent="0.25">
      <c r="A24" s="16" t="s">
        <v>493</v>
      </c>
      <c r="B24" s="16">
        <v>15</v>
      </c>
      <c r="C24" s="1"/>
      <c r="D24" s="1"/>
      <c r="E24" s="1"/>
      <c r="F24" s="1"/>
      <c r="G24" s="1"/>
      <c r="H24" s="1"/>
      <c r="I24" s="1"/>
    </row>
    <row r="25" spans="1:9" ht="24.75" x14ac:dyDescent="0.25">
      <c r="A25" s="17" t="s">
        <v>494</v>
      </c>
      <c r="B25" s="16">
        <v>27</v>
      </c>
      <c r="C25" s="1"/>
      <c r="D25" s="1"/>
      <c r="E25" s="1"/>
      <c r="F25" s="1"/>
      <c r="G25" s="1"/>
      <c r="H25" s="1"/>
      <c r="I25" s="1"/>
    </row>
    <row r="26" spans="1:9" s="26" customFormat="1" x14ac:dyDescent="0.25">
      <c r="A26" s="109"/>
      <c r="B26" s="72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0" t="s">
        <v>553</v>
      </c>
      <c r="B28" s="2"/>
      <c r="C28" s="2"/>
      <c r="D28" s="2"/>
      <c r="E28" s="2"/>
      <c r="F28" s="2"/>
      <c r="G28" s="1"/>
      <c r="H28" s="1"/>
      <c r="I28" s="1"/>
    </row>
    <row r="29" spans="1:9" x14ac:dyDescent="0.25">
      <c r="A29" s="816" t="s">
        <v>495</v>
      </c>
      <c r="B29" s="822" t="s">
        <v>496</v>
      </c>
      <c r="C29" s="822"/>
      <c r="D29" s="822"/>
      <c r="E29" s="822"/>
      <c r="F29" s="822"/>
      <c r="G29" s="1"/>
      <c r="H29" s="1"/>
      <c r="I29" s="1"/>
    </row>
    <row r="30" spans="1:9" x14ac:dyDescent="0.25">
      <c r="A30" s="817"/>
      <c r="B30" s="224">
        <v>2015</v>
      </c>
      <c r="C30" s="224">
        <v>2016</v>
      </c>
      <c r="D30" s="224">
        <v>2017</v>
      </c>
      <c r="E30" s="224">
        <v>2018</v>
      </c>
      <c r="F30" s="224">
        <v>2019</v>
      </c>
      <c r="G30" s="1"/>
      <c r="H30" s="1"/>
      <c r="I30" s="1"/>
    </row>
    <row r="31" spans="1:9" x14ac:dyDescent="0.25">
      <c r="A31" s="16" t="s">
        <v>497</v>
      </c>
      <c r="B31" s="53">
        <v>20</v>
      </c>
      <c r="C31" s="53">
        <v>25</v>
      </c>
      <c r="D31" s="53">
        <v>35</v>
      </c>
      <c r="E31" s="53">
        <v>33</v>
      </c>
      <c r="F31" s="53">
        <v>30</v>
      </c>
      <c r="G31" s="1"/>
      <c r="H31" s="1"/>
      <c r="I31" s="1"/>
    </row>
    <row r="32" spans="1:9" x14ac:dyDescent="0.25">
      <c r="A32" s="16" t="s">
        <v>498</v>
      </c>
      <c r="B32" s="53">
        <v>45</v>
      </c>
      <c r="C32" s="53">
        <v>53</v>
      </c>
      <c r="D32" s="53">
        <v>65</v>
      </c>
      <c r="E32" s="53">
        <v>68</v>
      </c>
      <c r="F32" s="53">
        <v>66</v>
      </c>
      <c r="G32" s="1"/>
      <c r="H32" s="1"/>
      <c r="I32" s="1"/>
    </row>
    <row r="33" spans="1:9" x14ac:dyDescent="0.25">
      <c r="A33" s="16" t="s">
        <v>499</v>
      </c>
      <c r="B33" s="53">
        <v>0</v>
      </c>
      <c r="C33" s="53">
        <v>0</v>
      </c>
      <c r="D33" s="53">
        <v>1</v>
      </c>
      <c r="E33" s="53">
        <v>1</v>
      </c>
      <c r="F33" s="53">
        <v>1</v>
      </c>
      <c r="G33" s="1"/>
      <c r="H33" s="1"/>
      <c r="I33" s="1"/>
    </row>
    <row r="34" spans="1:9" x14ac:dyDescent="0.25">
      <c r="A34" s="16" t="s">
        <v>500</v>
      </c>
      <c r="B34" s="53">
        <v>92</v>
      </c>
      <c r="C34" s="53">
        <v>108</v>
      </c>
      <c r="D34" s="53">
        <v>115</v>
      </c>
      <c r="E34" s="53">
        <v>135</v>
      </c>
      <c r="F34" s="53">
        <v>124</v>
      </c>
      <c r="G34" s="1"/>
      <c r="H34" s="1"/>
      <c r="I34" s="1"/>
    </row>
    <row r="35" spans="1:9" s="26" customFormat="1" x14ac:dyDescent="0.25">
      <c r="A35" s="72"/>
      <c r="B35" s="212"/>
      <c r="C35" s="212"/>
      <c r="D35" s="212"/>
      <c r="E35" s="212"/>
      <c r="F35" s="212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20" t="s">
        <v>554</v>
      </c>
      <c r="B37" s="2"/>
      <c r="C37" s="2"/>
      <c r="D37" s="2"/>
      <c r="E37" s="2"/>
      <c r="F37" s="2"/>
      <c r="G37" s="1"/>
      <c r="H37" s="1"/>
      <c r="I37" s="1"/>
    </row>
    <row r="38" spans="1:9" x14ac:dyDescent="0.25">
      <c r="A38" s="812" t="s">
        <v>6</v>
      </c>
      <c r="B38" s="812" t="s">
        <v>501</v>
      </c>
      <c r="C38" s="812"/>
      <c r="D38" s="812"/>
      <c r="E38" s="812" t="s">
        <v>2041</v>
      </c>
      <c r="F38" s="812" t="s">
        <v>2036</v>
      </c>
      <c r="G38" s="1"/>
      <c r="H38" s="1"/>
      <c r="I38" s="1"/>
    </row>
    <row r="39" spans="1:9" x14ac:dyDescent="0.25">
      <c r="A39" s="812"/>
      <c r="B39" s="224">
        <v>2017</v>
      </c>
      <c r="C39" s="224">
        <v>2018</v>
      </c>
      <c r="D39" s="224">
        <v>2019</v>
      </c>
      <c r="E39" s="812"/>
      <c r="F39" s="812"/>
      <c r="G39" s="1"/>
      <c r="H39" s="1"/>
      <c r="I39" s="1"/>
    </row>
    <row r="40" spans="1:9" ht="24" x14ac:dyDescent="0.25">
      <c r="A40" s="38" t="s">
        <v>502</v>
      </c>
      <c r="B40" s="746">
        <v>16.454999999999998</v>
      </c>
      <c r="C40" s="746">
        <v>23.3399</v>
      </c>
      <c r="D40" s="746">
        <v>32.665999999999997</v>
      </c>
      <c r="E40" s="113">
        <f>C40/B40</f>
        <v>1.4184077787906413</v>
      </c>
      <c r="F40" s="113">
        <f>D40/C40</f>
        <v>1.3995775474616428</v>
      </c>
      <c r="G40" s="1"/>
      <c r="H40" s="1"/>
      <c r="I40" s="1"/>
    </row>
    <row r="41" spans="1:9" x14ac:dyDescent="0.25">
      <c r="A41" s="54" t="s">
        <v>503</v>
      </c>
      <c r="B41" s="746">
        <v>1.6451</v>
      </c>
      <c r="C41" s="746">
        <v>2.2686000000000002</v>
      </c>
      <c r="D41" s="746">
        <v>2.452</v>
      </c>
      <c r="E41" s="113">
        <f>C41/B41</f>
        <v>1.3790043158470611</v>
      </c>
      <c r="F41" s="113">
        <f t="shared" ref="F41:F44" si="0">D41/C41</f>
        <v>1.0808428105439478</v>
      </c>
      <c r="G41" s="1"/>
      <c r="H41" s="1"/>
      <c r="I41" s="1"/>
    </row>
    <row r="42" spans="1:9" x14ac:dyDescent="0.25">
      <c r="A42" s="54" t="s">
        <v>504</v>
      </c>
      <c r="B42" s="85">
        <v>216</v>
      </c>
      <c r="C42" s="85">
        <v>237</v>
      </c>
      <c r="D42" s="85">
        <v>221</v>
      </c>
      <c r="E42" s="113">
        <f>C42/B42</f>
        <v>1.0972222222222223</v>
      </c>
      <c r="F42" s="113">
        <f t="shared" si="0"/>
        <v>0.9324894514767933</v>
      </c>
      <c r="G42" s="1"/>
      <c r="H42" s="1"/>
      <c r="I42" s="1"/>
    </row>
    <row r="43" spans="1:9" ht="24" x14ac:dyDescent="0.25">
      <c r="A43" s="38" t="s">
        <v>505</v>
      </c>
      <c r="B43" s="746">
        <v>7.6180555555555599E-2</v>
      </c>
      <c r="C43" s="746">
        <v>9.8480590717299601E-2</v>
      </c>
      <c r="D43" s="746">
        <v>0.14780995475113101</v>
      </c>
      <c r="E43" s="113">
        <f>C43/B43</f>
        <v>1.2927260768724826</v>
      </c>
      <c r="F43" s="113">
        <f t="shared" si="0"/>
        <v>1.5009044287258317</v>
      </c>
      <c r="G43" s="1"/>
      <c r="H43" s="1"/>
      <c r="I43" s="1"/>
    </row>
    <row r="44" spans="1:9" ht="24" x14ac:dyDescent="0.25">
      <c r="A44" s="38" t="s">
        <v>506</v>
      </c>
      <c r="B44" s="746">
        <v>0.76162037037037</v>
      </c>
      <c r="C44" s="746">
        <v>0.95721518987341803</v>
      </c>
      <c r="D44" s="746">
        <v>1.1095022624434401</v>
      </c>
      <c r="E44" s="113">
        <f>C44/B44</f>
        <v>1.2568140600125122</v>
      </c>
      <c r="F44" s="113">
        <f t="shared" si="0"/>
        <v>1.1590938737507503</v>
      </c>
      <c r="G44" s="1"/>
      <c r="H44" s="1"/>
      <c r="I44" s="1"/>
    </row>
    <row r="45" spans="1:9" s="26" customFormat="1" x14ac:dyDescent="0.25">
      <c r="A45" s="91"/>
      <c r="B45" s="230"/>
      <c r="C45" s="230"/>
      <c r="D45" s="230"/>
      <c r="E45" s="231"/>
      <c r="F45" s="23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20" t="s">
        <v>2052</v>
      </c>
      <c r="B47" s="2"/>
      <c r="C47" s="2"/>
      <c r="D47" s="2"/>
      <c r="E47" s="2"/>
      <c r="F47" s="2"/>
      <c r="G47" s="2"/>
      <c r="H47" s="1"/>
      <c r="I47" s="1"/>
    </row>
    <row r="48" spans="1:9" ht="36" x14ac:dyDescent="0.25">
      <c r="A48" s="224" t="s">
        <v>507</v>
      </c>
      <c r="B48" s="19" t="s">
        <v>556</v>
      </c>
      <c r="C48" s="19" t="s">
        <v>557</v>
      </c>
      <c r="D48" s="19" t="s">
        <v>508</v>
      </c>
      <c r="E48" s="19" t="s">
        <v>509</v>
      </c>
      <c r="F48" s="19" t="s">
        <v>510</v>
      </c>
      <c r="G48" s="19" t="s">
        <v>511</v>
      </c>
      <c r="H48" s="1"/>
      <c r="I48" s="1"/>
    </row>
    <row r="49" spans="1:9" x14ac:dyDescent="0.25">
      <c r="A49" s="16" t="s">
        <v>546</v>
      </c>
      <c r="B49" s="53">
        <v>1</v>
      </c>
      <c r="C49" s="746">
        <v>523.98</v>
      </c>
      <c r="D49" s="746">
        <v>785.97</v>
      </c>
      <c r="E49" s="746">
        <v>235.791</v>
      </c>
      <c r="F49" s="746">
        <v>12261.132</v>
      </c>
      <c r="G49" s="746">
        <v>5885.3433599999998</v>
      </c>
      <c r="H49" s="1"/>
      <c r="I49" s="1"/>
    </row>
    <row r="50" spans="1:9" x14ac:dyDescent="0.25">
      <c r="A50" s="16" t="s">
        <v>547</v>
      </c>
      <c r="B50" s="53">
        <v>2</v>
      </c>
      <c r="C50" s="746">
        <v>651.9</v>
      </c>
      <c r="D50" s="746">
        <v>977.85</v>
      </c>
      <c r="E50" s="746">
        <v>293.35500000000002</v>
      </c>
      <c r="F50" s="746">
        <v>15254.46</v>
      </c>
      <c r="G50" s="746">
        <v>7322.1408000000001</v>
      </c>
      <c r="H50" s="1"/>
      <c r="I50" s="1"/>
    </row>
    <row r="51" spans="1:9" x14ac:dyDescent="0.25">
      <c r="A51" s="16" t="s">
        <v>548</v>
      </c>
      <c r="B51" s="53">
        <v>2</v>
      </c>
      <c r="C51" s="746">
        <v>698.64</v>
      </c>
      <c r="D51" s="746">
        <v>1047.96</v>
      </c>
      <c r="E51" s="746">
        <v>314.38799999999998</v>
      </c>
      <c r="F51" s="746">
        <v>16348.175999999999</v>
      </c>
      <c r="G51" s="746">
        <v>7847.1244800000004</v>
      </c>
      <c r="H51" s="1"/>
      <c r="I51" s="1"/>
    </row>
    <row r="52" spans="1:9" x14ac:dyDescent="0.25">
      <c r="A52" s="16" t="s">
        <v>549</v>
      </c>
      <c r="B52" s="53">
        <v>2</v>
      </c>
      <c r="C52" s="746">
        <v>425.58</v>
      </c>
      <c r="D52" s="746">
        <v>638.37</v>
      </c>
      <c r="E52" s="746">
        <v>191.511</v>
      </c>
      <c r="F52" s="746">
        <v>9958.5720000000001</v>
      </c>
      <c r="G52" s="746">
        <v>4780.11456</v>
      </c>
      <c r="H52" s="1"/>
      <c r="I52" s="1"/>
    </row>
    <row r="53" spans="1:9" x14ac:dyDescent="0.25">
      <c r="A53" s="16" t="s">
        <v>550</v>
      </c>
      <c r="B53" s="53">
        <v>6</v>
      </c>
      <c r="C53" s="746">
        <v>996.3</v>
      </c>
      <c r="D53" s="746">
        <v>1494.45</v>
      </c>
      <c r="E53" s="746">
        <v>448.33499999999998</v>
      </c>
      <c r="F53" s="746">
        <v>23313.42</v>
      </c>
      <c r="G53" s="746">
        <v>11190.4416</v>
      </c>
      <c r="H53" s="1"/>
      <c r="I53" s="1"/>
    </row>
    <row r="54" spans="1:9" x14ac:dyDescent="0.25">
      <c r="A54" s="16" t="s">
        <v>551</v>
      </c>
      <c r="B54" s="53">
        <v>2.5</v>
      </c>
      <c r="C54" s="746">
        <v>531.97500000000002</v>
      </c>
      <c r="D54" s="746">
        <v>797.96249999999998</v>
      </c>
      <c r="E54" s="746">
        <v>239.38874999999999</v>
      </c>
      <c r="F54" s="746">
        <v>12448.215</v>
      </c>
      <c r="G54" s="746">
        <v>5975.1432000000004</v>
      </c>
      <c r="H54" s="1"/>
      <c r="I54" s="1"/>
    </row>
    <row r="55" spans="1:9" s="26" customFormat="1" x14ac:dyDescent="0.25">
      <c r="A55" s="72"/>
      <c r="B55" s="212"/>
      <c r="C55" s="212"/>
      <c r="D55" s="230"/>
      <c r="E55" s="230"/>
      <c r="F55" s="230"/>
      <c r="G55" s="230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20" t="s">
        <v>558</v>
      </c>
      <c r="B57" s="2"/>
      <c r="C57" s="2"/>
      <c r="D57" s="2"/>
      <c r="E57" s="2"/>
      <c r="F57" s="1"/>
      <c r="G57" s="1"/>
      <c r="H57" s="1"/>
      <c r="I57" s="1"/>
    </row>
    <row r="58" spans="1:9" ht="72" x14ac:dyDescent="0.25">
      <c r="A58" s="19" t="s">
        <v>512</v>
      </c>
      <c r="B58" s="19" t="s">
        <v>513</v>
      </c>
      <c r="C58" s="19" t="s">
        <v>514</v>
      </c>
      <c r="D58" s="19" t="s">
        <v>515</v>
      </c>
      <c r="E58" s="19" t="s">
        <v>516</v>
      </c>
      <c r="F58" s="1"/>
      <c r="G58" s="1"/>
      <c r="H58" s="1"/>
      <c r="I58" s="1"/>
    </row>
    <row r="59" spans="1:9" ht="51" customHeight="1" x14ac:dyDescent="0.25">
      <c r="A59" s="227" t="s">
        <v>517</v>
      </c>
      <c r="B59" s="227" t="s">
        <v>518</v>
      </c>
      <c r="C59" s="227">
        <v>5</v>
      </c>
      <c r="D59" s="227">
        <v>30</v>
      </c>
      <c r="E59" s="227" t="s">
        <v>519</v>
      </c>
      <c r="F59" s="1"/>
      <c r="G59" s="1"/>
      <c r="H59" s="1"/>
      <c r="I59" s="1"/>
    </row>
    <row r="60" spans="1:9" ht="36" x14ac:dyDescent="0.25">
      <c r="A60" s="227" t="s">
        <v>520</v>
      </c>
      <c r="B60" s="227" t="s">
        <v>521</v>
      </c>
      <c r="C60" s="227">
        <v>15</v>
      </c>
      <c r="D60" s="227">
        <v>25</v>
      </c>
      <c r="E60" s="227" t="s">
        <v>522</v>
      </c>
      <c r="F60" s="1"/>
      <c r="G60" s="1"/>
      <c r="H60" s="1"/>
      <c r="I60" s="1"/>
    </row>
    <row r="61" spans="1:9" ht="73.5" customHeight="1" x14ac:dyDescent="0.25">
      <c r="A61" s="227" t="s">
        <v>523</v>
      </c>
      <c r="B61" s="227" t="s">
        <v>524</v>
      </c>
      <c r="C61" s="227">
        <v>10</v>
      </c>
      <c r="D61" s="227">
        <v>50</v>
      </c>
      <c r="E61" s="227" t="s">
        <v>525</v>
      </c>
      <c r="F61" s="1"/>
      <c r="G61" s="1"/>
      <c r="H61" s="1"/>
      <c r="I61" s="1"/>
    </row>
    <row r="62" spans="1:9" ht="75" customHeight="1" x14ac:dyDescent="0.25">
      <c r="A62" s="227" t="s">
        <v>526</v>
      </c>
      <c r="B62" s="227" t="s">
        <v>527</v>
      </c>
      <c r="C62" s="227">
        <v>5</v>
      </c>
      <c r="D62" s="227">
        <v>15</v>
      </c>
      <c r="E62" s="227" t="s">
        <v>528</v>
      </c>
      <c r="F62" s="1"/>
      <c r="G62" s="1"/>
      <c r="H62" s="1"/>
      <c r="I62" s="1"/>
    </row>
    <row r="63" spans="1:9" ht="108" x14ac:dyDescent="0.25">
      <c r="A63" s="227" t="s">
        <v>529</v>
      </c>
      <c r="B63" s="227" t="s">
        <v>530</v>
      </c>
      <c r="C63" s="227">
        <v>5</v>
      </c>
      <c r="D63" s="227">
        <v>20</v>
      </c>
      <c r="E63" s="227" t="s">
        <v>531</v>
      </c>
      <c r="F63" s="1"/>
      <c r="G63" s="1"/>
      <c r="H63" s="1"/>
      <c r="I63" s="1"/>
    </row>
    <row r="64" spans="1:9" ht="108" x14ac:dyDescent="0.25">
      <c r="A64" s="227" t="s">
        <v>532</v>
      </c>
      <c r="B64" s="227" t="s">
        <v>533</v>
      </c>
      <c r="C64" s="227">
        <v>1</v>
      </c>
      <c r="D64" s="227">
        <v>50</v>
      </c>
      <c r="E64" s="227" t="s">
        <v>531</v>
      </c>
      <c r="F64" s="1"/>
      <c r="G64" s="1"/>
      <c r="H64" s="1"/>
      <c r="I64" s="1"/>
    </row>
    <row r="65" spans="1:9" ht="48" x14ac:dyDescent="0.25">
      <c r="A65" s="227" t="s">
        <v>534</v>
      </c>
      <c r="B65" s="227" t="s">
        <v>535</v>
      </c>
      <c r="C65" s="227">
        <v>1</v>
      </c>
      <c r="D65" s="227">
        <v>50</v>
      </c>
      <c r="E65" s="227" t="s">
        <v>536</v>
      </c>
      <c r="F65" s="1"/>
      <c r="G65" s="1"/>
      <c r="H65" s="1"/>
      <c r="I65" s="1"/>
    </row>
    <row r="66" spans="1:9" s="26" customFormat="1" x14ac:dyDescent="0.25">
      <c r="A66" s="232"/>
      <c r="B66" s="232"/>
      <c r="C66" s="232"/>
      <c r="D66" s="232"/>
      <c r="E66" s="232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20" t="s">
        <v>559</v>
      </c>
      <c r="B68" s="2"/>
      <c r="C68" s="2"/>
      <c r="D68" s="2"/>
      <c r="E68" s="2"/>
      <c r="F68" s="2"/>
      <c r="G68" s="1"/>
      <c r="H68" s="1"/>
      <c r="I68" s="1"/>
    </row>
    <row r="69" spans="1:9" ht="72" x14ac:dyDescent="0.25">
      <c r="A69" s="19" t="s">
        <v>495</v>
      </c>
      <c r="B69" s="19" t="s">
        <v>560</v>
      </c>
      <c r="C69" s="19" t="s">
        <v>513</v>
      </c>
      <c r="D69" s="19" t="s">
        <v>514</v>
      </c>
      <c r="E69" s="19" t="s">
        <v>515</v>
      </c>
      <c r="F69" s="19" t="s">
        <v>516</v>
      </c>
      <c r="G69" s="1"/>
      <c r="H69" s="1"/>
      <c r="I69" s="1"/>
    </row>
    <row r="70" spans="1:9" x14ac:dyDescent="0.25">
      <c r="A70" s="16" t="s">
        <v>497</v>
      </c>
      <c r="B70" s="16" t="s">
        <v>537</v>
      </c>
      <c r="C70" s="16" t="s">
        <v>538</v>
      </c>
      <c r="D70" s="16">
        <v>5</v>
      </c>
      <c r="E70" s="16">
        <v>50</v>
      </c>
      <c r="F70" s="16" t="s">
        <v>538</v>
      </c>
      <c r="G70" s="1"/>
      <c r="H70" s="1"/>
      <c r="I70" s="1"/>
    </row>
    <row r="71" spans="1:9" x14ac:dyDescent="0.25">
      <c r="A71" s="16" t="s">
        <v>498</v>
      </c>
      <c r="B71" s="16" t="s">
        <v>537</v>
      </c>
      <c r="C71" s="16" t="s">
        <v>538</v>
      </c>
      <c r="D71" s="16">
        <v>10</v>
      </c>
      <c r="E71" s="16">
        <v>25</v>
      </c>
      <c r="F71" s="16" t="s">
        <v>538</v>
      </c>
      <c r="G71" s="1"/>
      <c r="H71" s="1"/>
      <c r="I71" s="1"/>
    </row>
    <row r="72" spans="1:9" x14ac:dyDescent="0.25">
      <c r="A72" s="16" t="s">
        <v>499</v>
      </c>
      <c r="B72" s="16" t="s">
        <v>537</v>
      </c>
      <c r="C72" s="16" t="s">
        <v>538</v>
      </c>
      <c r="D72" s="16">
        <v>15</v>
      </c>
      <c r="E72" s="16">
        <v>35</v>
      </c>
      <c r="F72" s="16" t="s">
        <v>538</v>
      </c>
      <c r="G72" s="1"/>
      <c r="H72" s="1"/>
      <c r="I72" s="1"/>
    </row>
    <row r="73" spans="1:9" x14ac:dyDescent="0.25">
      <c r="A73" s="16" t="s">
        <v>500</v>
      </c>
      <c r="B73" s="16" t="s">
        <v>537</v>
      </c>
      <c r="C73" s="16" t="s">
        <v>538</v>
      </c>
      <c r="D73" s="16">
        <v>25</v>
      </c>
      <c r="E73" s="16">
        <v>50</v>
      </c>
      <c r="F73" s="16" t="s">
        <v>538</v>
      </c>
      <c r="G73" s="1"/>
      <c r="H73" s="1"/>
      <c r="I73" s="1"/>
    </row>
    <row r="74" spans="1:9" s="26" customFormat="1" x14ac:dyDescent="0.25">
      <c r="A74" s="72"/>
      <c r="B74" s="72"/>
      <c r="C74" s="72"/>
      <c r="D74" s="72"/>
      <c r="E74" s="72"/>
      <c r="F74" s="72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20" t="s">
        <v>561</v>
      </c>
      <c r="B76" s="2"/>
      <c r="C76" s="2"/>
      <c r="D76" s="2"/>
      <c r="E76" s="2"/>
      <c r="F76" s="2"/>
      <c r="G76" s="1"/>
      <c r="H76" s="1"/>
      <c r="I76" s="1"/>
    </row>
    <row r="77" spans="1:9" x14ac:dyDescent="0.25">
      <c r="A77" s="816" t="s">
        <v>495</v>
      </c>
      <c r="B77" s="822" t="s">
        <v>496</v>
      </c>
      <c r="C77" s="822"/>
      <c r="D77" s="822"/>
      <c r="E77" s="822"/>
      <c r="F77" s="822"/>
      <c r="G77" s="1"/>
      <c r="H77" s="1"/>
      <c r="I77" s="1"/>
    </row>
    <row r="78" spans="1:9" x14ac:dyDescent="0.25">
      <c r="A78" s="817"/>
      <c r="B78" s="224" t="s">
        <v>539</v>
      </c>
      <c r="C78" s="224" t="s">
        <v>540</v>
      </c>
      <c r="D78" s="224" t="s">
        <v>541</v>
      </c>
      <c r="E78" s="224" t="s">
        <v>542</v>
      </c>
      <c r="F78" s="224" t="s">
        <v>314</v>
      </c>
      <c r="G78" s="1"/>
      <c r="H78" s="1"/>
      <c r="I78" s="1"/>
    </row>
    <row r="79" spans="1:9" x14ac:dyDescent="0.25">
      <c r="A79" s="16" t="s">
        <v>497</v>
      </c>
      <c r="B79" s="16">
        <v>5</v>
      </c>
      <c r="C79" s="16">
        <v>15</v>
      </c>
      <c r="D79" s="16">
        <v>7</v>
      </c>
      <c r="E79" s="16">
        <v>3</v>
      </c>
      <c r="F79" s="16">
        <v>30</v>
      </c>
      <c r="G79" s="1"/>
      <c r="H79" s="1"/>
      <c r="I79" s="1"/>
    </row>
    <row r="80" spans="1:9" x14ac:dyDescent="0.25">
      <c r="A80" s="16" t="s">
        <v>498</v>
      </c>
      <c r="B80" s="16">
        <v>8</v>
      </c>
      <c r="C80" s="16">
        <v>21</v>
      </c>
      <c r="D80" s="16">
        <v>18</v>
      </c>
      <c r="E80" s="16">
        <v>19</v>
      </c>
      <c r="F80" s="16">
        <v>66</v>
      </c>
      <c r="G80" s="1"/>
      <c r="H80" s="1"/>
      <c r="I80" s="1"/>
    </row>
    <row r="81" spans="1:9" x14ac:dyDescent="0.25">
      <c r="A81" s="16" t="s">
        <v>499</v>
      </c>
      <c r="B81" s="16">
        <v>0</v>
      </c>
      <c r="C81" s="16">
        <v>0</v>
      </c>
      <c r="D81" s="16">
        <v>1</v>
      </c>
      <c r="E81" s="16">
        <v>0</v>
      </c>
      <c r="F81" s="16">
        <v>1</v>
      </c>
      <c r="G81" s="1"/>
      <c r="H81" s="1"/>
      <c r="I81" s="1"/>
    </row>
    <row r="82" spans="1:9" x14ac:dyDescent="0.25">
      <c r="A82" s="16" t="s">
        <v>500</v>
      </c>
      <c r="B82" s="16">
        <v>22</v>
      </c>
      <c r="C82" s="16">
        <v>28</v>
      </c>
      <c r="D82" s="16">
        <v>57</v>
      </c>
      <c r="E82" s="16">
        <v>17</v>
      </c>
      <c r="F82" s="16">
        <v>124</v>
      </c>
      <c r="G82" s="1"/>
      <c r="H82" s="1"/>
      <c r="I82" s="1"/>
    </row>
    <row r="83" spans="1:9" s="26" customFormat="1" x14ac:dyDescent="0.25">
      <c r="A83" s="72"/>
      <c r="B83" s="72"/>
      <c r="C83" s="72"/>
      <c r="D83" s="72"/>
      <c r="E83" s="72"/>
      <c r="F83" s="72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20" t="s">
        <v>562</v>
      </c>
      <c r="B85" s="1"/>
      <c r="C85" s="1"/>
      <c r="D85" s="1"/>
      <c r="E85" s="1"/>
      <c r="F85" s="1"/>
      <c r="G85" s="1"/>
      <c r="H85" s="1"/>
      <c r="I85" s="1"/>
    </row>
    <row r="86" spans="1:9" ht="36" x14ac:dyDescent="0.25">
      <c r="A86" s="19" t="s">
        <v>543</v>
      </c>
      <c r="B86" s="19" t="s">
        <v>544</v>
      </c>
      <c r="C86" s="19" t="s">
        <v>545</v>
      </c>
      <c r="D86" s="1"/>
      <c r="E86" s="1"/>
      <c r="F86" s="1"/>
      <c r="G86" s="1"/>
      <c r="H86" s="1"/>
      <c r="I86" s="1"/>
    </row>
    <row r="87" spans="1:9" ht="24.75" x14ac:dyDescent="0.25">
      <c r="A87" s="17" t="s">
        <v>523</v>
      </c>
      <c r="B87" s="53">
        <v>2</v>
      </c>
      <c r="C87" s="53">
        <v>5</v>
      </c>
      <c r="D87" s="1"/>
      <c r="E87" s="1"/>
      <c r="F87" s="1"/>
      <c r="G87" s="1"/>
      <c r="H87" s="1"/>
      <c r="I87" s="1"/>
    </row>
    <row r="88" spans="1:9" ht="24.75" x14ac:dyDescent="0.25">
      <c r="A88" s="17" t="s">
        <v>526</v>
      </c>
      <c r="B88" s="53">
        <v>4</v>
      </c>
      <c r="C88" s="53">
        <v>4</v>
      </c>
      <c r="D88" s="1"/>
      <c r="E88" s="1"/>
      <c r="F88" s="1"/>
      <c r="G88" s="1"/>
      <c r="H88" s="1"/>
      <c r="I88" s="1"/>
    </row>
    <row r="89" spans="1:9" ht="24.75" x14ac:dyDescent="0.25">
      <c r="A89" s="17" t="s">
        <v>529</v>
      </c>
      <c r="B89" s="53">
        <v>4</v>
      </c>
      <c r="C89" s="53">
        <v>4</v>
      </c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</sheetData>
  <mergeCells count="15">
    <mergeCell ref="A77:A78"/>
    <mergeCell ref="B77:F77"/>
    <mergeCell ref="B4:C4"/>
    <mergeCell ref="B6:C6"/>
    <mergeCell ref="B7:C7"/>
    <mergeCell ref="B8:C8"/>
    <mergeCell ref="B9:C9"/>
    <mergeCell ref="B10:C10"/>
    <mergeCell ref="A13:B13"/>
    <mergeCell ref="A29:A30"/>
    <mergeCell ref="B29:F29"/>
    <mergeCell ref="A38:A39"/>
    <mergeCell ref="B38:D38"/>
    <mergeCell ref="E38:E39"/>
    <mergeCell ref="F38:F39"/>
  </mergeCells>
  <hyperlinks>
    <hyperlink ref="A1" location="'Рубрикатор '!A1" display="Данные по функционалу &quot;ПЕРСОНАЛ&quot;"/>
  </hyperlinks>
  <pageMargins left="0.70866141732283472" right="0.70866141732283472" top="0.74803149606299213" bottom="0.74803149606299213" header="0.31496062992125984" footer="0.31496062992125984"/>
  <pageSetup paperSize="9" scale="69" fitToHeight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8"/>
  </sheetPr>
  <dimension ref="B1:EZ157"/>
  <sheetViews>
    <sheetView topLeftCell="A55" workbookViewId="0">
      <selection activeCell="FS85" sqref="FS85"/>
    </sheetView>
  </sheetViews>
  <sheetFormatPr defaultColWidth="0.85546875" defaultRowHeight="11.25" customHeight="1" x14ac:dyDescent="0.2"/>
  <cols>
    <col min="1" max="109" width="0.85546875" style="234" customWidth="1"/>
    <col min="110" max="113" width="10.7109375" style="234" hidden="1" customWidth="1"/>
    <col min="114" max="114" width="6.5703125" style="234" hidden="1" customWidth="1"/>
    <col min="115" max="119" width="0.85546875" style="234"/>
    <col min="120" max="120" width="0.85546875" style="234" customWidth="1"/>
    <col min="121" max="16384" width="0.85546875" style="234"/>
  </cols>
  <sheetData>
    <row r="1" spans="2:109" ht="4.5" customHeight="1" x14ac:dyDescent="0.2"/>
    <row r="2" spans="2:109" ht="11.25" customHeight="1" x14ac:dyDescent="0.2"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5"/>
      <c r="AM2" s="235"/>
      <c r="AN2" s="235"/>
      <c r="AO2" s="235"/>
      <c r="AP2" s="235"/>
      <c r="AQ2" s="235"/>
      <c r="AR2" s="235"/>
      <c r="AS2" s="235"/>
      <c r="AT2" s="235"/>
      <c r="AU2" s="235"/>
      <c r="AV2" s="235"/>
      <c r="AW2" s="235"/>
      <c r="AX2" s="235"/>
      <c r="AY2" s="235"/>
      <c r="AZ2" s="235"/>
      <c r="BA2" s="235"/>
      <c r="BB2" s="235"/>
      <c r="BC2" s="235"/>
      <c r="BD2" s="235"/>
      <c r="BE2" s="235"/>
      <c r="BF2" s="235"/>
      <c r="BG2" s="235"/>
      <c r="BH2" s="235"/>
      <c r="BI2" s="235"/>
      <c r="BJ2" s="235"/>
      <c r="BK2" s="235"/>
      <c r="BL2" s="235"/>
      <c r="BM2" s="235"/>
      <c r="BN2" s="235"/>
      <c r="BO2" s="235"/>
      <c r="BP2" s="235"/>
      <c r="BQ2" s="235"/>
      <c r="BR2" s="235"/>
      <c r="BS2" s="235"/>
      <c r="BT2" s="235"/>
      <c r="BU2" s="235"/>
      <c r="BV2" s="235"/>
      <c r="BW2" s="235"/>
      <c r="BX2" s="235"/>
      <c r="BY2" s="235"/>
      <c r="BZ2" s="235"/>
      <c r="CA2" s="235"/>
      <c r="CB2" s="235"/>
      <c r="CC2" s="235"/>
      <c r="CD2" s="235"/>
      <c r="CE2" s="235"/>
      <c r="CF2" s="235"/>
      <c r="CG2" s="235"/>
      <c r="CH2" s="235"/>
      <c r="CI2" s="235"/>
      <c r="CJ2" s="235"/>
      <c r="CK2" s="837" t="s">
        <v>574</v>
      </c>
      <c r="CL2" s="837"/>
      <c r="CM2" s="837"/>
      <c r="CN2" s="837"/>
      <c r="CO2" s="837"/>
      <c r="CP2" s="837"/>
      <c r="CQ2" s="837"/>
      <c r="CR2" s="837"/>
      <c r="CS2" s="837"/>
      <c r="CT2" s="837"/>
      <c r="CU2" s="837"/>
      <c r="CV2" s="837"/>
      <c r="CW2" s="837"/>
      <c r="CX2" s="837"/>
      <c r="CY2" s="837"/>
      <c r="CZ2" s="837"/>
      <c r="DA2" s="837"/>
      <c r="DB2" s="837"/>
      <c r="DC2" s="837"/>
      <c r="DD2" s="837"/>
      <c r="DE2" s="837"/>
    </row>
    <row r="3" spans="2:109" ht="43.5" customHeight="1" x14ac:dyDescent="0.2"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837" t="s">
        <v>575</v>
      </c>
      <c r="CL3" s="837"/>
      <c r="CM3" s="837"/>
      <c r="CN3" s="837"/>
      <c r="CO3" s="837"/>
      <c r="CP3" s="837"/>
      <c r="CQ3" s="837"/>
      <c r="CR3" s="837"/>
      <c r="CS3" s="837"/>
      <c r="CT3" s="837"/>
      <c r="CU3" s="837"/>
      <c r="CV3" s="837"/>
      <c r="CW3" s="837"/>
      <c r="CX3" s="837"/>
      <c r="CY3" s="837"/>
      <c r="CZ3" s="837"/>
      <c r="DA3" s="837"/>
      <c r="DB3" s="837"/>
      <c r="DC3" s="837"/>
      <c r="DD3" s="837"/>
      <c r="DE3" s="837"/>
    </row>
    <row r="4" spans="2:109" ht="11.25" customHeight="1" x14ac:dyDescent="0.2"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838" t="s">
        <v>576</v>
      </c>
      <c r="CL4" s="837"/>
      <c r="CM4" s="837"/>
      <c r="CN4" s="837"/>
      <c r="CO4" s="837"/>
      <c r="CP4" s="837"/>
      <c r="CQ4" s="837"/>
      <c r="CR4" s="837"/>
      <c r="CS4" s="837"/>
      <c r="CT4" s="837"/>
      <c r="CU4" s="837"/>
      <c r="CV4" s="837"/>
      <c r="CW4" s="837"/>
      <c r="CX4" s="837"/>
      <c r="CY4" s="837"/>
      <c r="CZ4" s="837"/>
      <c r="DA4" s="837"/>
      <c r="DB4" s="837"/>
      <c r="DC4" s="837"/>
      <c r="DD4" s="837"/>
      <c r="DE4" s="837"/>
    </row>
    <row r="5" spans="2:109" ht="11.25" customHeight="1" x14ac:dyDescent="0.2"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35"/>
      <c r="CX5" s="235"/>
      <c r="CY5" s="235"/>
      <c r="CZ5" s="235"/>
      <c r="DA5" s="235"/>
      <c r="DB5" s="235"/>
      <c r="DC5" s="235"/>
      <c r="DD5" s="235"/>
      <c r="DE5" s="235"/>
    </row>
    <row r="6" spans="2:109" ht="6" customHeight="1" x14ac:dyDescent="0.2">
      <c r="B6" s="236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8"/>
    </row>
    <row r="7" spans="2:109" ht="12.95" customHeight="1" x14ac:dyDescent="0.2">
      <c r="B7" s="829" t="s">
        <v>577</v>
      </c>
      <c r="C7" s="830"/>
      <c r="D7" s="830"/>
      <c r="E7" s="830"/>
      <c r="F7" s="830"/>
      <c r="G7" s="830"/>
      <c r="H7" s="830"/>
      <c r="I7" s="830"/>
      <c r="J7" s="830"/>
      <c r="K7" s="830"/>
      <c r="L7" s="830"/>
      <c r="M7" s="830"/>
      <c r="N7" s="830"/>
      <c r="O7" s="830"/>
      <c r="P7" s="830"/>
      <c r="Q7" s="830"/>
      <c r="R7" s="830"/>
      <c r="S7" s="830"/>
      <c r="T7" s="830"/>
      <c r="U7" s="830"/>
      <c r="V7" s="830"/>
      <c r="W7" s="830"/>
      <c r="X7" s="830"/>
      <c r="Y7" s="830"/>
      <c r="Z7" s="830"/>
      <c r="AA7" s="830"/>
      <c r="AB7" s="830"/>
      <c r="AC7" s="830"/>
      <c r="AD7" s="830"/>
      <c r="AE7" s="830"/>
      <c r="AF7" s="830"/>
      <c r="AG7" s="830"/>
      <c r="AH7" s="830"/>
      <c r="AI7" s="830"/>
      <c r="AJ7" s="830"/>
      <c r="AK7" s="830"/>
      <c r="AL7" s="830"/>
      <c r="AM7" s="830"/>
      <c r="AN7" s="830"/>
      <c r="AO7" s="830"/>
      <c r="AP7" s="830"/>
      <c r="AQ7" s="830"/>
      <c r="AR7" s="830"/>
      <c r="AS7" s="830"/>
      <c r="AT7" s="830"/>
      <c r="AU7" s="830"/>
      <c r="AV7" s="830"/>
      <c r="AW7" s="830"/>
      <c r="AX7" s="830"/>
      <c r="AY7" s="830"/>
      <c r="AZ7" s="830"/>
      <c r="BA7" s="830"/>
      <c r="BB7" s="830"/>
      <c r="BC7" s="830"/>
      <c r="BD7" s="830"/>
      <c r="BE7" s="830"/>
      <c r="BF7" s="830"/>
      <c r="BG7" s="830"/>
      <c r="BH7" s="830"/>
      <c r="BI7" s="830"/>
      <c r="BJ7" s="830"/>
      <c r="BK7" s="830"/>
      <c r="BL7" s="830"/>
      <c r="BM7" s="830"/>
      <c r="BN7" s="830"/>
      <c r="BO7" s="830"/>
      <c r="BP7" s="830"/>
      <c r="BQ7" s="830"/>
      <c r="BR7" s="830"/>
      <c r="BS7" s="830"/>
      <c r="BT7" s="830"/>
      <c r="BU7" s="830"/>
      <c r="BV7" s="830"/>
      <c r="BW7" s="830"/>
      <c r="BX7" s="830"/>
      <c r="BY7" s="830"/>
      <c r="BZ7" s="830"/>
      <c r="CA7" s="830"/>
      <c r="CB7" s="830"/>
      <c r="CC7" s="830"/>
      <c r="CD7" s="830"/>
      <c r="CE7" s="830"/>
      <c r="CF7" s="830"/>
      <c r="CG7" s="830"/>
      <c r="CH7" s="830"/>
      <c r="CI7" s="830"/>
      <c r="CJ7" s="830"/>
      <c r="CK7" s="830"/>
      <c r="CL7" s="830"/>
      <c r="CM7" s="830"/>
      <c r="CN7" s="830"/>
      <c r="CO7" s="830"/>
      <c r="CP7" s="830"/>
      <c r="CQ7" s="830"/>
      <c r="CR7" s="830"/>
      <c r="CS7" s="830"/>
      <c r="CT7" s="830"/>
      <c r="CU7" s="830"/>
      <c r="CV7" s="830"/>
      <c r="CW7" s="830"/>
      <c r="CX7" s="830"/>
      <c r="CY7" s="830"/>
      <c r="CZ7" s="830"/>
      <c r="DA7" s="830"/>
      <c r="DB7" s="830"/>
      <c r="DC7" s="830"/>
      <c r="DD7" s="830"/>
      <c r="DE7" s="831"/>
    </row>
    <row r="8" spans="2:109" ht="6" customHeight="1" x14ac:dyDescent="0.2">
      <c r="B8" s="239"/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240"/>
      <c r="AK8" s="240"/>
      <c r="AL8" s="240"/>
      <c r="AM8" s="240"/>
      <c r="AN8" s="240"/>
      <c r="AO8" s="240"/>
      <c r="AP8" s="240"/>
      <c r="AQ8" s="240"/>
      <c r="AR8" s="240"/>
      <c r="AS8" s="240"/>
      <c r="AT8" s="240"/>
      <c r="AU8" s="240"/>
      <c r="AV8" s="240"/>
      <c r="AW8" s="240"/>
      <c r="AX8" s="240"/>
      <c r="AY8" s="240"/>
      <c r="AZ8" s="240"/>
      <c r="BA8" s="240"/>
      <c r="BB8" s="240"/>
      <c r="BC8" s="240"/>
      <c r="BD8" s="240"/>
      <c r="BE8" s="240"/>
      <c r="BF8" s="240"/>
      <c r="BG8" s="240"/>
      <c r="BH8" s="240"/>
      <c r="BI8" s="240"/>
      <c r="BJ8" s="240"/>
      <c r="BK8" s="240"/>
      <c r="BL8" s="240"/>
      <c r="BM8" s="240"/>
      <c r="BN8" s="240"/>
      <c r="BO8" s="240"/>
      <c r="BP8" s="240"/>
      <c r="BQ8" s="240"/>
      <c r="BR8" s="240"/>
      <c r="BS8" s="240"/>
      <c r="BT8" s="240"/>
      <c r="BU8" s="240"/>
      <c r="BV8" s="240"/>
      <c r="BW8" s="240"/>
      <c r="BX8" s="240"/>
      <c r="BY8" s="240"/>
      <c r="BZ8" s="240"/>
      <c r="CA8" s="240"/>
      <c r="CB8" s="240"/>
      <c r="CC8" s="240"/>
      <c r="CD8" s="240"/>
      <c r="CE8" s="240"/>
      <c r="CF8" s="240"/>
      <c r="CG8" s="240"/>
      <c r="CH8" s="240"/>
      <c r="CI8" s="240"/>
      <c r="CJ8" s="240"/>
      <c r="CK8" s="240"/>
      <c r="CL8" s="240"/>
      <c r="CM8" s="240"/>
      <c r="CN8" s="240"/>
      <c r="CO8" s="240"/>
      <c r="CP8" s="240"/>
      <c r="CQ8" s="240"/>
      <c r="CR8" s="240"/>
      <c r="CS8" s="240"/>
      <c r="CT8" s="240"/>
      <c r="CU8" s="240"/>
      <c r="CV8" s="240"/>
      <c r="CW8" s="240"/>
      <c r="CX8" s="240"/>
      <c r="CY8" s="240"/>
      <c r="CZ8" s="240"/>
      <c r="DA8" s="240"/>
      <c r="DB8" s="240"/>
      <c r="DC8" s="240"/>
      <c r="DD8" s="240"/>
      <c r="DE8" s="241"/>
    </row>
    <row r="9" spans="2:109" ht="11.25" customHeight="1" x14ac:dyDescent="0.2"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35"/>
      <c r="BR9" s="235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35"/>
      <c r="CH9" s="235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35"/>
      <c r="CX9" s="235"/>
      <c r="CY9" s="235"/>
      <c r="CZ9" s="235"/>
      <c r="DA9" s="235"/>
      <c r="DB9" s="235"/>
      <c r="DC9" s="235"/>
      <c r="DD9" s="235"/>
      <c r="DE9" s="235"/>
    </row>
    <row r="10" spans="2:109" ht="6" customHeight="1" x14ac:dyDescent="0.2">
      <c r="B10" s="242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3"/>
      <c r="AU10" s="243"/>
      <c r="AV10" s="243"/>
      <c r="AW10" s="243"/>
      <c r="AX10" s="243"/>
      <c r="AY10" s="243"/>
      <c r="AZ10" s="243"/>
      <c r="BA10" s="243"/>
      <c r="BB10" s="243"/>
      <c r="BC10" s="243"/>
      <c r="BD10" s="243"/>
      <c r="BE10" s="243"/>
      <c r="BF10" s="243"/>
      <c r="BG10" s="243"/>
      <c r="BH10" s="243"/>
      <c r="BI10" s="243"/>
      <c r="BJ10" s="243"/>
      <c r="BK10" s="243"/>
      <c r="BL10" s="243"/>
      <c r="BM10" s="243"/>
      <c r="BN10" s="243"/>
      <c r="BO10" s="243"/>
      <c r="BP10" s="243"/>
      <c r="BQ10" s="243"/>
      <c r="BR10" s="243"/>
      <c r="BS10" s="243"/>
      <c r="BT10" s="243"/>
      <c r="BU10" s="243"/>
      <c r="BV10" s="243"/>
      <c r="BW10" s="243"/>
      <c r="BX10" s="243"/>
      <c r="BY10" s="243"/>
      <c r="BZ10" s="243"/>
      <c r="CA10" s="243"/>
      <c r="CB10" s="243"/>
      <c r="CC10" s="243"/>
      <c r="CD10" s="243"/>
      <c r="CE10" s="243"/>
      <c r="CF10" s="243"/>
      <c r="CG10" s="243"/>
      <c r="CH10" s="243"/>
      <c r="CI10" s="243"/>
      <c r="CJ10" s="243"/>
      <c r="CK10" s="243"/>
      <c r="CL10" s="243"/>
      <c r="CM10" s="243"/>
      <c r="CN10" s="243"/>
      <c r="CO10" s="243"/>
      <c r="CP10" s="243"/>
      <c r="CQ10" s="243"/>
      <c r="CR10" s="243"/>
      <c r="CS10" s="243"/>
      <c r="CT10" s="243"/>
      <c r="CU10" s="243"/>
      <c r="CV10" s="243"/>
      <c r="CW10" s="243"/>
      <c r="CX10" s="243"/>
      <c r="CY10" s="243"/>
      <c r="CZ10" s="243"/>
      <c r="DA10" s="243"/>
      <c r="DB10" s="243"/>
      <c r="DC10" s="243"/>
      <c r="DD10" s="243"/>
      <c r="DE10" s="244"/>
    </row>
    <row r="11" spans="2:109" ht="15" customHeight="1" x14ac:dyDescent="0.2">
      <c r="B11" s="839" t="s">
        <v>578</v>
      </c>
      <c r="C11" s="840"/>
      <c r="D11" s="840"/>
      <c r="E11" s="840"/>
      <c r="F11" s="840"/>
      <c r="G11" s="840"/>
      <c r="H11" s="840"/>
      <c r="I11" s="840"/>
      <c r="J11" s="840"/>
      <c r="K11" s="840"/>
      <c r="L11" s="840"/>
      <c r="M11" s="840"/>
      <c r="N11" s="840"/>
      <c r="O11" s="840"/>
      <c r="P11" s="840"/>
      <c r="Q11" s="840"/>
      <c r="R11" s="840"/>
      <c r="S11" s="840"/>
      <c r="T11" s="840"/>
      <c r="U11" s="840"/>
      <c r="V11" s="840"/>
      <c r="W11" s="840"/>
      <c r="X11" s="840"/>
      <c r="Y11" s="840"/>
      <c r="Z11" s="840"/>
      <c r="AA11" s="840"/>
      <c r="AB11" s="840"/>
      <c r="AC11" s="840"/>
      <c r="AD11" s="840"/>
      <c r="AE11" s="840"/>
      <c r="AF11" s="840"/>
      <c r="AG11" s="840"/>
      <c r="AH11" s="840"/>
      <c r="AI11" s="840"/>
      <c r="AJ11" s="840"/>
      <c r="AK11" s="840"/>
      <c r="AL11" s="840"/>
      <c r="AM11" s="840"/>
      <c r="AN11" s="840"/>
      <c r="AO11" s="840"/>
      <c r="AP11" s="840"/>
      <c r="AQ11" s="840"/>
      <c r="AR11" s="840"/>
      <c r="AS11" s="840"/>
      <c r="AT11" s="840"/>
      <c r="AU11" s="840"/>
      <c r="AV11" s="840"/>
      <c r="AW11" s="840"/>
      <c r="AX11" s="840"/>
      <c r="AY11" s="840"/>
      <c r="AZ11" s="840"/>
      <c r="BA11" s="840"/>
      <c r="BB11" s="840"/>
      <c r="BC11" s="840"/>
      <c r="BD11" s="840"/>
      <c r="BE11" s="840"/>
      <c r="BF11" s="840"/>
      <c r="BG11" s="840"/>
      <c r="BH11" s="840"/>
      <c r="BI11" s="840"/>
      <c r="BJ11" s="840"/>
      <c r="BK11" s="840"/>
      <c r="BL11" s="840"/>
      <c r="BM11" s="840"/>
      <c r="BN11" s="840"/>
      <c r="BO11" s="840"/>
      <c r="BP11" s="840"/>
      <c r="BQ11" s="840"/>
      <c r="BR11" s="840"/>
      <c r="BS11" s="840"/>
      <c r="BT11" s="840"/>
      <c r="BU11" s="840"/>
      <c r="BV11" s="840"/>
      <c r="BW11" s="840"/>
      <c r="BX11" s="840"/>
      <c r="BY11" s="840"/>
      <c r="BZ11" s="840"/>
      <c r="CA11" s="840"/>
      <c r="CB11" s="840"/>
      <c r="CC11" s="840"/>
      <c r="CD11" s="840"/>
      <c r="CE11" s="840"/>
      <c r="CF11" s="840"/>
      <c r="CG11" s="840"/>
      <c r="CH11" s="840"/>
      <c r="CI11" s="840"/>
      <c r="CJ11" s="840"/>
      <c r="CK11" s="840"/>
      <c r="CL11" s="840"/>
      <c r="CM11" s="840"/>
      <c r="CN11" s="840"/>
      <c r="CO11" s="840"/>
      <c r="CP11" s="840"/>
      <c r="CQ11" s="840"/>
      <c r="CR11" s="840"/>
      <c r="CS11" s="840"/>
      <c r="CT11" s="840"/>
      <c r="CU11" s="840"/>
      <c r="CV11" s="840"/>
      <c r="CW11" s="840"/>
      <c r="CX11" s="840"/>
      <c r="CY11" s="840"/>
      <c r="CZ11" s="840"/>
      <c r="DA11" s="840"/>
      <c r="DB11" s="840"/>
      <c r="DC11" s="840"/>
      <c r="DD11" s="840"/>
      <c r="DE11" s="841"/>
    </row>
    <row r="12" spans="2:109" ht="6" customHeight="1" x14ac:dyDescent="0.2">
      <c r="B12" s="245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6"/>
      <c r="AX12" s="246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246"/>
      <c r="BQ12" s="246"/>
      <c r="BR12" s="246"/>
      <c r="BS12" s="246"/>
      <c r="BT12" s="246"/>
      <c r="BU12" s="246"/>
      <c r="BV12" s="246"/>
      <c r="BW12" s="246"/>
      <c r="BX12" s="246"/>
      <c r="BY12" s="246"/>
      <c r="BZ12" s="246"/>
      <c r="CA12" s="246"/>
      <c r="CB12" s="246"/>
      <c r="CC12" s="246"/>
      <c r="CD12" s="246"/>
      <c r="CE12" s="246"/>
      <c r="CF12" s="246"/>
      <c r="CG12" s="246"/>
      <c r="CH12" s="246"/>
      <c r="CI12" s="246"/>
      <c r="CJ12" s="246"/>
      <c r="CK12" s="246"/>
      <c r="CL12" s="246"/>
      <c r="CM12" s="246"/>
      <c r="CN12" s="246"/>
      <c r="CO12" s="246"/>
      <c r="CP12" s="246"/>
      <c r="CQ12" s="246"/>
      <c r="CR12" s="246"/>
      <c r="CS12" s="246"/>
      <c r="CT12" s="246"/>
      <c r="CU12" s="246"/>
      <c r="CV12" s="246"/>
      <c r="CW12" s="246"/>
      <c r="CX12" s="246"/>
      <c r="CY12" s="246"/>
      <c r="CZ12" s="246"/>
      <c r="DA12" s="246"/>
      <c r="DB12" s="246"/>
      <c r="DC12" s="246"/>
      <c r="DD12" s="246"/>
      <c r="DE12" s="247"/>
    </row>
    <row r="13" spans="2:109" ht="11.25" customHeight="1" x14ac:dyDescent="0.2">
      <c r="B13" s="235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35"/>
      <c r="CX13" s="235"/>
      <c r="CY13" s="235"/>
      <c r="CZ13" s="235"/>
      <c r="DA13" s="235"/>
      <c r="DB13" s="235"/>
      <c r="DC13" s="235"/>
      <c r="DD13" s="235"/>
      <c r="DE13" s="235"/>
    </row>
    <row r="14" spans="2:109" ht="6" customHeight="1" x14ac:dyDescent="0.2">
      <c r="B14" s="236"/>
      <c r="C14" s="237"/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8"/>
    </row>
    <row r="15" spans="2:109" ht="41.25" customHeight="1" x14ac:dyDescent="0.2">
      <c r="B15" s="842" t="s">
        <v>579</v>
      </c>
      <c r="C15" s="843"/>
      <c r="D15" s="843"/>
      <c r="E15" s="843"/>
      <c r="F15" s="843"/>
      <c r="G15" s="843"/>
      <c r="H15" s="843"/>
      <c r="I15" s="843"/>
      <c r="J15" s="843"/>
      <c r="K15" s="843"/>
      <c r="L15" s="843"/>
      <c r="M15" s="843"/>
      <c r="N15" s="843"/>
      <c r="O15" s="843"/>
      <c r="P15" s="843"/>
      <c r="Q15" s="843"/>
      <c r="R15" s="843"/>
      <c r="S15" s="843"/>
      <c r="T15" s="843"/>
      <c r="U15" s="843"/>
      <c r="V15" s="843"/>
      <c r="W15" s="843"/>
      <c r="X15" s="843"/>
      <c r="Y15" s="843"/>
      <c r="Z15" s="843"/>
      <c r="AA15" s="843"/>
      <c r="AB15" s="843"/>
      <c r="AC15" s="843"/>
      <c r="AD15" s="843"/>
      <c r="AE15" s="843"/>
      <c r="AF15" s="843"/>
      <c r="AG15" s="843"/>
      <c r="AH15" s="843"/>
      <c r="AI15" s="843"/>
      <c r="AJ15" s="843"/>
      <c r="AK15" s="843"/>
      <c r="AL15" s="843"/>
      <c r="AM15" s="843"/>
      <c r="AN15" s="843"/>
      <c r="AO15" s="843"/>
      <c r="AP15" s="843"/>
      <c r="AQ15" s="843"/>
      <c r="AR15" s="843"/>
      <c r="AS15" s="843"/>
      <c r="AT15" s="843"/>
      <c r="AU15" s="843"/>
      <c r="AV15" s="843"/>
      <c r="AW15" s="843"/>
      <c r="AX15" s="843"/>
      <c r="AY15" s="843"/>
      <c r="AZ15" s="843"/>
      <c r="BA15" s="843"/>
      <c r="BB15" s="843"/>
      <c r="BC15" s="843"/>
      <c r="BD15" s="843"/>
      <c r="BE15" s="843"/>
      <c r="BF15" s="843"/>
      <c r="BG15" s="843"/>
      <c r="BH15" s="843"/>
      <c r="BI15" s="843"/>
      <c r="BJ15" s="843"/>
      <c r="BK15" s="843"/>
      <c r="BL15" s="843"/>
      <c r="BM15" s="843"/>
      <c r="BN15" s="843"/>
      <c r="BO15" s="843"/>
      <c r="BP15" s="843"/>
      <c r="BQ15" s="843"/>
      <c r="BR15" s="843"/>
      <c r="BS15" s="843"/>
      <c r="BT15" s="843"/>
      <c r="BU15" s="843"/>
      <c r="BV15" s="843"/>
      <c r="BW15" s="843"/>
      <c r="BX15" s="843"/>
      <c r="BY15" s="843"/>
      <c r="BZ15" s="843"/>
      <c r="CA15" s="843"/>
      <c r="CB15" s="843"/>
      <c r="CC15" s="843"/>
      <c r="CD15" s="843"/>
      <c r="CE15" s="843"/>
      <c r="CF15" s="843"/>
      <c r="CG15" s="843"/>
      <c r="CH15" s="843"/>
      <c r="CI15" s="843"/>
      <c r="CJ15" s="843"/>
      <c r="CK15" s="843"/>
      <c r="CL15" s="843"/>
      <c r="CM15" s="843"/>
      <c r="CN15" s="843"/>
      <c r="CO15" s="843"/>
      <c r="CP15" s="843"/>
      <c r="CQ15" s="843"/>
      <c r="CR15" s="843"/>
      <c r="CS15" s="843"/>
      <c r="CT15" s="843"/>
      <c r="CU15" s="843"/>
      <c r="CV15" s="843"/>
      <c r="CW15" s="843"/>
      <c r="CX15" s="843"/>
      <c r="CY15" s="843"/>
      <c r="CZ15" s="843"/>
      <c r="DA15" s="843"/>
      <c r="DB15" s="843"/>
      <c r="DC15" s="843"/>
      <c r="DD15" s="843"/>
      <c r="DE15" s="844"/>
    </row>
    <row r="16" spans="2:109" ht="6" customHeight="1" x14ac:dyDescent="0.2">
      <c r="B16" s="239"/>
      <c r="C16" s="240"/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240"/>
      <c r="Y16" s="240"/>
      <c r="Z16" s="240"/>
      <c r="AA16" s="240"/>
      <c r="AB16" s="240"/>
      <c r="AC16" s="240"/>
      <c r="AD16" s="240"/>
      <c r="AE16" s="240"/>
      <c r="AF16" s="240"/>
      <c r="AG16" s="240"/>
      <c r="AH16" s="240"/>
      <c r="AI16" s="240"/>
      <c r="AJ16" s="240"/>
      <c r="AK16" s="240"/>
      <c r="AL16" s="240"/>
      <c r="AM16" s="240"/>
      <c r="AN16" s="240"/>
      <c r="AO16" s="240"/>
      <c r="AP16" s="240"/>
      <c r="AQ16" s="240"/>
      <c r="AR16" s="240"/>
      <c r="AS16" s="240"/>
      <c r="AT16" s="240"/>
      <c r="AU16" s="240"/>
      <c r="AV16" s="240"/>
      <c r="AW16" s="240"/>
      <c r="AX16" s="240"/>
      <c r="AY16" s="240"/>
      <c r="AZ16" s="240"/>
      <c r="BA16" s="240"/>
      <c r="BB16" s="240"/>
      <c r="BC16" s="240"/>
      <c r="BD16" s="240"/>
      <c r="BE16" s="240"/>
      <c r="BF16" s="240"/>
      <c r="BG16" s="240"/>
      <c r="BH16" s="240"/>
      <c r="BI16" s="240"/>
      <c r="BJ16" s="240"/>
      <c r="BK16" s="240"/>
      <c r="BL16" s="240"/>
      <c r="BM16" s="240"/>
      <c r="BN16" s="240"/>
      <c r="BO16" s="240"/>
      <c r="BP16" s="240"/>
      <c r="BQ16" s="240"/>
      <c r="BR16" s="240"/>
      <c r="BS16" s="240"/>
      <c r="BT16" s="240"/>
      <c r="BU16" s="240"/>
      <c r="BV16" s="240"/>
      <c r="BW16" s="240"/>
      <c r="BX16" s="240"/>
      <c r="BY16" s="240"/>
      <c r="BZ16" s="240"/>
      <c r="CA16" s="240"/>
      <c r="CB16" s="240"/>
      <c r="CC16" s="240"/>
      <c r="CD16" s="240"/>
      <c r="CE16" s="240"/>
      <c r="CF16" s="240"/>
      <c r="CG16" s="240"/>
      <c r="CH16" s="240"/>
      <c r="CI16" s="240"/>
      <c r="CJ16" s="240"/>
      <c r="CK16" s="240"/>
      <c r="CL16" s="240"/>
      <c r="CM16" s="240"/>
      <c r="CN16" s="240"/>
      <c r="CO16" s="240"/>
      <c r="CP16" s="240"/>
      <c r="CQ16" s="240"/>
      <c r="CR16" s="240"/>
      <c r="CS16" s="240"/>
      <c r="CT16" s="240"/>
      <c r="CU16" s="240"/>
      <c r="CV16" s="240"/>
      <c r="CW16" s="240"/>
      <c r="CX16" s="240"/>
      <c r="CY16" s="240"/>
      <c r="CZ16" s="240"/>
      <c r="DA16" s="240"/>
      <c r="DB16" s="240"/>
      <c r="DC16" s="240"/>
      <c r="DD16" s="240"/>
      <c r="DE16" s="241"/>
    </row>
    <row r="17" spans="2:109" ht="11.25" customHeight="1" x14ac:dyDescent="0.2">
      <c r="B17" s="235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  <c r="AO17" s="235"/>
      <c r="AP17" s="235"/>
      <c r="AQ17" s="235"/>
      <c r="AR17" s="235"/>
      <c r="AS17" s="235"/>
      <c r="AT17" s="235"/>
      <c r="AU17" s="235"/>
      <c r="AV17" s="235"/>
      <c r="AW17" s="235"/>
      <c r="AX17" s="235"/>
      <c r="AY17" s="235"/>
      <c r="AZ17" s="235"/>
      <c r="BA17" s="235"/>
      <c r="BB17" s="235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35"/>
      <c r="BR17" s="235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35"/>
      <c r="CH17" s="235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35"/>
      <c r="CX17" s="235"/>
      <c r="CY17" s="235"/>
      <c r="CZ17" s="235"/>
      <c r="DA17" s="235"/>
      <c r="DB17" s="235"/>
      <c r="DC17" s="235"/>
      <c r="DD17" s="235"/>
      <c r="DE17" s="235"/>
    </row>
    <row r="18" spans="2:109" ht="6" customHeight="1" x14ac:dyDescent="0.2">
      <c r="B18" s="236"/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8"/>
    </row>
    <row r="19" spans="2:109" ht="12.95" customHeight="1" x14ac:dyDescent="0.2">
      <c r="B19" s="829" t="s">
        <v>580</v>
      </c>
      <c r="C19" s="830"/>
      <c r="D19" s="830"/>
      <c r="E19" s="830"/>
      <c r="F19" s="830"/>
      <c r="G19" s="830"/>
      <c r="H19" s="830"/>
      <c r="I19" s="830"/>
      <c r="J19" s="830"/>
      <c r="K19" s="830"/>
      <c r="L19" s="830"/>
      <c r="M19" s="830"/>
      <c r="N19" s="830"/>
      <c r="O19" s="830"/>
      <c r="P19" s="830"/>
      <c r="Q19" s="830"/>
      <c r="R19" s="830"/>
      <c r="S19" s="830"/>
      <c r="T19" s="830"/>
      <c r="U19" s="830"/>
      <c r="V19" s="830"/>
      <c r="W19" s="830"/>
      <c r="X19" s="830"/>
      <c r="Y19" s="830"/>
      <c r="Z19" s="830"/>
      <c r="AA19" s="830"/>
      <c r="AB19" s="830"/>
      <c r="AC19" s="830"/>
      <c r="AD19" s="830"/>
      <c r="AE19" s="830"/>
      <c r="AF19" s="830"/>
      <c r="AG19" s="830"/>
      <c r="AH19" s="830"/>
      <c r="AI19" s="830"/>
      <c r="AJ19" s="830"/>
      <c r="AK19" s="830"/>
      <c r="AL19" s="830"/>
      <c r="AM19" s="830"/>
      <c r="AN19" s="830"/>
      <c r="AO19" s="830"/>
      <c r="AP19" s="830"/>
      <c r="AQ19" s="830"/>
      <c r="AR19" s="830"/>
      <c r="AS19" s="830"/>
      <c r="AT19" s="830"/>
      <c r="AU19" s="830"/>
      <c r="AV19" s="830"/>
      <c r="AW19" s="830"/>
      <c r="AX19" s="830"/>
      <c r="AY19" s="830"/>
      <c r="AZ19" s="830"/>
      <c r="BA19" s="830"/>
      <c r="BB19" s="830"/>
      <c r="BC19" s="830"/>
      <c r="BD19" s="830"/>
      <c r="BE19" s="830"/>
      <c r="BF19" s="830"/>
      <c r="BG19" s="830"/>
      <c r="BH19" s="830"/>
      <c r="BI19" s="830"/>
      <c r="BJ19" s="830"/>
      <c r="BK19" s="830"/>
      <c r="BL19" s="830"/>
      <c r="BM19" s="830"/>
      <c r="BN19" s="830"/>
      <c r="BO19" s="830"/>
      <c r="BP19" s="830"/>
      <c r="BQ19" s="830"/>
      <c r="BR19" s="830"/>
      <c r="BS19" s="830"/>
      <c r="BT19" s="830"/>
      <c r="BU19" s="830"/>
      <c r="BV19" s="830"/>
      <c r="BW19" s="830"/>
      <c r="BX19" s="830"/>
      <c r="BY19" s="830"/>
      <c r="BZ19" s="830"/>
      <c r="CA19" s="830"/>
      <c r="CB19" s="830"/>
      <c r="CC19" s="830"/>
      <c r="CD19" s="830"/>
      <c r="CE19" s="830"/>
      <c r="CF19" s="830"/>
      <c r="CG19" s="830"/>
      <c r="CH19" s="830"/>
      <c r="CI19" s="830"/>
      <c r="CJ19" s="830"/>
      <c r="CK19" s="830"/>
      <c r="CL19" s="830"/>
      <c r="CM19" s="830"/>
      <c r="CN19" s="830"/>
      <c r="CO19" s="830"/>
      <c r="CP19" s="830"/>
      <c r="CQ19" s="830"/>
      <c r="CR19" s="830"/>
      <c r="CS19" s="830"/>
      <c r="CT19" s="830"/>
      <c r="CU19" s="830"/>
      <c r="CV19" s="830"/>
      <c r="CW19" s="830"/>
      <c r="CX19" s="830"/>
      <c r="CY19" s="830"/>
      <c r="CZ19" s="830"/>
      <c r="DA19" s="830"/>
      <c r="DB19" s="830"/>
      <c r="DC19" s="830"/>
      <c r="DD19" s="830"/>
      <c r="DE19" s="831"/>
    </row>
    <row r="20" spans="2:109" ht="12.95" customHeight="1" x14ac:dyDescent="0.2">
      <c r="B20" s="832" t="s">
        <v>581</v>
      </c>
      <c r="C20" s="830"/>
      <c r="D20" s="830"/>
      <c r="E20" s="830"/>
      <c r="F20" s="830"/>
      <c r="G20" s="830"/>
      <c r="H20" s="830"/>
      <c r="I20" s="830"/>
      <c r="J20" s="830"/>
      <c r="K20" s="830"/>
      <c r="L20" s="830"/>
      <c r="M20" s="830"/>
      <c r="N20" s="830"/>
      <c r="O20" s="830"/>
      <c r="P20" s="830"/>
      <c r="Q20" s="830"/>
      <c r="R20" s="830"/>
      <c r="S20" s="830"/>
      <c r="T20" s="830"/>
      <c r="U20" s="830"/>
      <c r="V20" s="830"/>
      <c r="W20" s="830"/>
      <c r="X20" s="830"/>
      <c r="Y20" s="830"/>
      <c r="Z20" s="830"/>
      <c r="AA20" s="830"/>
      <c r="AB20" s="830"/>
      <c r="AC20" s="830"/>
      <c r="AD20" s="830"/>
      <c r="AE20" s="830"/>
      <c r="AF20" s="830"/>
      <c r="AG20" s="830"/>
      <c r="AH20" s="830"/>
      <c r="AI20" s="830"/>
      <c r="AJ20" s="830"/>
      <c r="AK20" s="830"/>
      <c r="AL20" s="830"/>
      <c r="AM20" s="830"/>
      <c r="AN20" s="830"/>
      <c r="AO20" s="830"/>
      <c r="AP20" s="830"/>
      <c r="AQ20" s="830"/>
      <c r="AR20" s="830"/>
      <c r="AS20" s="830"/>
      <c r="AT20" s="830"/>
      <c r="AU20" s="830"/>
      <c r="AV20" s="830"/>
      <c r="AW20" s="830"/>
      <c r="AX20" s="830"/>
      <c r="AY20" s="830"/>
      <c r="AZ20" s="830"/>
      <c r="BA20" s="830"/>
      <c r="BB20" s="830"/>
      <c r="BC20" s="830"/>
      <c r="BD20" s="830"/>
      <c r="BE20" s="830"/>
      <c r="BF20" s="830"/>
      <c r="BG20" s="830"/>
      <c r="BH20" s="830"/>
      <c r="BI20" s="830"/>
      <c r="BJ20" s="830"/>
      <c r="BK20" s="830"/>
      <c r="BL20" s="830"/>
      <c r="BM20" s="830"/>
      <c r="BN20" s="830"/>
      <c r="BO20" s="830"/>
      <c r="BP20" s="830"/>
      <c r="BQ20" s="830"/>
      <c r="BR20" s="830"/>
      <c r="BS20" s="830"/>
      <c r="BT20" s="830"/>
      <c r="BU20" s="830"/>
      <c r="BV20" s="830"/>
      <c r="BW20" s="830"/>
      <c r="BX20" s="830"/>
      <c r="BY20" s="830"/>
      <c r="BZ20" s="830"/>
      <c r="CA20" s="830"/>
      <c r="CB20" s="830"/>
      <c r="CC20" s="830"/>
      <c r="CD20" s="830"/>
      <c r="CE20" s="830"/>
      <c r="CF20" s="830"/>
      <c r="CG20" s="830"/>
      <c r="CH20" s="830"/>
      <c r="CI20" s="830"/>
      <c r="CJ20" s="830"/>
      <c r="CK20" s="830"/>
      <c r="CL20" s="830"/>
      <c r="CM20" s="830"/>
      <c r="CN20" s="830"/>
      <c r="CO20" s="830"/>
      <c r="CP20" s="830"/>
      <c r="CQ20" s="830"/>
      <c r="CR20" s="830"/>
      <c r="CS20" s="830"/>
      <c r="CT20" s="830"/>
      <c r="CU20" s="830"/>
      <c r="CV20" s="830"/>
      <c r="CW20" s="830"/>
      <c r="CX20" s="830"/>
      <c r="CY20" s="830"/>
      <c r="CZ20" s="830"/>
      <c r="DA20" s="830"/>
      <c r="DB20" s="830"/>
      <c r="DC20" s="830"/>
      <c r="DD20" s="830"/>
      <c r="DE20" s="831"/>
    </row>
    <row r="21" spans="2:109" ht="3" customHeight="1" x14ac:dyDescent="0.2">
      <c r="B21" s="248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49"/>
      <c r="BM21" s="249"/>
      <c r="BN21" s="249"/>
      <c r="BO21" s="249"/>
      <c r="BP21" s="249"/>
      <c r="BQ21" s="249"/>
      <c r="BR21" s="249"/>
      <c r="BS21" s="249"/>
      <c r="BT21" s="249"/>
      <c r="BU21" s="249"/>
      <c r="BV21" s="249"/>
      <c r="BW21" s="249"/>
      <c r="BX21" s="249"/>
      <c r="BY21" s="249"/>
      <c r="BZ21" s="249"/>
      <c r="CA21" s="249"/>
      <c r="CB21" s="249"/>
      <c r="CC21" s="249"/>
      <c r="CD21" s="249"/>
      <c r="CE21" s="249"/>
      <c r="CF21" s="249"/>
      <c r="CG21" s="249"/>
      <c r="CH21" s="249"/>
      <c r="CI21" s="249"/>
      <c r="CJ21" s="249"/>
      <c r="CK21" s="249"/>
      <c r="CL21" s="249"/>
      <c r="CM21" s="249"/>
      <c r="CN21" s="249"/>
      <c r="CO21" s="249"/>
      <c r="CP21" s="249"/>
      <c r="CQ21" s="249"/>
      <c r="CR21" s="249"/>
      <c r="CS21" s="249"/>
      <c r="CT21" s="249"/>
      <c r="CU21" s="249"/>
      <c r="CV21" s="249"/>
      <c r="CW21" s="249"/>
      <c r="CX21" s="249"/>
      <c r="CY21" s="249"/>
      <c r="CZ21" s="249"/>
      <c r="DA21" s="249"/>
      <c r="DB21" s="249"/>
      <c r="DC21" s="249"/>
      <c r="DD21" s="249"/>
      <c r="DE21" s="250"/>
    </row>
    <row r="22" spans="2:109" ht="11.25" customHeight="1" x14ac:dyDescent="0.2">
      <c r="B22" s="248"/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9"/>
      <c r="AW22" s="833" t="s">
        <v>582</v>
      </c>
      <c r="AX22" s="833"/>
      <c r="AY22" s="833"/>
      <c r="AZ22" s="833"/>
      <c r="BA22" s="833"/>
      <c r="BB22" s="834" t="s">
        <v>1400</v>
      </c>
      <c r="BC22" s="834"/>
      <c r="BD22" s="834"/>
      <c r="BE22" s="249"/>
      <c r="BF22" s="833" t="s">
        <v>584</v>
      </c>
      <c r="BG22" s="833"/>
      <c r="BH22" s="833"/>
      <c r="BI22" s="833"/>
      <c r="BJ22" s="249"/>
      <c r="BK22" s="249"/>
      <c r="BL22" s="249"/>
      <c r="BM22" s="249"/>
      <c r="BN22" s="249"/>
      <c r="BO22" s="249"/>
      <c r="BP22" s="249"/>
      <c r="BQ22" s="249"/>
      <c r="BR22" s="249"/>
      <c r="BS22" s="249"/>
      <c r="BT22" s="249"/>
      <c r="BU22" s="249"/>
      <c r="BV22" s="249"/>
      <c r="BW22" s="249"/>
      <c r="BX22" s="249"/>
      <c r="BY22" s="249"/>
      <c r="BZ22" s="249"/>
      <c r="CA22" s="249"/>
      <c r="CB22" s="249"/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  <c r="DC22" s="249"/>
      <c r="DD22" s="249"/>
      <c r="DE22" s="250"/>
    </row>
    <row r="23" spans="2:109" ht="6" customHeight="1" x14ac:dyDescent="0.2">
      <c r="B23" s="239"/>
      <c r="C23" s="240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0"/>
      <c r="O23" s="240"/>
      <c r="P23" s="240"/>
      <c r="Q23" s="240"/>
      <c r="R23" s="240"/>
      <c r="S23" s="240"/>
      <c r="T23" s="240"/>
      <c r="U23" s="240"/>
      <c r="V23" s="240"/>
      <c r="W23" s="240"/>
      <c r="X23" s="240"/>
      <c r="Y23" s="240"/>
      <c r="Z23" s="240"/>
      <c r="AA23" s="240"/>
      <c r="AB23" s="240"/>
      <c r="AC23" s="240"/>
      <c r="AD23" s="240"/>
      <c r="AE23" s="240"/>
      <c r="AF23" s="240"/>
      <c r="AG23" s="240"/>
      <c r="AH23" s="240"/>
      <c r="AI23" s="240"/>
      <c r="AJ23" s="240"/>
      <c r="AK23" s="240"/>
      <c r="AL23" s="240"/>
      <c r="AM23" s="240"/>
      <c r="AN23" s="240"/>
      <c r="AO23" s="240"/>
      <c r="AP23" s="240"/>
      <c r="AQ23" s="240"/>
      <c r="AR23" s="240"/>
      <c r="AS23" s="240"/>
      <c r="AT23" s="240"/>
      <c r="AU23" s="240"/>
      <c r="AV23" s="240"/>
      <c r="AW23" s="240"/>
      <c r="AX23" s="240"/>
      <c r="AY23" s="240"/>
      <c r="AZ23" s="240"/>
      <c r="BA23" s="240"/>
      <c r="BB23" s="240"/>
      <c r="BC23" s="240"/>
      <c r="BD23" s="240"/>
      <c r="BE23" s="240"/>
      <c r="BF23" s="240"/>
      <c r="BG23" s="240"/>
      <c r="BH23" s="240"/>
      <c r="BI23" s="240"/>
      <c r="BJ23" s="240"/>
      <c r="BK23" s="240"/>
      <c r="BL23" s="240"/>
      <c r="BM23" s="240"/>
      <c r="BN23" s="240"/>
      <c r="BO23" s="240"/>
      <c r="BP23" s="240"/>
      <c r="BQ23" s="240"/>
      <c r="BR23" s="240"/>
      <c r="BS23" s="240"/>
      <c r="BT23" s="240"/>
      <c r="BU23" s="240"/>
      <c r="BV23" s="240"/>
      <c r="BW23" s="240"/>
      <c r="BX23" s="240"/>
      <c r="BY23" s="240"/>
      <c r="BZ23" s="240"/>
      <c r="CA23" s="240"/>
      <c r="CB23" s="240"/>
      <c r="CC23" s="240"/>
      <c r="CD23" s="240"/>
      <c r="CE23" s="240"/>
      <c r="CF23" s="240"/>
      <c r="CG23" s="240"/>
      <c r="CH23" s="240"/>
      <c r="CI23" s="240"/>
      <c r="CJ23" s="240"/>
      <c r="CK23" s="240"/>
      <c r="CL23" s="240"/>
      <c r="CM23" s="240"/>
      <c r="CN23" s="240"/>
      <c r="CO23" s="240"/>
      <c r="CP23" s="240"/>
      <c r="CQ23" s="240"/>
      <c r="CR23" s="240"/>
      <c r="CS23" s="240"/>
      <c r="CT23" s="240"/>
      <c r="CU23" s="240"/>
      <c r="CV23" s="240"/>
      <c r="CW23" s="240"/>
      <c r="CX23" s="240"/>
      <c r="CY23" s="240"/>
      <c r="CZ23" s="240"/>
      <c r="DA23" s="240"/>
      <c r="DB23" s="240"/>
      <c r="DC23" s="240"/>
      <c r="DD23" s="240"/>
      <c r="DE23" s="241"/>
    </row>
    <row r="24" spans="2:109" ht="11.25" customHeight="1" x14ac:dyDescent="0.2">
      <c r="B24" s="235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35"/>
      <c r="CH24" s="235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51"/>
      <c r="CT24" s="235"/>
      <c r="CU24" s="235"/>
      <c r="CV24" s="235"/>
      <c r="CW24" s="235"/>
      <c r="CX24" s="235"/>
      <c r="CY24" s="235"/>
      <c r="CZ24" s="235"/>
      <c r="DA24" s="235"/>
      <c r="DB24" s="235"/>
      <c r="DC24" s="235"/>
      <c r="DD24" s="235"/>
      <c r="DE24" s="235"/>
    </row>
    <row r="25" spans="2:109" ht="27" customHeight="1" x14ac:dyDescent="0.2">
      <c r="B25" s="835" t="s">
        <v>585</v>
      </c>
      <c r="C25" s="835"/>
      <c r="D25" s="835"/>
      <c r="E25" s="835"/>
      <c r="F25" s="835"/>
      <c r="G25" s="835"/>
      <c r="H25" s="835"/>
      <c r="I25" s="835"/>
      <c r="J25" s="835"/>
      <c r="K25" s="835"/>
      <c r="L25" s="835"/>
      <c r="M25" s="835"/>
      <c r="N25" s="835"/>
      <c r="O25" s="835"/>
      <c r="P25" s="835"/>
      <c r="Q25" s="835"/>
      <c r="R25" s="835"/>
      <c r="S25" s="835"/>
      <c r="T25" s="835"/>
      <c r="U25" s="835"/>
      <c r="V25" s="835"/>
      <c r="W25" s="835"/>
      <c r="X25" s="835"/>
      <c r="Y25" s="835"/>
      <c r="Z25" s="835"/>
      <c r="AA25" s="835"/>
      <c r="AB25" s="835"/>
      <c r="AC25" s="835"/>
      <c r="AD25" s="835"/>
      <c r="AE25" s="835"/>
      <c r="AF25" s="835"/>
      <c r="AG25" s="835"/>
      <c r="AH25" s="835"/>
      <c r="AI25" s="835"/>
      <c r="AJ25" s="835"/>
      <c r="AK25" s="835"/>
      <c r="AL25" s="835"/>
      <c r="AM25" s="835"/>
      <c r="AN25" s="835"/>
      <c r="AO25" s="835"/>
      <c r="AP25" s="835"/>
      <c r="AQ25" s="835"/>
      <c r="AR25" s="835"/>
      <c r="AS25" s="835"/>
      <c r="AT25" s="835"/>
      <c r="AU25" s="835"/>
      <c r="AV25" s="835"/>
      <c r="AW25" s="835"/>
      <c r="AX25" s="835"/>
      <c r="AY25" s="835"/>
      <c r="AZ25" s="835"/>
      <c r="BA25" s="835"/>
      <c r="BB25" s="835"/>
      <c r="BC25" s="835"/>
      <c r="BD25" s="835"/>
      <c r="BE25" s="835"/>
      <c r="BF25" s="835"/>
      <c r="BG25" s="835"/>
      <c r="BH25" s="835"/>
      <c r="BI25" s="835" t="s">
        <v>586</v>
      </c>
      <c r="BJ25" s="835"/>
      <c r="BK25" s="835"/>
      <c r="BL25" s="835"/>
      <c r="BM25" s="835"/>
      <c r="BN25" s="835"/>
      <c r="BO25" s="835"/>
      <c r="BP25" s="835"/>
      <c r="BQ25" s="835"/>
      <c r="BR25" s="835"/>
      <c r="BS25" s="835"/>
      <c r="BT25" s="835"/>
      <c r="BU25" s="835"/>
      <c r="BV25" s="835"/>
      <c r="BW25" s="835"/>
      <c r="BX25" s="835"/>
      <c r="BY25" s="835"/>
      <c r="BZ25" s="835"/>
      <c r="CA25" s="235"/>
      <c r="CB25" s="235"/>
      <c r="CC25" s="235"/>
      <c r="CD25" s="836" t="s">
        <v>587</v>
      </c>
      <c r="CE25" s="835"/>
      <c r="CF25" s="835"/>
      <c r="CG25" s="835"/>
      <c r="CH25" s="835"/>
      <c r="CI25" s="835"/>
      <c r="CJ25" s="835"/>
      <c r="CK25" s="835"/>
      <c r="CL25" s="835"/>
      <c r="CM25" s="835"/>
      <c r="CN25" s="835"/>
      <c r="CO25" s="835"/>
      <c r="CP25" s="835"/>
      <c r="CQ25" s="835"/>
      <c r="CR25" s="835"/>
      <c r="CS25" s="835"/>
      <c r="CT25" s="835"/>
      <c r="CU25" s="835"/>
      <c r="CV25" s="835"/>
      <c r="CW25" s="835"/>
      <c r="CX25" s="835"/>
      <c r="CY25" s="835"/>
      <c r="CZ25" s="835"/>
      <c r="DA25" s="835"/>
      <c r="DB25" s="835"/>
      <c r="DC25" s="835"/>
      <c r="DD25" s="835"/>
      <c r="DE25" s="835"/>
    </row>
    <row r="26" spans="2:109" ht="24.95" customHeight="1" x14ac:dyDescent="0.2">
      <c r="B26" s="847" t="s">
        <v>588</v>
      </c>
      <c r="C26" s="848"/>
      <c r="D26" s="848"/>
      <c r="E26" s="848"/>
      <c r="F26" s="848"/>
      <c r="G26" s="848"/>
      <c r="H26" s="848"/>
      <c r="I26" s="848"/>
      <c r="J26" s="848"/>
      <c r="K26" s="848"/>
      <c r="L26" s="848"/>
      <c r="M26" s="848"/>
      <c r="N26" s="848"/>
      <c r="O26" s="848"/>
      <c r="P26" s="848"/>
      <c r="Q26" s="848"/>
      <c r="R26" s="848"/>
      <c r="S26" s="848"/>
      <c r="T26" s="848"/>
      <c r="U26" s="848"/>
      <c r="V26" s="848"/>
      <c r="W26" s="848"/>
      <c r="X26" s="848"/>
      <c r="Y26" s="848"/>
      <c r="Z26" s="848"/>
      <c r="AA26" s="848"/>
      <c r="AB26" s="848"/>
      <c r="AC26" s="848"/>
      <c r="AD26" s="848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8"/>
      <c r="AV26" s="848"/>
      <c r="AW26" s="848"/>
      <c r="AX26" s="848"/>
      <c r="AY26" s="848"/>
      <c r="AZ26" s="848"/>
      <c r="BA26" s="848"/>
      <c r="BB26" s="848"/>
      <c r="BC26" s="848"/>
      <c r="BD26" s="848"/>
      <c r="BE26" s="848"/>
      <c r="BF26" s="848"/>
      <c r="BG26" s="848"/>
      <c r="BH26" s="849"/>
      <c r="BI26" s="853" t="s">
        <v>589</v>
      </c>
      <c r="BJ26" s="853"/>
      <c r="BK26" s="853"/>
      <c r="BL26" s="853"/>
      <c r="BM26" s="853"/>
      <c r="BN26" s="853"/>
      <c r="BO26" s="853"/>
      <c r="BP26" s="853"/>
      <c r="BQ26" s="853"/>
      <c r="BR26" s="853"/>
      <c r="BS26" s="853"/>
      <c r="BT26" s="853"/>
      <c r="BU26" s="853"/>
      <c r="BV26" s="853"/>
      <c r="BW26" s="853"/>
      <c r="BX26" s="853"/>
      <c r="BY26" s="853"/>
      <c r="BZ26" s="853"/>
      <c r="CA26" s="235"/>
      <c r="CB26" s="235"/>
      <c r="CC26" s="235"/>
      <c r="CD26" s="835" t="s">
        <v>590</v>
      </c>
      <c r="CE26" s="835"/>
      <c r="CF26" s="835"/>
      <c r="CG26" s="835"/>
      <c r="CH26" s="835"/>
      <c r="CI26" s="835"/>
      <c r="CJ26" s="835"/>
      <c r="CK26" s="835"/>
      <c r="CL26" s="835"/>
      <c r="CM26" s="835"/>
      <c r="CN26" s="835"/>
      <c r="CO26" s="835"/>
      <c r="CP26" s="835"/>
      <c r="CQ26" s="835"/>
      <c r="CR26" s="854" t="s">
        <v>591</v>
      </c>
      <c r="CS26" s="855"/>
      <c r="CT26" s="855"/>
      <c r="CU26" s="855"/>
      <c r="CV26" s="855"/>
      <c r="CW26" s="855"/>
      <c r="CX26" s="855"/>
      <c r="CY26" s="855"/>
      <c r="CZ26" s="855"/>
      <c r="DA26" s="855"/>
      <c r="DB26" s="855"/>
      <c r="DC26" s="855"/>
      <c r="DD26" s="855"/>
      <c r="DE26" s="855"/>
    </row>
    <row r="27" spans="2:109" ht="12.95" customHeight="1" x14ac:dyDescent="0.2">
      <c r="B27" s="850"/>
      <c r="C27" s="851"/>
      <c r="D27" s="851"/>
      <c r="E27" s="851"/>
      <c r="F27" s="851"/>
      <c r="G27" s="851"/>
      <c r="H27" s="851"/>
      <c r="I27" s="851"/>
      <c r="J27" s="851"/>
      <c r="K27" s="851"/>
      <c r="L27" s="851"/>
      <c r="M27" s="851"/>
      <c r="N27" s="851"/>
      <c r="O27" s="851"/>
      <c r="P27" s="851"/>
      <c r="Q27" s="851"/>
      <c r="R27" s="851"/>
      <c r="S27" s="851"/>
      <c r="T27" s="851"/>
      <c r="U27" s="851"/>
      <c r="V27" s="851"/>
      <c r="W27" s="851"/>
      <c r="X27" s="851"/>
      <c r="Y27" s="851"/>
      <c r="Z27" s="851"/>
      <c r="AA27" s="851"/>
      <c r="AB27" s="851"/>
      <c r="AC27" s="851"/>
      <c r="AD27" s="851"/>
      <c r="AE27" s="851"/>
      <c r="AF27" s="851"/>
      <c r="AG27" s="851"/>
      <c r="AH27" s="851"/>
      <c r="AI27" s="851"/>
      <c r="AJ27" s="851"/>
      <c r="AK27" s="851"/>
      <c r="AL27" s="851"/>
      <c r="AM27" s="851"/>
      <c r="AN27" s="851"/>
      <c r="AO27" s="851"/>
      <c r="AP27" s="851"/>
      <c r="AQ27" s="851"/>
      <c r="AR27" s="851"/>
      <c r="AS27" s="851"/>
      <c r="AT27" s="851"/>
      <c r="AU27" s="851"/>
      <c r="AV27" s="851"/>
      <c r="AW27" s="851"/>
      <c r="AX27" s="851"/>
      <c r="AY27" s="851"/>
      <c r="AZ27" s="851"/>
      <c r="BA27" s="851"/>
      <c r="BB27" s="851"/>
      <c r="BC27" s="851"/>
      <c r="BD27" s="851"/>
      <c r="BE27" s="851"/>
      <c r="BF27" s="851"/>
      <c r="BG27" s="851"/>
      <c r="BH27" s="852"/>
      <c r="BI27" s="856"/>
      <c r="BJ27" s="856"/>
      <c r="BK27" s="856"/>
      <c r="BL27" s="856"/>
      <c r="BM27" s="856"/>
      <c r="BN27" s="856"/>
      <c r="BO27" s="856"/>
      <c r="BP27" s="856"/>
      <c r="BQ27" s="856"/>
      <c r="BR27" s="856"/>
      <c r="BS27" s="856"/>
      <c r="BT27" s="856"/>
      <c r="BU27" s="856"/>
      <c r="BV27" s="856"/>
      <c r="BW27" s="856"/>
      <c r="BX27" s="856"/>
      <c r="BY27" s="856"/>
      <c r="BZ27" s="856"/>
      <c r="CA27" s="235"/>
      <c r="CB27" s="235"/>
      <c r="CC27" s="235">
        <v>18</v>
      </c>
      <c r="CD27" s="235"/>
      <c r="CE27" s="235"/>
      <c r="CF27" s="235"/>
      <c r="CG27" s="235"/>
      <c r="CH27" s="235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35"/>
      <c r="CX27" s="235"/>
      <c r="CY27" s="235"/>
      <c r="CZ27" s="235"/>
      <c r="DA27" s="235"/>
      <c r="DB27" s="235"/>
      <c r="DC27" s="235"/>
      <c r="DD27" s="235"/>
      <c r="DE27" s="235"/>
    </row>
    <row r="28" spans="2:109" ht="12.95" customHeight="1" x14ac:dyDescent="0.2">
      <c r="B28" s="857" t="s">
        <v>592</v>
      </c>
      <c r="C28" s="858"/>
      <c r="D28" s="858"/>
      <c r="E28" s="858"/>
      <c r="F28" s="858"/>
      <c r="G28" s="858"/>
      <c r="H28" s="858"/>
      <c r="I28" s="858"/>
      <c r="J28" s="858"/>
      <c r="K28" s="858"/>
      <c r="L28" s="858"/>
      <c r="M28" s="858"/>
      <c r="N28" s="858"/>
      <c r="O28" s="858"/>
      <c r="P28" s="858"/>
      <c r="Q28" s="858"/>
      <c r="R28" s="858"/>
      <c r="S28" s="858"/>
      <c r="T28" s="858"/>
      <c r="U28" s="858"/>
      <c r="V28" s="858"/>
      <c r="W28" s="858"/>
      <c r="X28" s="858"/>
      <c r="Y28" s="858"/>
      <c r="Z28" s="858"/>
      <c r="AA28" s="858"/>
      <c r="AB28" s="858"/>
      <c r="AC28" s="858"/>
      <c r="AD28" s="858"/>
      <c r="AE28" s="858"/>
      <c r="AF28" s="858"/>
      <c r="AG28" s="858"/>
      <c r="AH28" s="858"/>
      <c r="AI28" s="858"/>
      <c r="AJ28" s="858"/>
      <c r="AK28" s="858"/>
      <c r="AL28" s="858"/>
      <c r="AM28" s="858"/>
      <c r="AN28" s="858"/>
      <c r="AO28" s="858"/>
      <c r="AP28" s="858"/>
      <c r="AQ28" s="858"/>
      <c r="AR28" s="858"/>
      <c r="AS28" s="858"/>
      <c r="AT28" s="858"/>
      <c r="AU28" s="858"/>
      <c r="AV28" s="858"/>
      <c r="AW28" s="858"/>
      <c r="AX28" s="858"/>
      <c r="AY28" s="858"/>
      <c r="AZ28" s="858"/>
      <c r="BA28" s="858"/>
      <c r="BB28" s="858"/>
      <c r="BC28" s="858"/>
      <c r="BD28" s="858"/>
      <c r="BE28" s="858"/>
      <c r="BF28" s="858"/>
      <c r="BG28" s="858"/>
      <c r="BH28" s="859"/>
      <c r="BI28" s="856"/>
      <c r="BJ28" s="856"/>
      <c r="BK28" s="856"/>
      <c r="BL28" s="856"/>
      <c r="BM28" s="856"/>
      <c r="BN28" s="856"/>
      <c r="BO28" s="856"/>
      <c r="BP28" s="856"/>
      <c r="BQ28" s="856"/>
      <c r="BR28" s="856"/>
      <c r="BS28" s="856"/>
      <c r="BT28" s="856"/>
      <c r="BU28" s="856"/>
      <c r="BV28" s="856"/>
      <c r="BW28" s="856"/>
      <c r="BX28" s="856"/>
      <c r="BY28" s="856"/>
      <c r="BZ28" s="856"/>
      <c r="CA28" s="235"/>
      <c r="CB28" s="235"/>
      <c r="CC28" s="235"/>
      <c r="CD28" s="860" t="s">
        <v>593</v>
      </c>
      <c r="CE28" s="861"/>
      <c r="CF28" s="861"/>
      <c r="CG28" s="861"/>
      <c r="CH28" s="861"/>
      <c r="CI28" s="861"/>
      <c r="CJ28" s="861"/>
      <c r="CK28" s="861"/>
      <c r="CL28" s="861"/>
      <c r="CM28" s="861"/>
      <c r="CN28" s="861"/>
      <c r="CO28" s="861"/>
      <c r="CP28" s="861"/>
      <c r="CQ28" s="861"/>
      <c r="CR28" s="861"/>
      <c r="CS28" s="861"/>
      <c r="CT28" s="861"/>
      <c r="CU28" s="861"/>
      <c r="CV28" s="861"/>
      <c r="CW28" s="861"/>
      <c r="CX28" s="861"/>
      <c r="CY28" s="861"/>
      <c r="CZ28" s="861"/>
      <c r="DA28" s="861"/>
      <c r="DB28" s="861"/>
      <c r="DC28" s="861"/>
      <c r="DD28" s="861"/>
      <c r="DE28" s="862"/>
    </row>
    <row r="29" spans="2:109" ht="12.95" customHeight="1" x14ac:dyDescent="0.2">
      <c r="B29" s="866" t="s">
        <v>594</v>
      </c>
      <c r="C29" s="867"/>
      <c r="D29" s="867"/>
      <c r="E29" s="867"/>
      <c r="F29" s="867"/>
      <c r="G29" s="867"/>
      <c r="H29" s="867"/>
      <c r="I29" s="867"/>
      <c r="J29" s="867"/>
      <c r="K29" s="867"/>
      <c r="L29" s="867"/>
      <c r="M29" s="867"/>
      <c r="N29" s="867"/>
      <c r="O29" s="867"/>
      <c r="P29" s="867"/>
      <c r="Q29" s="867"/>
      <c r="R29" s="867"/>
      <c r="S29" s="867"/>
      <c r="T29" s="867"/>
      <c r="U29" s="867"/>
      <c r="V29" s="867"/>
      <c r="W29" s="867"/>
      <c r="X29" s="867"/>
      <c r="Y29" s="867"/>
      <c r="Z29" s="867"/>
      <c r="AA29" s="867"/>
      <c r="AB29" s="867"/>
      <c r="AC29" s="867"/>
      <c r="AD29" s="867"/>
      <c r="AE29" s="867"/>
      <c r="AF29" s="867"/>
      <c r="AG29" s="867"/>
      <c r="AH29" s="867"/>
      <c r="AI29" s="867"/>
      <c r="AJ29" s="867"/>
      <c r="AK29" s="867"/>
      <c r="AL29" s="867"/>
      <c r="AM29" s="867"/>
      <c r="AN29" s="867"/>
      <c r="AO29" s="867"/>
      <c r="AP29" s="867"/>
      <c r="AQ29" s="867"/>
      <c r="AR29" s="867"/>
      <c r="AS29" s="867"/>
      <c r="AT29" s="867"/>
      <c r="AU29" s="867"/>
      <c r="AV29" s="867"/>
      <c r="AW29" s="867"/>
      <c r="AX29" s="867"/>
      <c r="AY29" s="867"/>
      <c r="AZ29" s="867"/>
      <c r="BA29" s="867"/>
      <c r="BB29" s="867"/>
      <c r="BC29" s="867"/>
      <c r="BD29" s="867"/>
      <c r="BE29" s="867"/>
      <c r="BF29" s="867"/>
      <c r="BG29" s="867"/>
      <c r="BH29" s="868"/>
      <c r="BI29" s="869"/>
      <c r="BJ29" s="869"/>
      <c r="BK29" s="869"/>
      <c r="BL29" s="869"/>
      <c r="BM29" s="869"/>
      <c r="BN29" s="869"/>
      <c r="BO29" s="869"/>
      <c r="BP29" s="869"/>
      <c r="BQ29" s="869"/>
      <c r="BR29" s="869"/>
      <c r="BS29" s="869"/>
      <c r="BT29" s="869"/>
      <c r="BU29" s="869"/>
      <c r="BV29" s="869"/>
      <c r="BW29" s="869"/>
      <c r="BX29" s="869"/>
      <c r="BY29" s="869"/>
      <c r="BZ29" s="869"/>
      <c r="CA29" s="235"/>
      <c r="CB29" s="235"/>
      <c r="CC29" s="235"/>
      <c r="CD29" s="863"/>
      <c r="CE29" s="864"/>
      <c r="CF29" s="864"/>
      <c r="CG29" s="864"/>
      <c r="CH29" s="864"/>
      <c r="CI29" s="864"/>
      <c r="CJ29" s="864"/>
      <c r="CK29" s="864"/>
      <c r="CL29" s="864"/>
      <c r="CM29" s="864"/>
      <c r="CN29" s="864"/>
      <c r="CO29" s="864"/>
      <c r="CP29" s="864"/>
      <c r="CQ29" s="864"/>
      <c r="CR29" s="864"/>
      <c r="CS29" s="864"/>
      <c r="CT29" s="864"/>
      <c r="CU29" s="864"/>
      <c r="CV29" s="864"/>
      <c r="CW29" s="864"/>
      <c r="CX29" s="864"/>
      <c r="CY29" s="864"/>
      <c r="CZ29" s="864"/>
      <c r="DA29" s="864"/>
      <c r="DB29" s="864"/>
      <c r="DC29" s="864"/>
      <c r="DD29" s="864"/>
      <c r="DE29" s="865"/>
    </row>
    <row r="30" spans="2:109" ht="11.25" customHeight="1" x14ac:dyDescent="0.2"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35"/>
      <c r="CL30" s="235"/>
      <c r="CM30" s="235"/>
      <c r="CN30" s="235"/>
      <c r="CO30" s="235"/>
      <c r="CP30" s="235"/>
      <c r="CQ30" s="235"/>
      <c r="CR30" s="235"/>
      <c r="CS30" s="235"/>
      <c r="CT30" s="235"/>
      <c r="CU30" s="235"/>
      <c r="CV30" s="235"/>
      <c r="CW30" s="235"/>
      <c r="CX30" s="235"/>
      <c r="CY30" s="235"/>
      <c r="CZ30" s="235"/>
      <c r="DA30" s="235"/>
      <c r="DB30" s="235"/>
      <c r="DC30" s="235"/>
      <c r="DD30" s="235"/>
      <c r="DE30" s="235"/>
    </row>
    <row r="31" spans="2:109" ht="6" customHeight="1" x14ac:dyDescent="0.2">
      <c r="B31" s="236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37"/>
      <c r="BV31" s="237"/>
      <c r="BW31" s="237"/>
      <c r="BX31" s="237"/>
      <c r="BY31" s="237"/>
      <c r="BZ31" s="237"/>
      <c r="CA31" s="237"/>
      <c r="CB31" s="237"/>
      <c r="CC31" s="237"/>
      <c r="CD31" s="237"/>
      <c r="CE31" s="237"/>
      <c r="CF31" s="237"/>
      <c r="CG31" s="237"/>
      <c r="CH31" s="237"/>
      <c r="CI31" s="237"/>
      <c r="CJ31" s="237"/>
      <c r="CK31" s="237"/>
      <c r="CL31" s="237"/>
      <c r="CM31" s="237"/>
      <c r="CN31" s="237"/>
      <c r="CO31" s="237"/>
      <c r="CP31" s="237"/>
      <c r="CQ31" s="237"/>
      <c r="CR31" s="237"/>
      <c r="CS31" s="237"/>
      <c r="CT31" s="237"/>
      <c r="CU31" s="237"/>
      <c r="CV31" s="237"/>
      <c r="CW31" s="237"/>
      <c r="CX31" s="237"/>
      <c r="CY31" s="237"/>
      <c r="CZ31" s="237"/>
      <c r="DA31" s="237"/>
      <c r="DB31" s="237"/>
      <c r="DC31" s="237"/>
      <c r="DD31" s="237"/>
      <c r="DE31" s="238"/>
    </row>
    <row r="32" spans="2:109" ht="11.25" customHeight="1" x14ac:dyDescent="0.2">
      <c r="B32" s="845" t="s">
        <v>595</v>
      </c>
      <c r="C32" s="833"/>
      <c r="D32" s="833"/>
      <c r="E32" s="833"/>
      <c r="F32" s="833"/>
      <c r="G32" s="833"/>
      <c r="H32" s="833"/>
      <c r="I32" s="833"/>
      <c r="J32" s="833"/>
      <c r="K32" s="833"/>
      <c r="L32" s="833"/>
      <c r="M32" s="833"/>
      <c r="N32" s="833"/>
      <c r="O32" s="833"/>
      <c r="P32" s="833"/>
      <c r="Q32" s="833"/>
      <c r="R32" s="833"/>
      <c r="S32" s="833"/>
      <c r="T32" s="833"/>
      <c r="U32" s="833"/>
      <c r="V32" s="833"/>
      <c r="W32" s="833"/>
      <c r="X32" s="833"/>
      <c r="Y32" s="833"/>
      <c r="Z32" s="833"/>
      <c r="AA32" s="833"/>
      <c r="AB32" s="833"/>
      <c r="AC32" s="833"/>
      <c r="AD32" s="833"/>
      <c r="AE32" s="833"/>
      <c r="AF32" s="833"/>
      <c r="AG32" s="833"/>
      <c r="AH32" s="833"/>
      <c r="AI32" s="833"/>
      <c r="AJ32" s="833"/>
      <c r="AK32" s="833"/>
      <c r="AL32" s="833"/>
      <c r="AM32" s="833"/>
      <c r="AN32" s="833"/>
      <c r="AO32" s="833"/>
      <c r="AP32" s="846" t="s">
        <v>596</v>
      </c>
      <c r="AQ32" s="846"/>
      <c r="AR32" s="846"/>
      <c r="AS32" s="846"/>
      <c r="AT32" s="846"/>
      <c r="AU32" s="846"/>
      <c r="AV32" s="846"/>
      <c r="AW32" s="846"/>
      <c r="AX32" s="846"/>
      <c r="AY32" s="846"/>
      <c r="AZ32" s="846"/>
      <c r="BA32" s="846"/>
      <c r="BB32" s="846"/>
      <c r="BC32" s="846"/>
      <c r="BD32" s="846"/>
      <c r="BE32" s="846"/>
      <c r="BF32" s="846"/>
      <c r="BG32" s="846"/>
      <c r="BH32" s="846"/>
      <c r="BI32" s="846"/>
      <c r="BJ32" s="846"/>
      <c r="BK32" s="846"/>
      <c r="BL32" s="846"/>
      <c r="BM32" s="846"/>
      <c r="BN32" s="846"/>
      <c r="BO32" s="846"/>
      <c r="BP32" s="846"/>
      <c r="BQ32" s="846"/>
      <c r="BR32" s="846"/>
      <c r="BS32" s="846"/>
      <c r="BT32" s="846"/>
      <c r="BU32" s="846"/>
      <c r="BV32" s="846"/>
      <c r="BW32" s="846"/>
      <c r="BX32" s="846"/>
      <c r="BY32" s="846"/>
      <c r="BZ32" s="846"/>
      <c r="CA32" s="846"/>
      <c r="CB32" s="846"/>
      <c r="CC32" s="846"/>
      <c r="CD32" s="846"/>
      <c r="CE32" s="846"/>
      <c r="CF32" s="846"/>
      <c r="CG32" s="846"/>
      <c r="CH32" s="846"/>
      <c r="CI32" s="846"/>
      <c r="CJ32" s="846"/>
      <c r="CK32" s="846"/>
      <c r="CL32" s="846"/>
      <c r="CM32" s="846"/>
      <c r="CN32" s="846"/>
      <c r="CO32" s="846"/>
      <c r="CP32" s="846"/>
      <c r="CQ32" s="846"/>
      <c r="CR32" s="846"/>
      <c r="CS32" s="846"/>
      <c r="CT32" s="846"/>
      <c r="CU32" s="846"/>
      <c r="CV32" s="846"/>
      <c r="CW32" s="846"/>
      <c r="CX32" s="846"/>
      <c r="CY32" s="846"/>
      <c r="CZ32" s="846"/>
      <c r="DA32" s="846"/>
      <c r="DB32" s="846"/>
      <c r="DC32" s="846"/>
      <c r="DD32" s="846"/>
      <c r="DE32" s="250"/>
    </row>
    <row r="33" spans="2:109" ht="6" customHeight="1" x14ac:dyDescent="0.2">
      <c r="B33" s="248"/>
      <c r="C33" s="249"/>
      <c r="D33" s="249"/>
      <c r="E33" s="249"/>
      <c r="F33" s="249"/>
      <c r="G33" s="249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49"/>
      <c r="AW33" s="249"/>
      <c r="AX33" s="249"/>
      <c r="AY33" s="249"/>
      <c r="AZ33" s="249"/>
      <c r="BA33" s="249"/>
      <c r="BB33" s="249"/>
      <c r="BC33" s="249"/>
      <c r="BD33" s="249"/>
      <c r="BE33" s="249"/>
      <c r="BF33" s="249"/>
      <c r="BG33" s="249"/>
      <c r="BH33" s="249"/>
      <c r="BI33" s="249"/>
      <c r="BJ33" s="249"/>
      <c r="BK33" s="249"/>
      <c r="BL33" s="249"/>
      <c r="BM33" s="249"/>
      <c r="BN33" s="249"/>
      <c r="BO33" s="249"/>
      <c r="BP33" s="249"/>
      <c r="BQ33" s="249"/>
      <c r="BR33" s="249"/>
      <c r="BS33" s="249"/>
      <c r="BT33" s="249"/>
      <c r="BU33" s="249"/>
      <c r="BV33" s="249"/>
      <c r="BW33" s="249"/>
      <c r="BX33" s="249"/>
      <c r="BY33" s="249"/>
      <c r="BZ33" s="249"/>
      <c r="CA33" s="249"/>
      <c r="CB33" s="249"/>
      <c r="CC33" s="249"/>
      <c r="CD33" s="249"/>
      <c r="CE33" s="249"/>
      <c r="CF33" s="249"/>
      <c r="CG33" s="249"/>
      <c r="CH33" s="249"/>
      <c r="CI33" s="249"/>
      <c r="CJ33" s="249"/>
      <c r="CK33" s="249"/>
      <c r="CL33" s="249"/>
      <c r="CM33" s="249"/>
      <c r="CN33" s="249"/>
      <c r="CO33" s="249"/>
      <c r="CP33" s="249"/>
      <c r="CQ33" s="249"/>
      <c r="CR33" s="249"/>
      <c r="CS33" s="249"/>
      <c r="CT33" s="249"/>
      <c r="CU33" s="249"/>
      <c r="CV33" s="249"/>
      <c r="CW33" s="249"/>
      <c r="CX33" s="249"/>
      <c r="CY33" s="249"/>
      <c r="CZ33" s="249"/>
      <c r="DA33" s="249"/>
      <c r="DB33" s="249"/>
      <c r="DC33" s="249"/>
      <c r="DD33" s="249"/>
      <c r="DE33" s="250"/>
    </row>
    <row r="34" spans="2:109" ht="11.25" customHeight="1" x14ac:dyDescent="0.2">
      <c r="B34" s="248"/>
      <c r="C34" s="846"/>
      <c r="D34" s="846"/>
      <c r="E34" s="846"/>
      <c r="F34" s="846"/>
      <c r="G34" s="846"/>
      <c r="H34" s="846"/>
      <c r="I34" s="846"/>
      <c r="J34" s="846"/>
      <c r="K34" s="846"/>
      <c r="L34" s="846"/>
      <c r="M34" s="846"/>
      <c r="N34" s="846"/>
      <c r="O34" s="846"/>
      <c r="P34" s="846"/>
      <c r="Q34" s="846"/>
      <c r="R34" s="846"/>
      <c r="S34" s="846"/>
      <c r="T34" s="846"/>
      <c r="U34" s="846"/>
      <c r="V34" s="846"/>
      <c r="W34" s="846"/>
      <c r="X34" s="846"/>
      <c r="Y34" s="846"/>
      <c r="Z34" s="846"/>
      <c r="AA34" s="846"/>
      <c r="AB34" s="846"/>
      <c r="AC34" s="846"/>
      <c r="AD34" s="846"/>
      <c r="AE34" s="846"/>
      <c r="AF34" s="846"/>
      <c r="AG34" s="846"/>
      <c r="AH34" s="846"/>
      <c r="AI34" s="846"/>
      <c r="AJ34" s="846"/>
      <c r="AK34" s="846"/>
      <c r="AL34" s="846"/>
      <c r="AM34" s="846"/>
      <c r="AN34" s="846"/>
      <c r="AO34" s="846"/>
      <c r="AP34" s="846"/>
      <c r="AQ34" s="846"/>
      <c r="AR34" s="846"/>
      <c r="AS34" s="846"/>
      <c r="AT34" s="846"/>
      <c r="AU34" s="846"/>
      <c r="AV34" s="846"/>
      <c r="AW34" s="846"/>
      <c r="AX34" s="846"/>
      <c r="AY34" s="846"/>
      <c r="AZ34" s="846"/>
      <c r="BA34" s="846"/>
      <c r="BB34" s="846"/>
      <c r="BC34" s="846"/>
      <c r="BD34" s="846"/>
      <c r="BE34" s="846"/>
      <c r="BF34" s="846"/>
      <c r="BG34" s="846"/>
      <c r="BH34" s="846"/>
      <c r="BI34" s="846"/>
      <c r="BJ34" s="846"/>
      <c r="BK34" s="846"/>
      <c r="BL34" s="846"/>
      <c r="BM34" s="846"/>
      <c r="BN34" s="846"/>
      <c r="BO34" s="846"/>
      <c r="BP34" s="846"/>
      <c r="BQ34" s="846"/>
      <c r="BR34" s="846"/>
      <c r="BS34" s="846"/>
      <c r="BT34" s="846"/>
      <c r="BU34" s="846"/>
      <c r="BV34" s="846"/>
      <c r="BW34" s="846"/>
      <c r="BX34" s="846"/>
      <c r="BY34" s="846"/>
      <c r="BZ34" s="846"/>
      <c r="CA34" s="846"/>
      <c r="CB34" s="846"/>
      <c r="CC34" s="846"/>
      <c r="CD34" s="846"/>
      <c r="CE34" s="846"/>
      <c r="CF34" s="846"/>
      <c r="CG34" s="846"/>
      <c r="CH34" s="846"/>
      <c r="CI34" s="846"/>
      <c r="CJ34" s="846"/>
      <c r="CK34" s="846"/>
      <c r="CL34" s="846"/>
      <c r="CM34" s="846"/>
      <c r="CN34" s="846"/>
      <c r="CO34" s="846"/>
      <c r="CP34" s="846"/>
      <c r="CQ34" s="846"/>
      <c r="CR34" s="846"/>
      <c r="CS34" s="846"/>
      <c r="CT34" s="846"/>
      <c r="CU34" s="846"/>
      <c r="CV34" s="846"/>
      <c r="CW34" s="846"/>
      <c r="CX34" s="846"/>
      <c r="CY34" s="846"/>
      <c r="CZ34" s="846"/>
      <c r="DA34" s="846"/>
      <c r="DB34" s="846"/>
      <c r="DC34" s="846"/>
      <c r="DD34" s="846"/>
      <c r="DE34" s="250"/>
    </row>
    <row r="35" spans="2:109" ht="6" customHeight="1" x14ac:dyDescent="0.2">
      <c r="B35" s="248"/>
      <c r="C35" s="249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  <c r="AS35" s="249"/>
      <c r="AT35" s="249"/>
      <c r="AU35" s="249"/>
      <c r="AV35" s="249"/>
      <c r="AW35" s="249"/>
      <c r="AX35" s="249"/>
      <c r="AY35" s="249"/>
      <c r="AZ35" s="249"/>
      <c r="BA35" s="249"/>
      <c r="BB35" s="249"/>
      <c r="BC35" s="249"/>
      <c r="BD35" s="249"/>
      <c r="BE35" s="249"/>
      <c r="BF35" s="249"/>
      <c r="BG35" s="249"/>
      <c r="BH35" s="249"/>
      <c r="BI35" s="249"/>
      <c r="BJ35" s="249"/>
      <c r="BK35" s="249"/>
      <c r="BL35" s="249"/>
      <c r="BM35" s="249"/>
      <c r="BN35" s="249"/>
      <c r="BO35" s="249"/>
      <c r="BP35" s="249"/>
      <c r="BQ35" s="249"/>
      <c r="BR35" s="249"/>
      <c r="BS35" s="249"/>
      <c r="BT35" s="249"/>
      <c r="BU35" s="249"/>
      <c r="BV35" s="249"/>
      <c r="BW35" s="249"/>
      <c r="BX35" s="249"/>
      <c r="BY35" s="249"/>
      <c r="BZ35" s="249"/>
      <c r="CA35" s="249"/>
      <c r="CB35" s="249"/>
      <c r="CC35" s="249"/>
      <c r="CD35" s="249"/>
      <c r="CE35" s="249"/>
      <c r="CF35" s="249"/>
      <c r="CG35" s="249"/>
      <c r="CH35" s="249"/>
      <c r="CI35" s="249"/>
      <c r="CJ35" s="249"/>
      <c r="CK35" s="249"/>
      <c r="CL35" s="249"/>
      <c r="CM35" s="249"/>
      <c r="CN35" s="249"/>
      <c r="CO35" s="249"/>
      <c r="CP35" s="249"/>
      <c r="CQ35" s="249"/>
      <c r="CR35" s="249"/>
      <c r="CS35" s="249"/>
      <c r="CT35" s="249"/>
      <c r="CU35" s="249"/>
      <c r="CV35" s="249"/>
      <c r="CW35" s="249"/>
      <c r="CX35" s="249"/>
      <c r="CY35" s="249"/>
      <c r="CZ35" s="249"/>
      <c r="DA35" s="249"/>
      <c r="DB35" s="249"/>
      <c r="DC35" s="249"/>
      <c r="DD35" s="249"/>
      <c r="DE35" s="250"/>
    </row>
    <row r="36" spans="2:109" ht="11.25" customHeight="1" x14ac:dyDescent="0.2">
      <c r="B36" s="845" t="s">
        <v>597</v>
      </c>
      <c r="C36" s="833"/>
      <c r="D36" s="833"/>
      <c r="E36" s="833"/>
      <c r="F36" s="833"/>
      <c r="G36" s="833"/>
      <c r="H36" s="833"/>
      <c r="I36" s="833"/>
      <c r="J36" s="833"/>
      <c r="K36" s="833"/>
      <c r="L36" s="833"/>
      <c r="M36" s="833"/>
      <c r="N36" s="833"/>
      <c r="O36" s="833"/>
      <c r="P36" s="833"/>
      <c r="Q36" s="833"/>
      <c r="R36" s="833"/>
      <c r="S36" s="833"/>
      <c r="T36" s="833"/>
      <c r="U36" s="833"/>
      <c r="V36" s="833"/>
      <c r="W36" s="833"/>
      <c r="X36" s="833"/>
      <c r="Y36" s="833"/>
      <c r="Z36" s="833"/>
      <c r="AA36" s="833"/>
      <c r="AB36" s="833"/>
      <c r="AC36" s="833"/>
      <c r="AD36" s="833"/>
      <c r="AE36" s="833"/>
      <c r="AF36" s="833"/>
      <c r="AG36" s="833"/>
      <c r="AH36" s="833"/>
      <c r="AI36" s="833"/>
      <c r="AJ36" s="833"/>
      <c r="AK36" s="833"/>
      <c r="AL36" s="833"/>
      <c r="AM36" s="833"/>
      <c r="AN36" s="833"/>
      <c r="AO36" s="833"/>
      <c r="AP36" s="833"/>
      <c r="AQ36" s="833"/>
      <c r="AR36" s="833"/>
      <c r="AS36" s="833"/>
      <c r="AT36" s="833"/>
      <c r="AU36" s="833"/>
      <c r="AV36" s="833"/>
      <c r="AW36" s="833"/>
      <c r="AX36" s="833"/>
      <c r="AY36" s="833"/>
      <c r="AZ36" s="833"/>
      <c r="BA36" s="833"/>
      <c r="BB36" s="833"/>
      <c r="BC36" s="833"/>
      <c r="BD36" s="833"/>
      <c r="BE36" s="833"/>
      <c r="BF36" s="833"/>
      <c r="BG36" s="833"/>
      <c r="BH36" s="833"/>
      <c r="BI36" s="833"/>
      <c r="BJ36" s="833"/>
      <c r="BK36" s="833"/>
      <c r="BL36" s="833"/>
      <c r="BM36" s="833"/>
      <c r="BN36" s="833"/>
      <c r="BO36" s="833"/>
      <c r="BP36" s="833"/>
      <c r="BQ36" s="833"/>
      <c r="BR36" s="833"/>
      <c r="BS36" s="846"/>
      <c r="BT36" s="846"/>
      <c r="BU36" s="846"/>
      <c r="BV36" s="846"/>
      <c r="BW36" s="846"/>
      <c r="BX36" s="846"/>
      <c r="BY36" s="846"/>
      <c r="BZ36" s="846"/>
      <c r="CA36" s="846"/>
      <c r="CB36" s="846"/>
      <c r="CC36" s="846"/>
      <c r="CD36" s="846"/>
      <c r="CE36" s="846"/>
      <c r="CF36" s="846"/>
      <c r="CG36" s="846"/>
      <c r="CH36" s="846"/>
      <c r="CI36" s="846"/>
      <c r="CJ36" s="846"/>
      <c r="CK36" s="846"/>
      <c r="CL36" s="846"/>
      <c r="CM36" s="846"/>
      <c r="CN36" s="846"/>
      <c r="CO36" s="846"/>
      <c r="CP36" s="846"/>
      <c r="CQ36" s="846"/>
      <c r="CR36" s="846"/>
      <c r="CS36" s="846"/>
      <c r="CT36" s="846"/>
      <c r="CU36" s="846"/>
      <c r="CV36" s="846"/>
      <c r="CW36" s="846"/>
      <c r="CX36" s="846"/>
      <c r="CY36" s="846"/>
      <c r="CZ36" s="846"/>
      <c r="DA36" s="846"/>
      <c r="DB36" s="846"/>
      <c r="DC36" s="846"/>
      <c r="DD36" s="846"/>
      <c r="DE36" s="250"/>
    </row>
    <row r="37" spans="2:109" ht="6" customHeight="1" x14ac:dyDescent="0.2">
      <c r="B37" s="248"/>
      <c r="C37" s="249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49"/>
      <c r="AQ37" s="249"/>
      <c r="AR37" s="249"/>
      <c r="AS37" s="249"/>
      <c r="AT37" s="249"/>
      <c r="AU37" s="249"/>
      <c r="AV37" s="249"/>
      <c r="AW37" s="249"/>
      <c r="AX37" s="249"/>
      <c r="AY37" s="249"/>
      <c r="AZ37" s="249"/>
      <c r="BA37" s="249"/>
      <c r="BB37" s="249"/>
      <c r="BC37" s="249"/>
      <c r="BD37" s="249"/>
      <c r="BE37" s="249"/>
      <c r="BF37" s="249"/>
      <c r="BG37" s="249"/>
      <c r="BH37" s="249"/>
      <c r="BI37" s="249"/>
      <c r="BJ37" s="249"/>
      <c r="BK37" s="249"/>
      <c r="BL37" s="249"/>
      <c r="BM37" s="249"/>
      <c r="BN37" s="249"/>
      <c r="BO37" s="249"/>
      <c r="BP37" s="249"/>
      <c r="BQ37" s="249"/>
      <c r="BR37" s="249"/>
      <c r="BS37" s="249"/>
      <c r="BT37" s="249"/>
      <c r="BU37" s="249"/>
      <c r="BV37" s="249"/>
      <c r="BW37" s="249"/>
      <c r="BX37" s="249"/>
      <c r="BY37" s="249"/>
      <c r="BZ37" s="249"/>
      <c r="CA37" s="249"/>
      <c r="CB37" s="249"/>
      <c r="CC37" s="249"/>
      <c r="CD37" s="249"/>
      <c r="CE37" s="249"/>
      <c r="CF37" s="249"/>
      <c r="CG37" s="249"/>
      <c r="CH37" s="249"/>
      <c r="CI37" s="249"/>
      <c r="CJ37" s="249"/>
      <c r="CK37" s="249"/>
      <c r="CL37" s="249"/>
      <c r="CM37" s="249"/>
      <c r="CN37" s="249"/>
      <c r="CO37" s="249"/>
      <c r="CP37" s="249"/>
      <c r="CQ37" s="249"/>
      <c r="CR37" s="249"/>
      <c r="CS37" s="249"/>
      <c r="CT37" s="249"/>
      <c r="CU37" s="249"/>
      <c r="CV37" s="249"/>
      <c r="CW37" s="249"/>
      <c r="CX37" s="249"/>
      <c r="CY37" s="249"/>
      <c r="CZ37" s="249"/>
      <c r="DA37" s="249"/>
      <c r="DB37" s="249"/>
      <c r="DC37" s="249"/>
      <c r="DD37" s="249"/>
      <c r="DE37" s="250"/>
    </row>
    <row r="38" spans="2:109" ht="11.25" customHeight="1" x14ac:dyDescent="0.2">
      <c r="B38" s="248"/>
      <c r="C38" s="846"/>
      <c r="D38" s="846"/>
      <c r="E38" s="846"/>
      <c r="F38" s="846"/>
      <c r="G38" s="846"/>
      <c r="H38" s="846"/>
      <c r="I38" s="846"/>
      <c r="J38" s="846"/>
      <c r="K38" s="846"/>
      <c r="L38" s="846"/>
      <c r="M38" s="846"/>
      <c r="N38" s="846"/>
      <c r="O38" s="846"/>
      <c r="P38" s="846"/>
      <c r="Q38" s="846"/>
      <c r="R38" s="846"/>
      <c r="S38" s="846"/>
      <c r="T38" s="846"/>
      <c r="U38" s="846"/>
      <c r="V38" s="846"/>
      <c r="W38" s="846"/>
      <c r="X38" s="846"/>
      <c r="Y38" s="846"/>
      <c r="Z38" s="846"/>
      <c r="AA38" s="846"/>
      <c r="AB38" s="846"/>
      <c r="AC38" s="846"/>
      <c r="AD38" s="846"/>
      <c r="AE38" s="846"/>
      <c r="AF38" s="846"/>
      <c r="AG38" s="846"/>
      <c r="AH38" s="846"/>
      <c r="AI38" s="846"/>
      <c r="AJ38" s="846"/>
      <c r="AK38" s="846"/>
      <c r="AL38" s="846"/>
      <c r="AM38" s="846"/>
      <c r="AN38" s="846"/>
      <c r="AO38" s="846"/>
      <c r="AP38" s="846"/>
      <c r="AQ38" s="846"/>
      <c r="AR38" s="846"/>
      <c r="AS38" s="846"/>
      <c r="AT38" s="846"/>
      <c r="AU38" s="846"/>
      <c r="AV38" s="846"/>
      <c r="AW38" s="846"/>
      <c r="AX38" s="846"/>
      <c r="AY38" s="846"/>
      <c r="AZ38" s="846"/>
      <c r="BA38" s="846"/>
      <c r="BB38" s="846"/>
      <c r="BC38" s="846"/>
      <c r="BD38" s="846"/>
      <c r="BE38" s="846"/>
      <c r="BF38" s="846"/>
      <c r="BG38" s="846"/>
      <c r="BH38" s="846"/>
      <c r="BI38" s="846"/>
      <c r="BJ38" s="846"/>
      <c r="BK38" s="846"/>
      <c r="BL38" s="846"/>
      <c r="BM38" s="846"/>
      <c r="BN38" s="846"/>
      <c r="BO38" s="846"/>
      <c r="BP38" s="846"/>
      <c r="BQ38" s="846"/>
      <c r="BR38" s="846"/>
      <c r="BS38" s="846"/>
      <c r="BT38" s="846"/>
      <c r="BU38" s="846"/>
      <c r="BV38" s="846"/>
      <c r="BW38" s="846"/>
      <c r="BX38" s="846"/>
      <c r="BY38" s="846"/>
      <c r="BZ38" s="846"/>
      <c r="CA38" s="846"/>
      <c r="CB38" s="846"/>
      <c r="CC38" s="846"/>
      <c r="CD38" s="846"/>
      <c r="CE38" s="846"/>
      <c r="CF38" s="846"/>
      <c r="CG38" s="846"/>
      <c r="CH38" s="846"/>
      <c r="CI38" s="846"/>
      <c r="CJ38" s="846"/>
      <c r="CK38" s="846"/>
      <c r="CL38" s="846"/>
      <c r="CM38" s="846"/>
      <c r="CN38" s="846"/>
      <c r="CO38" s="846"/>
      <c r="CP38" s="846"/>
      <c r="CQ38" s="846"/>
      <c r="CR38" s="846"/>
      <c r="CS38" s="846"/>
      <c r="CT38" s="846"/>
      <c r="CU38" s="846"/>
      <c r="CV38" s="846"/>
      <c r="CW38" s="846"/>
      <c r="CX38" s="846"/>
      <c r="CY38" s="846"/>
      <c r="CZ38" s="846"/>
      <c r="DA38" s="846"/>
      <c r="DB38" s="846"/>
      <c r="DC38" s="846"/>
      <c r="DD38" s="846"/>
      <c r="DE38" s="250"/>
    </row>
    <row r="39" spans="2:109" ht="6" customHeight="1" x14ac:dyDescent="0.2">
      <c r="B39" s="248"/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49"/>
      <c r="AI39" s="249"/>
      <c r="AJ39" s="249"/>
      <c r="AK39" s="249"/>
      <c r="AL39" s="249"/>
      <c r="AM39" s="249"/>
      <c r="AN39" s="249"/>
      <c r="AO39" s="249"/>
      <c r="AP39" s="249"/>
      <c r="AQ39" s="249"/>
      <c r="AR39" s="249"/>
      <c r="AS39" s="249"/>
      <c r="AT39" s="249"/>
      <c r="AU39" s="249"/>
      <c r="AV39" s="249"/>
      <c r="AW39" s="249"/>
      <c r="AX39" s="249"/>
      <c r="AY39" s="249"/>
      <c r="AZ39" s="249"/>
      <c r="BA39" s="249"/>
      <c r="BB39" s="249"/>
      <c r="BC39" s="249"/>
      <c r="BD39" s="249"/>
      <c r="BE39" s="249"/>
      <c r="BF39" s="249"/>
      <c r="BG39" s="249"/>
      <c r="BH39" s="249"/>
      <c r="BI39" s="249"/>
      <c r="BJ39" s="249"/>
      <c r="BK39" s="249"/>
      <c r="BL39" s="249"/>
      <c r="BM39" s="249"/>
      <c r="BN39" s="249"/>
      <c r="BO39" s="249"/>
      <c r="BP39" s="249"/>
      <c r="BQ39" s="249"/>
      <c r="BR39" s="249"/>
      <c r="BS39" s="249"/>
      <c r="BT39" s="249"/>
      <c r="BU39" s="249"/>
      <c r="BV39" s="249"/>
      <c r="BW39" s="249"/>
      <c r="BX39" s="249"/>
      <c r="BY39" s="249"/>
      <c r="BZ39" s="249"/>
      <c r="CA39" s="249"/>
      <c r="CB39" s="249"/>
      <c r="CC39" s="249"/>
      <c r="CD39" s="249"/>
      <c r="CE39" s="249"/>
      <c r="CF39" s="249"/>
      <c r="CG39" s="249"/>
      <c r="CH39" s="249"/>
      <c r="CI39" s="249"/>
      <c r="CJ39" s="249"/>
      <c r="CK39" s="249"/>
      <c r="CL39" s="249"/>
      <c r="CM39" s="249"/>
      <c r="CN39" s="249"/>
      <c r="CO39" s="249"/>
      <c r="CP39" s="249"/>
      <c r="CQ39" s="249"/>
      <c r="CR39" s="249"/>
      <c r="CS39" s="249"/>
      <c r="CT39" s="249"/>
      <c r="CU39" s="249"/>
      <c r="CV39" s="249"/>
      <c r="CW39" s="249"/>
      <c r="CX39" s="249"/>
      <c r="CY39" s="249"/>
      <c r="CZ39" s="249"/>
      <c r="DA39" s="249"/>
      <c r="DB39" s="249"/>
      <c r="DC39" s="249"/>
      <c r="DD39" s="249"/>
      <c r="DE39" s="250"/>
    </row>
    <row r="40" spans="2:109" ht="11.25" customHeight="1" x14ac:dyDescent="0.2">
      <c r="B40" s="845" t="s">
        <v>598</v>
      </c>
      <c r="C40" s="833"/>
      <c r="D40" s="833"/>
      <c r="E40" s="833"/>
      <c r="F40" s="833"/>
      <c r="G40" s="833"/>
      <c r="H40" s="833"/>
      <c r="I40" s="833"/>
      <c r="J40" s="833"/>
      <c r="K40" s="833"/>
      <c r="L40" s="833"/>
      <c r="M40" s="833"/>
      <c r="N40" s="833"/>
      <c r="O40" s="833"/>
      <c r="P40" s="833"/>
      <c r="Q40" s="833"/>
      <c r="R40" s="833"/>
      <c r="S40" s="833"/>
      <c r="T40" s="833"/>
      <c r="U40" s="833"/>
      <c r="V40" s="833"/>
      <c r="W40" s="833"/>
      <c r="X40" s="833"/>
      <c r="Y40" s="833"/>
      <c r="Z40" s="833"/>
      <c r="AA40" s="833"/>
      <c r="AB40" s="833"/>
      <c r="AC40" s="833"/>
      <c r="AD40" s="833"/>
      <c r="AE40" s="833"/>
      <c r="AF40" s="873" t="s">
        <v>599</v>
      </c>
      <c r="AG40" s="873"/>
      <c r="AH40" s="873"/>
      <c r="AI40" s="873"/>
      <c r="AJ40" s="873"/>
      <c r="AK40" s="873"/>
      <c r="AL40" s="873"/>
      <c r="AM40" s="873"/>
      <c r="AN40" s="873"/>
      <c r="AO40" s="873"/>
      <c r="AP40" s="873"/>
      <c r="AQ40" s="873"/>
      <c r="AR40" s="873"/>
      <c r="AS40" s="873"/>
      <c r="AT40" s="873"/>
      <c r="AU40" s="873"/>
      <c r="AV40" s="873"/>
      <c r="AW40" s="873"/>
      <c r="AX40" s="873"/>
      <c r="AY40" s="873"/>
      <c r="AZ40" s="873"/>
      <c r="BA40" s="873"/>
      <c r="BB40" s="873"/>
      <c r="BC40" s="873"/>
      <c r="BD40" s="873"/>
      <c r="BE40" s="873"/>
      <c r="BF40" s="873"/>
      <c r="BG40" s="873"/>
      <c r="BH40" s="873"/>
      <c r="BI40" s="873"/>
      <c r="BJ40" s="873"/>
      <c r="BK40" s="873"/>
      <c r="BL40" s="873"/>
      <c r="BM40" s="873"/>
      <c r="BN40" s="873"/>
      <c r="BO40" s="873"/>
      <c r="BP40" s="873"/>
      <c r="BQ40" s="873"/>
      <c r="BR40" s="873"/>
      <c r="BS40" s="873"/>
      <c r="BT40" s="873"/>
      <c r="BU40" s="873"/>
      <c r="BV40" s="873"/>
      <c r="BW40" s="873"/>
      <c r="BX40" s="873"/>
      <c r="BY40" s="873"/>
      <c r="BZ40" s="873"/>
      <c r="CA40" s="873"/>
      <c r="CB40" s="873"/>
      <c r="CC40" s="873"/>
      <c r="CD40" s="873"/>
      <c r="CE40" s="873"/>
      <c r="CF40" s="873"/>
      <c r="CG40" s="873"/>
      <c r="CH40" s="873"/>
      <c r="CI40" s="873"/>
      <c r="CJ40" s="873"/>
      <c r="CK40" s="873"/>
      <c r="CL40" s="873"/>
      <c r="CM40" s="873"/>
      <c r="CN40" s="873"/>
      <c r="CO40" s="873"/>
      <c r="CP40" s="873"/>
      <c r="CQ40" s="873"/>
      <c r="CR40" s="873"/>
      <c r="CS40" s="873"/>
      <c r="CT40" s="873"/>
      <c r="CU40" s="873"/>
      <c r="CV40" s="873"/>
      <c r="CW40" s="873"/>
      <c r="CX40" s="873"/>
      <c r="CY40" s="873"/>
      <c r="CZ40" s="873"/>
      <c r="DA40" s="873"/>
      <c r="DB40" s="873"/>
      <c r="DC40" s="873"/>
      <c r="DD40" s="873"/>
      <c r="DE40" s="250"/>
    </row>
    <row r="41" spans="2:109" ht="6" customHeight="1" x14ac:dyDescent="0.2">
      <c r="B41" s="248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49"/>
      <c r="AI41" s="249"/>
      <c r="AJ41" s="249"/>
      <c r="AK41" s="249"/>
      <c r="AL41" s="249"/>
      <c r="AM41" s="249"/>
      <c r="AN41" s="249"/>
      <c r="AO41" s="249"/>
      <c r="AP41" s="249"/>
      <c r="AQ41" s="249"/>
      <c r="AR41" s="249"/>
      <c r="AS41" s="249"/>
      <c r="AT41" s="249"/>
      <c r="AU41" s="249"/>
      <c r="AV41" s="249"/>
      <c r="AW41" s="249"/>
      <c r="AX41" s="249"/>
      <c r="AY41" s="249"/>
      <c r="AZ41" s="249"/>
      <c r="BA41" s="249"/>
      <c r="BB41" s="249"/>
      <c r="BC41" s="249"/>
      <c r="BD41" s="249"/>
      <c r="BE41" s="249"/>
      <c r="BF41" s="249"/>
      <c r="BG41" s="249"/>
      <c r="BH41" s="249"/>
      <c r="BI41" s="249"/>
      <c r="BJ41" s="249"/>
      <c r="BK41" s="249"/>
      <c r="BL41" s="249"/>
      <c r="BM41" s="249"/>
      <c r="BN41" s="249"/>
      <c r="BO41" s="249"/>
      <c r="BP41" s="249"/>
      <c r="BQ41" s="249"/>
      <c r="BR41" s="249"/>
      <c r="BS41" s="249"/>
      <c r="BT41" s="249"/>
      <c r="BU41" s="249"/>
      <c r="BV41" s="249"/>
      <c r="BW41" s="249"/>
      <c r="BX41" s="249"/>
      <c r="BY41" s="249"/>
      <c r="BZ41" s="249"/>
      <c r="CA41" s="249"/>
      <c r="CB41" s="249"/>
      <c r="CC41" s="249"/>
      <c r="CD41" s="249"/>
      <c r="CE41" s="249"/>
      <c r="CF41" s="249"/>
      <c r="CG41" s="249"/>
      <c r="CH41" s="249"/>
      <c r="CI41" s="249"/>
      <c r="CJ41" s="249"/>
      <c r="CK41" s="249"/>
      <c r="CL41" s="249"/>
      <c r="CM41" s="249"/>
      <c r="CN41" s="249"/>
      <c r="CO41" s="249"/>
      <c r="CP41" s="249"/>
      <c r="CQ41" s="249"/>
      <c r="CR41" s="249"/>
      <c r="CS41" s="249"/>
      <c r="CT41" s="249"/>
      <c r="CU41" s="249"/>
      <c r="CV41" s="249"/>
      <c r="CW41" s="249"/>
      <c r="CX41" s="249"/>
      <c r="CY41" s="249"/>
      <c r="CZ41" s="249"/>
      <c r="DA41" s="249"/>
      <c r="DB41" s="249"/>
      <c r="DC41" s="249"/>
      <c r="DD41" s="249"/>
      <c r="DE41" s="250"/>
    </row>
    <row r="42" spans="2:109" ht="11.25" customHeight="1" x14ac:dyDescent="0.2">
      <c r="B42" s="248"/>
      <c r="C42" s="846"/>
      <c r="D42" s="846"/>
      <c r="E42" s="846"/>
      <c r="F42" s="846"/>
      <c r="G42" s="846"/>
      <c r="H42" s="846"/>
      <c r="I42" s="846"/>
      <c r="J42" s="846"/>
      <c r="K42" s="846"/>
      <c r="L42" s="846"/>
      <c r="M42" s="846"/>
      <c r="N42" s="846"/>
      <c r="O42" s="846"/>
      <c r="P42" s="846"/>
      <c r="Q42" s="846"/>
      <c r="R42" s="846"/>
      <c r="S42" s="846"/>
      <c r="T42" s="846"/>
      <c r="U42" s="846"/>
      <c r="V42" s="846"/>
      <c r="W42" s="846"/>
      <c r="X42" s="846"/>
      <c r="Y42" s="846"/>
      <c r="Z42" s="846"/>
      <c r="AA42" s="846"/>
      <c r="AB42" s="846"/>
      <c r="AC42" s="846"/>
      <c r="AD42" s="846"/>
      <c r="AE42" s="846"/>
      <c r="AF42" s="846"/>
      <c r="AG42" s="846"/>
      <c r="AH42" s="846"/>
      <c r="AI42" s="846"/>
      <c r="AJ42" s="846"/>
      <c r="AK42" s="846"/>
      <c r="AL42" s="846"/>
      <c r="AM42" s="846"/>
      <c r="AN42" s="846"/>
      <c r="AO42" s="846"/>
      <c r="AP42" s="846"/>
      <c r="AQ42" s="846"/>
      <c r="AR42" s="846"/>
      <c r="AS42" s="846"/>
      <c r="AT42" s="846"/>
      <c r="AU42" s="846"/>
      <c r="AV42" s="846"/>
      <c r="AW42" s="846"/>
      <c r="AX42" s="846"/>
      <c r="AY42" s="846"/>
      <c r="AZ42" s="846"/>
      <c r="BA42" s="846"/>
      <c r="BB42" s="846"/>
      <c r="BC42" s="846"/>
      <c r="BD42" s="846"/>
      <c r="BE42" s="846"/>
      <c r="BF42" s="846"/>
      <c r="BG42" s="846"/>
      <c r="BH42" s="846"/>
      <c r="BI42" s="846"/>
      <c r="BJ42" s="846"/>
      <c r="BK42" s="846"/>
      <c r="BL42" s="846"/>
      <c r="BM42" s="846"/>
      <c r="BN42" s="846"/>
      <c r="BO42" s="846"/>
      <c r="BP42" s="846"/>
      <c r="BQ42" s="846"/>
      <c r="BR42" s="846"/>
      <c r="BS42" s="846"/>
      <c r="BT42" s="846"/>
      <c r="BU42" s="846"/>
      <c r="BV42" s="846"/>
      <c r="BW42" s="846"/>
      <c r="BX42" s="846"/>
      <c r="BY42" s="846"/>
      <c r="BZ42" s="846"/>
      <c r="CA42" s="846"/>
      <c r="CB42" s="846"/>
      <c r="CC42" s="846"/>
      <c r="CD42" s="846"/>
      <c r="CE42" s="846"/>
      <c r="CF42" s="846"/>
      <c r="CG42" s="846"/>
      <c r="CH42" s="846"/>
      <c r="CI42" s="846"/>
      <c r="CJ42" s="846"/>
      <c r="CK42" s="846"/>
      <c r="CL42" s="846"/>
      <c r="CM42" s="846"/>
      <c r="CN42" s="846"/>
      <c r="CO42" s="846"/>
      <c r="CP42" s="846"/>
      <c r="CQ42" s="846"/>
      <c r="CR42" s="846"/>
      <c r="CS42" s="846"/>
      <c r="CT42" s="846"/>
      <c r="CU42" s="846"/>
      <c r="CV42" s="846"/>
      <c r="CW42" s="846"/>
      <c r="CX42" s="846"/>
      <c r="CY42" s="846"/>
      <c r="CZ42" s="846"/>
      <c r="DA42" s="846"/>
      <c r="DB42" s="846"/>
      <c r="DC42" s="846"/>
      <c r="DD42" s="846"/>
      <c r="DE42" s="250"/>
    </row>
    <row r="43" spans="2:109" ht="6" customHeight="1" x14ac:dyDescent="0.2">
      <c r="B43" s="248"/>
      <c r="C43" s="249"/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249"/>
      <c r="W43" s="249"/>
      <c r="X43" s="249"/>
      <c r="Y43" s="249"/>
      <c r="Z43" s="249"/>
      <c r="AA43" s="249"/>
      <c r="AB43" s="249"/>
      <c r="AC43" s="249"/>
      <c r="AD43" s="249"/>
      <c r="AE43" s="249"/>
      <c r="AF43" s="249"/>
      <c r="AG43" s="249"/>
      <c r="AH43" s="249"/>
      <c r="AI43" s="249"/>
      <c r="AJ43" s="249"/>
      <c r="AK43" s="249"/>
      <c r="AL43" s="249"/>
      <c r="AM43" s="249"/>
      <c r="AN43" s="249"/>
      <c r="AO43" s="249"/>
      <c r="AP43" s="249"/>
      <c r="AQ43" s="249"/>
      <c r="AR43" s="249"/>
      <c r="AS43" s="249"/>
      <c r="AT43" s="249"/>
      <c r="AU43" s="249"/>
      <c r="AV43" s="249"/>
      <c r="AW43" s="249"/>
      <c r="AX43" s="249"/>
      <c r="AY43" s="249"/>
      <c r="AZ43" s="249"/>
      <c r="BA43" s="249"/>
      <c r="BB43" s="249"/>
      <c r="BC43" s="249"/>
      <c r="BD43" s="249"/>
      <c r="BE43" s="249"/>
      <c r="BF43" s="249"/>
      <c r="BG43" s="249"/>
      <c r="BH43" s="249"/>
      <c r="BI43" s="249"/>
      <c r="BJ43" s="249"/>
      <c r="BK43" s="249"/>
      <c r="BL43" s="249"/>
      <c r="BM43" s="249"/>
      <c r="BN43" s="249"/>
      <c r="BO43" s="249"/>
      <c r="BP43" s="249"/>
      <c r="BQ43" s="249"/>
      <c r="BR43" s="249"/>
      <c r="BS43" s="249"/>
      <c r="BT43" s="249"/>
      <c r="BU43" s="249"/>
      <c r="BV43" s="249"/>
      <c r="BW43" s="249"/>
      <c r="BX43" s="249"/>
      <c r="BY43" s="249"/>
      <c r="BZ43" s="249"/>
      <c r="CA43" s="249"/>
      <c r="CB43" s="249"/>
      <c r="CC43" s="249"/>
      <c r="CD43" s="249"/>
      <c r="CE43" s="249"/>
      <c r="CF43" s="249"/>
      <c r="CG43" s="249"/>
      <c r="CH43" s="249"/>
      <c r="CI43" s="249"/>
      <c r="CJ43" s="249"/>
      <c r="CK43" s="249"/>
      <c r="CL43" s="249"/>
      <c r="CM43" s="249"/>
      <c r="CN43" s="249"/>
      <c r="CO43" s="249"/>
      <c r="CP43" s="249"/>
      <c r="CQ43" s="249"/>
      <c r="CR43" s="249"/>
      <c r="CS43" s="249"/>
      <c r="CT43" s="249"/>
      <c r="CU43" s="249"/>
      <c r="CV43" s="249"/>
      <c r="CW43" s="249"/>
      <c r="CX43" s="249"/>
      <c r="CY43" s="249"/>
      <c r="CZ43" s="249"/>
      <c r="DA43" s="249"/>
      <c r="DB43" s="249"/>
      <c r="DC43" s="249"/>
      <c r="DD43" s="249"/>
      <c r="DE43" s="250"/>
    </row>
    <row r="44" spans="2:109" ht="11.25" customHeight="1" x14ac:dyDescent="0.2">
      <c r="B44" s="845" t="s">
        <v>600</v>
      </c>
      <c r="C44" s="833"/>
      <c r="D44" s="833"/>
      <c r="E44" s="833"/>
      <c r="F44" s="833"/>
      <c r="G44" s="833"/>
      <c r="H44" s="833"/>
      <c r="I44" s="833"/>
      <c r="J44" s="833"/>
      <c r="K44" s="833"/>
      <c r="L44" s="833"/>
      <c r="M44" s="833"/>
      <c r="N44" s="833"/>
      <c r="O44" s="833"/>
      <c r="P44" s="833"/>
      <c r="Q44" s="833"/>
      <c r="R44" s="833"/>
      <c r="S44" s="833"/>
      <c r="T44" s="833"/>
      <c r="U44" s="833"/>
      <c r="V44" s="833"/>
      <c r="W44" s="833"/>
      <c r="X44" s="833"/>
      <c r="Y44" s="833"/>
      <c r="Z44" s="833"/>
      <c r="AA44" s="833"/>
      <c r="AB44" s="833"/>
      <c r="AC44" s="833"/>
      <c r="AD44" s="833"/>
      <c r="AE44" s="833"/>
      <c r="AF44" s="833"/>
      <c r="AG44" s="833"/>
      <c r="AH44" s="874" t="s">
        <v>601</v>
      </c>
      <c r="AI44" s="846"/>
      <c r="AJ44" s="846"/>
      <c r="AK44" s="846"/>
      <c r="AL44" s="846"/>
      <c r="AM44" s="846"/>
      <c r="AN44" s="846"/>
      <c r="AO44" s="846"/>
      <c r="AP44" s="846"/>
      <c r="AQ44" s="846"/>
      <c r="AR44" s="846"/>
      <c r="AS44" s="846"/>
      <c r="AT44" s="846"/>
      <c r="AU44" s="846"/>
      <c r="AV44" s="846"/>
      <c r="AW44" s="846"/>
      <c r="AX44" s="846"/>
      <c r="AY44" s="846"/>
      <c r="AZ44" s="846"/>
      <c r="BA44" s="846"/>
      <c r="BB44" s="846"/>
      <c r="BC44" s="846"/>
      <c r="BD44" s="846"/>
      <c r="BE44" s="846"/>
      <c r="BF44" s="846"/>
      <c r="BG44" s="846"/>
      <c r="BH44" s="846"/>
      <c r="BI44" s="846"/>
      <c r="BJ44" s="846"/>
      <c r="BK44" s="846"/>
      <c r="BL44" s="846"/>
      <c r="BM44" s="846"/>
      <c r="BN44" s="846"/>
      <c r="BO44" s="846"/>
      <c r="BP44" s="846"/>
      <c r="BQ44" s="846"/>
      <c r="BR44" s="846"/>
      <c r="BS44" s="846"/>
      <c r="BT44" s="846"/>
      <c r="BU44" s="846"/>
      <c r="BV44" s="846"/>
      <c r="BW44" s="846"/>
      <c r="BX44" s="846"/>
      <c r="BY44" s="846"/>
      <c r="BZ44" s="846"/>
      <c r="CA44" s="846"/>
      <c r="CB44" s="846"/>
      <c r="CC44" s="846"/>
      <c r="CD44" s="846"/>
      <c r="CE44" s="846"/>
      <c r="CF44" s="846"/>
      <c r="CG44" s="846"/>
      <c r="CH44" s="846"/>
      <c r="CI44" s="846"/>
      <c r="CJ44" s="846"/>
      <c r="CK44" s="846"/>
      <c r="CL44" s="846"/>
      <c r="CM44" s="846"/>
      <c r="CN44" s="846"/>
      <c r="CO44" s="846"/>
      <c r="CP44" s="846"/>
      <c r="CQ44" s="846"/>
      <c r="CR44" s="846"/>
      <c r="CS44" s="846"/>
      <c r="CT44" s="846"/>
      <c r="CU44" s="846"/>
      <c r="CV44" s="846"/>
      <c r="CW44" s="846"/>
      <c r="CX44" s="846"/>
      <c r="CY44" s="846"/>
      <c r="CZ44" s="846"/>
      <c r="DA44" s="846"/>
      <c r="DB44" s="846"/>
      <c r="DC44" s="846"/>
      <c r="DD44" s="846"/>
      <c r="DE44" s="250"/>
    </row>
    <row r="45" spans="2:109" ht="11.1" customHeight="1" x14ac:dyDescent="0.2">
      <c r="B45" s="239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0"/>
      <c r="S45" s="240"/>
      <c r="T45" s="240"/>
      <c r="U45" s="240"/>
      <c r="V45" s="240"/>
      <c r="W45" s="240"/>
      <c r="X45" s="240"/>
      <c r="Y45" s="240"/>
      <c r="Z45" s="240"/>
      <c r="AA45" s="240"/>
      <c r="AB45" s="240"/>
      <c r="AC45" s="240"/>
      <c r="AD45" s="240"/>
      <c r="AE45" s="240"/>
      <c r="AF45" s="240"/>
      <c r="AG45" s="240"/>
      <c r="AH45" s="240"/>
      <c r="AI45" s="240"/>
      <c r="AJ45" s="240"/>
      <c r="AK45" s="240"/>
      <c r="AL45" s="240"/>
      <c r="AM45" s="240"/>
      <c r="AN45" s="240"/>
      <c r="AO45" s="240"/>
      <c r="AP45" s="240"/>
      <c r="AQ45" s="240"/>
      <c r="AR45" s="240"/>
      <c r="AS45" s="240"/>
      <c r="AT45" s="240"/>
      <c r="AU45" s="240"/>
      <c r="AV45" s="240"/>
      <c r="AW45" s="240"/>
      <c r="AX45" s="240"/>
      <c r="AY45" s="240"/>
      <c r="AZ45" s="240"/>
      <c r="BA45" s="240"/>
      <c r="BB45" s="240"/>
      <c r="BC45" s="240"/>
      <c r="BD45" s="240"/>
      <c r="BE45" s="240"/>
      <c r="BF45" s="240"/>
      <c r="BG45" s="240"/>
      <c r="BH45" s="240"/>
      <c r="BI45" s="240"/>
      <c r="BJ45" s="240"/>
      <c r="BK45" s="240"/>
      <c r="BL45" s="240"/>
      <c r="BM45" s="240"/>
      <c r="BN45" s="240"/>
      <c r="BO45" s="240"/>
      <c r="BP45" s="240"/>
      <c r="BQ45" s="240"/>
      <c r="BR45" s="240"/>
      <c r="BS45" s="240"/>
      <c r="BT45" s="240"/>
      <c r="BU45" s="240"/>
      <c r="BV45" s="240"/>
      <c r="BW45" s="240"/>
      <c r="BX45" s="240"/>
      <c r="BY45" s="240"/>
      <c r="BZ45" s="240"/>
      <c r="CA45" s="240"/>
      <c r="CB45" s="240"/>
      <c r="CC45" s="240"/>
      <c r="CD45" s="240"/>
      <c r="CE45" s="240"/>
      <c r="CF45" s="240"/>
      <c r="CG45" s="240"/>
      <c r="CH45" s="240"/>
      <c r="CI45" s="240"/>
      <c r="CJ45" s="240"/>
      <c r="CK45" s="240"/>
      <c r="CL45" s="240"/>
      <c r="CM45" s="240"/>
      <c r="CN45" s="240"/>
      <c r="CO45" s="240"/>
      <c r="CP45" s="240"/>
      <c r="CQ45" s="240"/>
      <c r="CR45" s="240"/>
      <c r="CS45" s="240"/>
      <c r="CT45" s="240"/>
      <c r="CU45" s="240"/>
      <c r="CV45" s="240"/>
      <c r="CW45" s="240"/>
      <c r="CX45" s="240"/>
      <c r="CY45" s="240"/>
      <c r="CZ45" s="240"/>
      <c r="DA45" s="240"/>
      <c r="DB45" s="240"/>
      <c r="DC45" s="240"/>
      <c r="DD45" s="240"/>
      <c r="DE45" s="241"/>
    </row>
    <row r="46" spans="2:109" ht="24.95" customHeight="1" x14ac:dyDescent="0.2">
      <c r="B46" s="835" t="s">
        <v>602</v>
      </c>
      <c r="C46" s="835"/>
      <c r="D46" s="835"/>
      <c r="E46" s="835"/>
      <c r="F46" s="835"/>
      <c r="G46" s="835"/>
      <c r="H46" s="835"/>
      <c r="I46" s="835"/>
      <c r="J46" s="835"/>
      <c r="K46" s="835"/>
      <c r="L46" s="835"/>
      <c r="M46" s="835"/>
      <c r="N46" s="835"/>
      <c r="O46" s="835"/>
      <c r="P46" s="835"/>
      <c r="Q46" s="835"/>
      <c r="R46" s="835"/>
      <c r="S46" s="835"/>
      <c r="T46" s="835"/>
      <c r="U46" s="835"/>
      <c r="V46" s="835"/>
      <c r="W46" s="835"/>
      <c r="X46" s="835"/>
      <c r="Y46" s="835"/>
      <c r="Z46" s="835"/>
      <c r="AA46" s="835"/>
      <c r="AB46" s="835"/>
      <c r="AC46" s="835"/>
      <c r="AD46" s="835"/>
      <c r="AE46" s="835"/>
      <c r="AF46" s="835"/>
      <c r="AG46" s="835"/>
      <c r="AH46" s="835"/>
      <c r="AI46" s="835"/>
      <c r="AJ46" s="835"/>
      <c r="AK46" s="835"/>
      <c r="AL46" s="835"/>
      <c r="AM46" s="835" t="s">
        <v>603</v>
      </c>
      <c r="AN46" s="835"/>
      <c r="AO46" s="835"/>
      <c r="AP46" s="835"/>
      <c r="AQ46" s="835"/>
      <c r="AR46" s="835"/>
      <c r="AS46" s="835"/>
      <c r="AT46" s="835"/>
      <c r="AU46" s="835"/>
      <c r="AV46" s="835"/>
      <c r="AW46" s="835"/>
      <c r="AX46" s="835"/>
      <c r="AY46" s="835"/>
      <c r="AZ46" s="835"/>
      <c r="BA46" s="835"/>
      <c r="BB46" s="835"/>
      <c r="BC46" s="835"/>
      <c r="BD46" s="835"/>
      <c r="BE46" s="835"/>
      <c r="BF46" s="835"/>
      <c r="BG46" s="835"/>
      <c r="BH46" s="835"/>
      <c r="BI46" s="835"/>
      <c r="BJ46" s="835"/>
      <c r="BK46" s="835"/>
      <c r="BL46" s="835"/>
      <c r="BM46" s="235"/>
      <c r="BN46" s="235"/>
      <c r="BO46" s="235"/>
      <c r="BP46" s="235"/>
      <c r="BQ46" s="235"/>
      <c r="BR46" s="235"/>
      <c r="BS46" s="235"/>
      <c r="BT46" s="235"/>
      <c r="BU46" s="235"/>
      <c r="BV46" s="235"/>
      <c r="BW46" s="235"/>
      <c r="BX46" s="235"/>
      <c r="BY46" s="235"/>
      <c r="BZ46" s="235"/>
      <c r="CA46" s="235"/>
      <c r="CB46" s="235"/>
      <c r="CC46" s="235"/>
      <c r="CD46" s="235"/>
      <c r="CE46" s="235"/>
      <c r="CF46" s="235"/>
      <c r="CG46" s="235"/>
      <c r="CH46" s="235"/>
      <c r="CI46" s="235"/>
      <c r="CJ46" s="235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35"/>
      <c r="CV46" s="235"/>
      <c r="CW46" s="235"/>
      <c r="CX46" s="235"/>
      <c r="CY46" s="235"/>
      <c r="CZ46" s="235"/>
      <c r="DA46" s="235"/>
      <c r="DB46" s="235"/>
      <c r="DC46" s="235"/>
      <c r="DD46" s="235"/>
      <c r="DE46" s="235"/>
    </row>
    <row r="47" spans="2:109" ht="11.25" customHeight="1" x14ac:dyDescent="0.2">
      <c r="B47" s="870">
        <v>1</v>
      </c>
      <c r="C47" s="870"/>
      <c r="D47" s="870"/>
      <c r="E47" s="870"/>
      <c r="F47" s="870"/>
      <c r="G47" s="870"/>
      <c r="H47" s="870"/>
      <c r="I47" s="870"/>
      <c r="J47" s="870"/>
      <c r="K47" s="870"/>
      <c r="L47" s="870"/>
      <c r="M47" s="870"/>
      <c r="N47" s="870"/>
      <c r="O47" s="870"/>
      <c r="P47" s="870"/>
      <c r="Q47" s="870"/>
      <c r="R47" s="870"/>
      <c r="S47" s="870"/>
      <c r="T47" s="870"/>
      <c r="U47" s="870"/>
      <c r="V47" s="870"/>
      <c r="W47" s="870"/>
      <c r="X47" s="870"/>
      <c r="Y47" s="870"/>
      <c r="Z47" s="870"/>
      <c r="AA47" s="870"/>
      <c r="AB47" s="870"/>
      <c r="AC47" s="870"/>
      <c r="AD47" s="870"/>
      <c r="AE47" s="870"/>
      <c r="AF47" s="870"/>
      <c r="AG47" s="870"/>
      <c r="AH47" s="870"/>
      <c r="AI47" s="870"/>
      <c r="AJ47" s="870"/>
      <c r="AK47" s="870"/>
      <c r="AL47" s="870"/>
      <c r="AM47" s="870">
        <v>2</v>
      </c>
      <c r="AN47" s="870"/>
      <c r="AO47" s="870"/>
      <c r="AP47" s="870"/>
      <c r="AQ47" s="870"/>
      <c r="AR47" s="870"/>
      <c r="AS47" s="870"/>
      <c r="AT47" s="870"/>
      <c r="AU47" s="870"/>
      <c r="AV47" s="870"/>
      <c r="AW47" s="870"/>
      <c r="AX47" s="870"/>
      <c r="AY47" s="870"/>
      <c r="AZ47" s="870"/>
      <c r="BA47" s="870"/>
      <c r="BB47" s="870"/>
      <c r="BC47" s="870"/>
      <c r="BD47" s="870"/>
      <c r="BE47" s="870"/>
      <c r="BF47" s="870"/>
      <c r="BG47" s="870"/>
      <c r="BH47" s="870"/>
      <c r="BI47" s="870"/>
      <c r="BJ47" s="870"/>
      <c r="BK47" s="870"/>
      <c r="BL47" s="870"/>
      <c r="BM47" s="235"/>
      <c r="BN47" s="235"/>
      <c r="BO47" s="235"/>
      <c r="BP47" s="235"/>
      <c r="BQ47" s="235"/>
      <c r="BR47" s="235"/>
      <c r="BS47" s="235"/>
      <c r="BT47" s="235"/>
      <c r="BU47" s="235"/>
      <c r="BV47" s="235"/>
      <c r="BW47" s="235"/>
      <c r="BX47" s="235"/>
      <c r="BY47" s="235"/>
      <c r="BZ47" s="235"/>
      <c r="CA47" s="235"/>
      <c r="CB47" s="235"/>
      <c r="CC47" s="235"/>
      <c r="CD47" s="235"/>
      <c r="CE47" s="235"/>
      <c r="CF47" s="235"/>
      <c r="CG47" s="235"/>
      <c r="CH47" s="235"/>
      <c r="CI47" s="235"/>
      <c r="CJ47" s="235"/>
      <c r="CK47" s="235"/>
      <c r="CL47" s="235"/>
      <c r="CM47" s="235"/>
      <c r="CN47" s="235"/>
      <c r="CO47" s="235"/>
      <c r="CP47" s="235"/>
      <c r="CQ47" s="235"/>
      <c r="CR47" s="235"/>
      <c r="CS47" s="235"/>
      <c r="CT47" s="235"/>
      <c r="CU47" s="235"/>
      <c r="CV47" s="235"/>
      <c r="CW47" s="235"/>
      <c r="CX47" s="235"/>
      <c r="CY47" s="235"/>
      <c r="CZ47" s="235"/>
      <c r="DA47" s="235"/>
      <c r="DB47" s="235"/>
      <c r="DC47" s="235"/>
      <c r="DD47" s="235"/>
      <c r="DE47" s="235"/>
    </row>
    <row r="48" spans="2:109" ht="15" customHeight="1" x14ac:dyDescent="0.2">
      <c r="B48" s="871" t="s">
        <v>604</v>
      </c>
      <c r="C48" s="871"/>
      <c r="D48" s="871"/>
      <c r="E48" s="871"/>
      <c r="F48" s="871"/>
      <c r="G48" s="871"/>
      <c r="H48" s="871"/>
      <c r="I48" s="871"/>
      <c r="J48" s="871"/>
      <c r="K48" s="871"/>
      <c r="L48" s="871"/>
      <c r="M48" s="871"/>
      <c r="N48" s="871"/>
      <c r="O48" s="871"/>
      <c r="P48" s="871"/>
      <c r="Q48" s="871"/>
      <c r="R48" s="871"/>
      <c r="S48" s="871"/>
      <c r="T48" s="871"/>
      <c r="U48" s="871"/>
      <c r="V48" s="871"/>
      <c r="W48" s="871"/>
      <c r="X48" s="871"/>
      <c r="Y48" s="871"/>
      <c r="Z48" s="871"/>
      <c r="AA48" s="871"/>
      <c r="AB48" s="871"/>
      <c r="AC48" s="871"/>
      <c r="AD48" s="871"/>
      <c r="AE48" s="871"/>
      <c r="AF48" s="871"/>
      <c r="AG48" s="871"/>
      <c r="AH48" s="871"/>
      <c r="AI48" s="871"/>
      <c r="AJ48" s="871"/>
      <c r="AK48" s="871"/>
      <c r="AL48" s="871"/>
      <c r="AM48" s="871" t="s">
        <v>605</v>
      </c>
      <c r="AN48" s="871"/>
      <c r="AO48" s="871"/>
      <c r="AP48" s="871"/>
      <c r="AQ48" s="871"/>
      <c r="AR48" s="871"/>
      <c r="AS48" s="871"/>
      <c r="AT48" s="871"/>
      <c r="AU48" s="871"/>
      <c r="AV48" s="871"/>
      <c r="AW48" s="871"/>
      <c r="AX48" s="871"/>
      <c r="AY48" s="871"/>
      <c r="AZ48" s="871"/>
      <c r="BA48" s="871"/>
      <c r="BB48" s="871"/>
      <c r="BC48" s="871"/>
      <c r="BD48" s="871"/>
      <c r="BE48" s="871"/>
      <c r="BF48" s="871"/>
      <c r="BG48" s="871"/>
      <c r="BH48" s="871"/>
      <c r="BI48" s="871"/>
      <c r="BJ48" s="871"/>
      <c r="BK48" s="871"/>
      <c r="BL48" s="871"/>
      <c r="BM48" s="235"/>
      <c r="BN48" s="235"/>
      <c r="BO48" s="235"/>
      <c r="BP48" s="235"/>
      <c r="BQ48" s="235"/>
      <c r="BR48" s="235"/>
      <c r="BS48" s="235"/>
      <c r="BT48" s="235"/>
      <c r="BU48" s="235"/>
      <c r="BV48" s="235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35"/>
      <c r="CL48" s="235"/>
      <c r="CM48" s="235"/>
      <c r="CN48" s="235"/>
      <c r="CO48" s="235"/>
      <c r="CP48" s="235"/>
      <c r="CQ48" s="235"/>
      <c r="CR48" s="235"/>
      <c r="CS48" s="235"/>
      <c r="CT48" s="235"/>
      <c r="CU48" s="235"/>
      <c r="CV48" s="235"/>
      <c r="CW48" s="235"/>
      <c r="CX48" s="235"/>
      <c r="CY48" s="235"/>
      <c r="CZ48" s="235"/>
      <c r="DA48" s="235"/>
      <c r="DB48" s="235"/>
      <c r="DC48" s="235"/>
      <c r="DD48" s="235"/>
      <c r="DE48" s="235"/>
    </row>
    <row r="49" spans="2:109" ht="11.25" customHeight="1" x14ac:dyDescent="0.2"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35"/>
      <c r="AJ49" s="235"/>
      <c r="AK49" s="235"/>
      <c r="AL49" s="235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35"/>
      <c r="BB49" s="235"/>
      <c r="BC49" s="235"/>
      <c r="BD49" s="235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35"/>
      <c r="BT49" s="235"/>
      <c r="BU49" s="235"/>
      <c r="BV49" s="235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35"/>
      <c r="CL49" s="235"/>
      <c r="CM49" s="235"/>
      <c r="CN49" s="235"/>
      <c r="CO49" s="235"/>
      <c r="CP49" s="235"/>
      <c r="CQ49" s="235"/>
      <c r="CR49" s="235"/>
      <c r="CS49" s="235"/>
      <c r="CT49" s="235"/>
      <c r="CU49" s="235"/>
      <c r="CV49" s="235"/>
      <c r="CW49" s="235"/>
      <c r="CX49" s="235"/>
      <c r="CY49" s="235"/>
      <c r="CZ49" s="235"/>
      <c r="DA49" s="235"/>
      <c r="DB49" s="235"/>
      <c r="DC49" s="235"/>
      <c r="DD49" s="235"/>
      <c r="DE49" s="235"/>
    </row>
    <row r="50" spans="2:109" ht="11.25" customHeight="1" x14ac:dyDescent="0.2"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35"/>
      <c r="AJ50" s="235"/>
      <c r="AK50" s="235"/>
      <c r="AL50" s="235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35"/>
      <c r="BB50" s="235"/>
      <c r="BC50" s="235"/>
      <c r="BD50" s="235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35"/>
      <c r="BU50" s="235"/>
      <c r="BV50" s="235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35"/>
      <c r="CL50" s="235"/>
      <c r="CM50" s="235"/>
      <c r="CN50" s="235"/>
      <c r="CO50" s="235"/>
      <c r="CP50" s="235"/>
      <c r="CQ50" s="235"/>
      <c r="CR50" s="235"/>
      <c r="CS50" s="235"/>
      <c r="CT50" s="235"/>
      <c r="CU50" s="235"/>
      <c r="CV50" s="235"/>
      <c r="CW50" s="235"/>
      <c r="CX50" s="235"/>
      <c r="CY50" s="235"/>
      <c r="CZ50" s="235"/>
      <c r="DA50" s="235"/>
      <c r="DB50" s="235"/>
      <c r="DC50" s="235"/>
      <c r="DD50" s="235"/>
      <c r="DE50" s="235"/>
    </row>
    <row r="51" spans="2:109" ht="11.25" customHeight="1" x14ac:dyDescent="0.2"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35"/>
      <c r="BC51" s="235"/>
      <c r="BD51" s="235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35"/>
      <c r="BU51" s="235"/>
      <c r="BV51" s="235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35"/>
      <c r="CL51" s="235"/>
      <c r="CM51" s="235"/>
      <c r="CN51" s="235"/>
      <c r="CO51" s="235"/>
      <c r="CP51" s="235"/>
      <c r="CQ51" s="235"/>
      <c r="CR51" s="235"/>
      <c r="CS51" s="235"/>
      <c r="CT51" s="235"/>
      <c r="CU51" s="235"/>
      <c r="CV51" s="235"/>
      <c r="CW51" s="235"/>
      <c r="CX51" s="235"/>
      <c r="CY51" s="235"/>
      <c r="CZ51" s="235"/>
      <c r="DA51" s="235"/>
      <c r="DB51" s="235"/>
      <c r="DC51" s="235"/>
      <c r="DD51" s="235"/>
      <c r="DE51" s="235"/>
    </row>
    <row r="52" spans="2:109" ht="11.25" customHeight="1" x14ac:dyDescent="0.2"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  <c r="AS52" s="235"/>
      <c r="AT52" s="235"/>
      <c r="AU52" s="235"/>
      <c r="AV52" s="235"/>
      <c r="AW52" s="235"/>
      <c r="AX52" s="235"/>
      <c r="AY52" s="235"/>
      <c r="AZ52" s="235"/>
      <c r="BA52" s="235"/>
      <c r="BB52" s="235"/>
      <c r="BC52" s="235"/>
      <c r="BD52" s="235"/>
      <c r="BE52" s="235"/>
      <c r="BF52" s="235"/>
      <c r="BG52" s="235"/>
      <c r="BH52" s="235"/>
      <c r="BI52" s="235"/>
      <c r="BJ52" s="235"/>
      <c r="BK52" s="235"/>
      <c r="BL52" s="235"/>
      <c r="BM52" s="235"/>
      <c r="BN52" s="235"/>
      <c r="BO52" s="235"/>
      <c r="BP52" s="235"/>
      <c r="BQ52" s="235"/>
      <c r="BR52" s="235"/>
      <c r="BS52" s="235"/>
      <c r="BT52" s="235"/>
      <c r="BU52" s="235"/>
      <c r="BV52" s="235"/>
      <c r="BW52" s="235"/>
      <c r="BX52" s="235"/>
      <c r="BY52" s="235"/>
      <c r="BZ52" s="235"/>
      <c r="CA52" s="235"/>
      <c r="CB52" s="235"/>
      <c r="CC52" s="235"/>
      <c r="CD52" s="235"/>
      <c r="CE52" s="235"/>
      <c r="CF52" s="235"/>
      <c r="CG52" s="235"/>
      <c r="CH52" s="235"/>
      <c r="CI52" s="235"/>
      <c r="CJ52" s="235"/>
      <c r="CK52" s="235"/>
      <c r="CL52" s="235"/>
      <c r="CM52" s="235"/>
      <c r="CN52" s="235"/>
      <c r="CO52" s="235"/>
      <c r="CP52" s="235"/>
      <c r="CQ52" s="235"/>
      <c r="CR52" s="235"/>
      <c r="CS52" s="235"/>
      <c r="CT52" s="235"/>
      <c r="CU52" s="235"/>
      <c r="CV52" s="235"/>
      <c r="CW52" s="235"/>
      <c r="CX52" s="235"/>
      <c r="CY52" s="235"/>
      <c r="CZ52" s="235"/>
      <c r="DA52" s="235"/>
      <c r="DB52" s="235"/>
      <c r="DC52" s="235"/>
      <c r="DD52" s="235"/>
      <c r="DE52" s="235"/>
    </row>
    <row r="53" spans="2:109" ht="11.25" customHeight="1" x14ac:dyDescent="0.2"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5"/>
      <c r="AU53" s="235"/>
      <c r="AV53" s="235"/>
      <c r="AW53" s="235"/>
      <c r="AX53" s="235"/>
      <c r="AY53" s="235"/>
      <c r="AZ53" s="235"/>
      <c r="BA53" s="235"/>
      <c r="BB53" s="235"/>
      <c r="BC53" s="235"/>
      <c r="BD53" s="235"/>
      <c r="BE53" s="235"/>
      <c r="BF53" s="235"/>
      <c r="BG53" s="235"/>
      <c r="BH53" s="235"/>
      <c r="BI53" s="235"/>
      <c r="BJ53" s="235"/>
      <c r="BK53" s="235"/>
      <c r="BL53" s="235"/>
      <c r="BM53" s="235"/>
      <c r="BN53" s="235"/>
      <c r="BO53" s="235"/>
      <c r="BP53" s="235"/>
      <c r="BQ53" s="235"/>
      <c r="BR53" s="235"/>
      <c r="BS53" s="235"/>
      <c r="BT53" s="235"/>
      <c r="BU53" s="235"/>
      <c r="BV53" s="235"/>
      <c r="BW53" s="235"/>
      <c r="BX53" s="235"/>
      <c r="BY53" s="235"/>
      <c r="BZ53" s="235"/>
      <c r="CA53" s="235"/>
      <c r="CB53" s="235"/>
      <c r="CC53" s="235"/>
      <c r="CD53" s="235"/>
      <c r="CE53" s="235"/>
      <c r="CF53" s="235"/>
      <c r="CG53" s="235"/>
      <c r="CH53" s="235"/>
      <c r="CI53" s="235"/>
      <c r="CJ53" s="235"/>
      <c r="CK53" s="235"/>
      <c r="CL53" s="235"/>
      <c r="CM53" s="235"/>
      <c r="CN53" s="235"/>
      <c r="CO53" s="235"/>
      <c r="CP53" s="235"/>
      <c r="CQ53" s="235"/>
      <c r="CR53" s="235"/>
      <c r="CS53" s="235"/>
      <c r="CT53" s="235"/>
      <c r="CU53" s="235"/>
      <c r="CV53" s="235"/>
      <c r="CW53" s="235"/>
      <c r="CX53" s="235"/>
      <c r="CY53" s="235"/>
      <c r="CZ53" s="235"/>
      <c r="DA53" s="235"/>
      <c r="DB53" s="235"/>
      <c r="DC53" s="235"/>
      <c r="DD53" s="235"/>
      <c r="DE53" s="235"/>
    </row>
    <row r="54" spans="2:109" ht="11.25" customHeight="1" x14ac:dyDescent="0.2"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35"/>
      <c r="Z54" s="235"/>
      <c r="AA54" s="235"/>
      <c r="AB54" s="235"/>
      <c r="AC54" s="235"/>
      <c r="AD54" s="235"/>
      <c r="AE54" s="235"/>
      <c r="AF54" s="235"/>
      <c r="AG54" s="235"/>
      <c r="AH54" s="235"/>
      <c r="AI54" s="235"/>
      <c r="AJ54" s="235"/>
      <c r="AK54" s="235"/>
      <c r="AL54" s="235"/>
      <c r="AM54" s="235"/>
      <c r="AN54" s="235"/>
      <c r="AO54" s="235"/>
      <c r="AP54" s="235"/>
      <c r="AQ54" s="235"/>
      <c r="AR54" s="235"/>
      <c r="AS54" s="235"/>
      <c r="AT54" s="235"/>
      <c r="AU54" s="235"/>
      <c r="AV54" s="235"/>
      <c r="AW54" s="235"/>
      <c r="AX54" s="235"/>
      <c r="AY54" s="235"/>
      <c r="AZ54" s="235"/>
      <c r="BA54" s="235"/>
      <c r="BB54" s="235"/>
      <c r="BC54" s="235"/>
      <c r="BD54" s="235"/>
      <c r="BE54" s="235"/>
      <c r="BF54" s="235"/>
      <c r="BG54" s="235"/>
      <c r="BH54" s="235"/>
      <c r="BI54" s="235"/>
      <c r="BJ54" s="235"/>
      <c r="BK54" s="235"/>
      <c r="BL54" s="235"/>
      <c r="BM54" s="235"/>
      <c r="BN54" s="235"/>
      <c r="BO54" s="235"/>
      <c r="BP54" s="235"/>
      <c r="BQ54" s="235"/>
      <c r="BR54" s="235"/>
      <c r="BS54" s="235"/>
      <c r="BT54" s="235"/>
      <c r="BU54" s="235"/>
      <c r="BV54" s="235"/>
      <c r="BW54" s="235"/>
      <c r="BX54" s="235"/>
      <c r="BY54" s="235"/>
      <c r="BZ54" s="235"/>
      <c r="CA54" s="235"/>
      <c r="CB54" s="235"/>
      <c r="CC54" s="235"/>
      <c r="CD54" s="235"/>
      <c r="CE54" s="235"/>
      <c r="CF54" s="235"/>
      <c r="CG54" s="235"/>
      <c r="CH54" s="235"/>
      <c r="CI54" s="235"/>
      <c r="CJ54" s="235"/>
      <c r="CK54" s="235"/>
      <c r="CL54" s="235"/>
      <c r="CM54" s="235"/>
      <c r="CN54" s="235"/>
      <c r="CO54" s="235"/>
      <c r="CP54" s="235"/>
      <c r="CQ54" s="235"/>
      <c r="CR54" s="235"/>
      <c r="CS54" s="235"/>
      <c r="CT54" s="235"/>
      <c r="CU54" s="235"/>
      <c r="CV54" s="235"/>
      <c r="CW54" s="235"/>
      <c r="CX54" s="235"/>
      <c r="CY54" s="235"/>
      <c r="CZ54" s="235"/>
      <c r="DA54" s="235"/>
      <c r="DB54" s="235"/>
      <c r="DC54" s="235"/>
      <c r="DD54" s="235"/>
      <c r="DE54" s="235"/>
    </row>
    <row r="55" spans="2:109" ht="11.25" customHeight="1" x14ac:dyDescent="0.2"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35"/>
      <c r="Z55" s="235"/>
      <c r="AA55" s="235"/>
      <c r="AB55" s="235"/>
      <c r="AC55" s="235"/>
      <c r="AD55" s="235"/>
      <c r="AE55" s="235"/>
      <c r="AF55" s="235"/>
      <c r="AG55" s="235"/>
      <c r="AH55" s="235"/>
      <c r="AI55" s="235"/>
      <c r="AJ55" s="235"/>
      <c r="AK55" s="235"/>
      <c r="AL55" s="235"/>
      <c r="AM55" s="235"/>
      <c r="AN55" s="235"/>
      <c r="AO55" s="235"/>
      <c r="AP55" s="235"/>
      <c r="AQ55" s="235"/>
      <c r="AR55" s="235"/>
      <c r="AS55" s="235"/>
      <c r="AT55" s="235"/>
      <c r="AU55" s="235"/>
      <c r="AV55" s="235"/>
      <c r="AW55" s="235"/>
      <c r="AX55" s="235"/>
      <c r="AY55" s="235"/>
      <c r="AZ55" s="235"/>
      <c r="BA55" s="235"/>
      <c r="BB55" s="235"/>
      <c r="BC55" s="235"/>
      <c r="BD55" s="235"/>
      <c r="BE55" s="235"/>
      <c r="BF55" s="235"/>
      <c r="BG55" s="235"/>
      <c r="BH55" s="235"/>
      <c r="BI55" s="235"/>
      <c r="BJ55" s="235"/>
      <c r="BK55" s="235"/>
      <c r="BL55" s="235"/>
      <c r="BM55" s="235"/>
      <c r="BN55" s="235"/>
      <c r="BO55" s="235"/>
      <c r="BP55" s="235"/>
      <c r="BQ55" s="235"/>
      <c r="BR55" s="235"/>
      <c r="BS55" s="235"/>
      <c r="BT55" s="235"/>
      <c r="BU55" s="235"/>
      <c r="BV55" s="235"/>
      <c r="BW55" s="235"/>
      <c r="BX55" s="235"/>
      <c r="BY55" s="235"/>
      <c r="BZ55" s="235"/>
      <c r="CA55" s="235"/>
      <c r="CB55" s="235"/>
      <c r="CC55" s="235"/>
      <c r="CD55" s="235"/>
      <c r="CE55" s="235"/>
      <c r="CF55" s="235"/>
      <c r="CG55" s="235"/>
      <c r="CH55" s="235"/>
      <c r="CI55" s="235"/>
      <c r="CJ55" s="235"/>
      <c r="CK55" s="235"/>
      <c r="CL55" s="235"/>
      <c r="CM55" s="235"/>
      <c r="CN55" s="235"/>
      <c r="CO55" s="235"/>
      <c r="CP55" s="235"/>
      <c r="CQ55" s="235"/>
      <c r="CR55" s="235"/>
      <c r="CS55" s="235"/>
      <c r="CT55" s="235"/>
      <c r="CU55" s="235"/>
      <c r="CV55" s="235"/>
      <c r="CW55" s="235"/>
      <c r="CX55" s="235"/>
      <c r="CY55" s="235"/>
      <c r="CZ55" s="235"/>
      <c r="DA55" s="235"/>
      <c r="DB55" s="235"/>
      <c r="DC55" s="235"/>
      <c r="DD55" s="235"/>
      <c r="DE55" s="235"/>
    </row>
    <row r="56" spans="2:109" ht="11.25" customHeight="1" x14ac:dyDescent="0.2"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  <c r="AA56" s="235"/>
      <c r="AB56" s="235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  <c r="AO56" s="235"/>
      <c r="AP56" s="235"/>
      <c r="AQ56" s="235"/>
      <c r="AR56" s="235"/>
      <c r="AS56" s="235"/>
      <c r="AT56" s="235"/>
      <c r="AU56" s="235"/>
      <c r="AV56" s="235"/>
      <c r="AW56" s="235"/>
      <c r="AX56" s="235"/>
      <c r="AY56" s="235"/>
      <c r="AZ56" s="235"/>
      <c r="BA56" s="235"/>
      <c r="BB56" s="235"/>
      <c r="BC56" s="235"/>
      <c r="BD56" s="235"/>
      <c r="BE56" s="235"/>
      <c r="BF56" s="235"/>
      <c r="BG56" s="235"/>
      <c r="BH56" s="235"/>
      <c r="BI56" s="235"/>
      <c r="BJ56" s="235"/>
      <c r="BK56" s="235"/>
      <c r="BL56" s="235"/>
      <c r="BM56" s="235"/>
      <c r="BN56" s="235"/>
      <c r="BO56" s="235"/>
      <c r="BP56" s="235"/>
      <c r="BQ56" s="235"/>
      <c r="BR56" s="235"/>
      <c r="BS56" s="235"/>
      <c r="BT56" s="235"/>
      <c r="BU56" s="235"/>
      <c r="BV56" s="235"/>
      <c r="BW56" s="235"/>
      <c r="BX56" s="235"/>
      <c r="BY56" s="235"/>
      <c r="BZ56" s="235"/>
      <c r="CA56" s="235"/>
      <c r="CB56" s="235"/>
      <c r="CC56" s="235"/>
      <c r="CD56" s="235"/>
      <c r="CE56" s="235"/>
      <c r="CF56" s="235"/>
      <c r="CG56" s="235"/>
      <c r="CH56" s="235"/>
      <c r="CI56" s="235"/>
      <c r="CJ56" s="235"/>
      <c r="CK56" s="235"/>
      <c r="CL56" s="235"/>
      <c r="CM56" s="235"/>
      <c r="CN56" s="235"/>
      <c r="CO56" s="235"/>
      <c r="CP56" s="235"/>
      <c r="CQ56" s="235"/>
      <c r="CR56" s="235"/>
      <c r="CS56" s="235"/>
      <c r="CT56" s="235"/>
      <c r="CU56" s="235"/>
      <c r="CV56" s="235"/>
      <c r="CW56" s="235"/>
      <c r="CX56" s="235"/>
      <c r="CY56" s="235"/>
      <c r="CZ56" s="235"/>
      <c r="DA56" s="235"/>
      <c r="DB56" s="235"/>
      <c r="DC56" s="235"/>
      <c r="DD56" s="235"/>
      <c r="DE56" s="235"/>
    </row>
    <row r="57" spans="2:109" ht="11.25" customHeight="1" x14ac:dyDescent="0.2"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35"/>
      <c r="BU57" s="235"/>
      <c r="BV57" s="235"/>
      <c r="BW57" s="235"/>
      <c r="BX57" s="235"/>
      <c r="BY57" s="235"/>
      <c r="BZ57" s="235"/>
      <c r="CA57" s="235"/>
      <c r="CB57" s="235"/>
      <c r="CC57" s="235"/>
      <c r="CD57" s="235"/>
      <c r="CE57" s="235"/>
      <c r="CF57" s="235"/>
      <c r="CG57" s="235"/>
      <c r="CH57" s="235"/>
      <c r="CI57" s="235"/>
      <c r="CJ57" s="235"/>
      <c r="CK57" s="235"/>
      <c r="CL57" s="235"/>
      <c r="CM57" s="235"/>
      <c r="CN57" s="235"/>
      <c r="CO57" s="235"/>
      <c r="CP57" s="235"/>
      <c r="CQ57" s="235"/>
      <c r="CR57" s="235"/>
      <c r="CS57" s="235"/>
      <c r="CT57" s="235"/>
      <c r="CU57" s="235"/>
      <c r="CV57" s="235"/>
      <c r="CW57" s="235"/>
      <c r="CX57" s="235"/>
      <c r="CY57" s="235"/>
      <c r="CZ57" s="235"/>
      <c r="DA57" s="235"/>
      <c r="DB57" s="235"/>
      <c r="DC57" s="235"/>
      <c r="DD57" s="235"/>
      <c r="DE57" s="235"/>
    </row>
    <row r="58" spans="2:109" ht="11.25" customHeight="1" x14ac:dyDescent="0.2"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5"/>
      <c r="AJ58" s="235"/>
      <c r="AK58" s="235"/>
      <c r="AL58" s="235"/>
      <c r="AM58" s="235"/>
      <c r="AN58" s="235"/>
      <c r="AO58" s="235"/>
      <c r="AP58" s="235"/>
      <c r="AQ58" s="235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35"/>
      <c r="BG58" s="235"/>
      <c r="BH58" s="235"/>
      <c r="BI58" s="235"/>
      <c r="BJ58" s="235"/>
      <c r="BK58" s="235"/>
      <c r="BL58" s="235"/>
      <c r="BM58" s="235"/>
      <c r="BN58" s="235"/>
      <c r="BO58" s="235"/>
      <c r="BP58" s="235"/>
      <c r="BQ58" s="235"/>
      <c r="BR58" s="235"/>
      <c r="BS58" s="235"/>
      <c r="BT58" s="235"/>
      <c r="BU58" s="235"/>
      <c r="BV58" s="235"/>
      <c r="BW58" s="235"/>
      <c r="BX58" s="235"/>
      <c r="BY58" s="235"/>
      <c r="BZ58" s="235"/>
      <c r="CA58" s="235"/>
      <c r="CB58" s="235"/>
      <c r="CC58" s="235"/>
      <c r="CD58" s="235"/>
      <c r="CE58" s="235"/>
      <c r="CF58" s="235"/>
      <c r="CG58" s="235"/>
      <c r="CH58" s="235"/>
      <c r="CI58" s="235"/>
      <c r="CJ58" s="235"/>
      <c r="CK58" s="235"/>
      <c r="CL58" s="235"/>
      <c r="CM58" s="235"/>
      <c r="CN58" s="235"/>
      <c r="CO58" s="235"/>
      <c r="CP58" s="235"/>
      <c r="CQ58" s="235"/>
      <c r="CR58" s="235"/>
      <c r="CS58" s="235"/>
      <c r="CT58" s="235"/>
      <c r="CU58" s="235"/>
      <c r="CV58" s="235"/>
      <c r="CW58" s="235"/>
      <c r="CX58" s="235"/>
      <c r="CY58" s="235"/>
      <c r="CZ58" s="235"/>
      <c r="DA58" s="235"/>
      <c r="DB58" s="235"/>
      <c r="DC58" s="235"/>
      <c r="DD58" s="235"/>
      <c r="DE58" s="235"/>
    </row>
    <row r="59" spans="2:109" ht="11.25" customHeight="1" x14ac:dyDescent="0.2"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35"/>
      <c r="AK59" s="235"/>
      <c r="AL59" s="235"/>
      <c r="AM59" s="235"/>
      <c r="AN59" s="235"/>
      <c r="AO59" s="235"/>
      <c r="AP59" s="235"/>
      <c r="AQ59" s="235"/>
      <c r="AR59" s="235"/>
      <c r="AS59" s="235"/>
      <c r="AT59" s="235"/>
      <c r="AU59" s="235"/>
      <c r="AV59" s="235"/>
      <c r="AW59" s="235"/>
      <c r="AX59" s="235"/>
      <c r="AY59" s="235"/>
      <c r="AZ59" s="235"/>
      <c r="BA59" s="235"/>
      <c r="BB59" s="235"/>
      <c r="BC59" s="235"/>
      <c r="BD59" s="235"/>
      <c r="BE59" s="235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35"/>
      <c r="BU59" s="235"/>
      <c r="BV59" s="235"/>
      <c r="BW59" s="235"/>
      <c r="BX59" s="235"/>
      <c r="BY59" s="235"/>
      <c r="BZ59" s="235"/>
      <c r="CA59" s="235"/>
      <c r="CB59" s="235"/>
      <c r="CC59" s="235"/>
      <c r="CD59" s="235"/>
      <c r="CE59" s="235"/>
      <c r="CF59" s="235"/>
      <c r="CG59" s="235"/>
      <c r="CH59" s="235"/>
      <c r="CI59" s="235"/>
      <c r="CJ59" s="235"/>
      <c r="CK59" s="235"/>
      <c r="CL59" s="235"/>
      <c r="CM59" s="235"/>
      <c r="CN59" s="235"/>
      <c r="CO59" s="235"/>
      <c r="CP59" s="235"/>
      <c r="CQ59" s="235"/>
      <c r="CR59" s="235"/>
      <c r="CS59" s="235"/>
      <c r="CT59" s="235"/>
      <c r="CU59" s="235"/>
      <c r="CV59" s="235"/>
      <c r="CW59" s="235"/>
      <c r="CX59" s="235"/>
      <c r="CY59" s="235"/>
      <c r="CZ59" s="235"/>
      <c r="DA59" s="235"/>
      <c r="DB59" s="235"/>
      <c r="DC59" s="235"/>
      <c r="DD59" s="235"/>
      <c r="DE59" s="235"/>
    </row>
    <row r="60" spans="2:109" ht="11.25" customHeight="1" x14ac:dyDescent="0.2"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  <c r="V60" s="235"/>
      <c r="W60" s="235"/>
      <c r="X60" s="235"/>
      <c r="Y60" s="235"/>
      <c r="Z60" s="235"/>
      <c r="AA60" s="235"/>
      <c r="AB60" s="235"/>
      <c r="AC60" s="235"/>
      <c r="AD60" s="235"/>
      <c r="AE60" s="235"/>
      <c r="AF60" s="235"/>
      <c r="AG60" s="235"/>
      <c r="AH60" s="235"/>
      <c r="AI60" s="235"/>
      <c r="AJ60" s="235"/>
      <c r="AK60" s="235"/>
      <c r="AL60" s="235"/>
      <c r="AM60" s="235"/>
      <c r="AN60" s="235"/>
      <c r="AO60" s="235"/>
      <c r="AP60" s="235"/>
      <c r="AQ60" s="235"/>
      <c r="AR60" s="235"/>
      <c r="AS60" s="235"/>
      <c r="AT60" s="235"/>
      <c r="AU60" s="235"/>
      <c r="AV60" s="235"/>
      <c r="AW60" s="235"/>
      <c r="AX60" s="235"/>
      <c r="AY60" s="235"/>
      <c r="AZ60" s="235"/>
      <c r="BA60" s="235"/>
      <c r="BB60" s="235"/>
      <c r="BC60" s="235"/>
      <c r="BD60" s="235"/>
      <c r="BE60" s="235"/>
      <c r="BF60" s="235"/>
      <c r="BG60" s="235"/>
      <c r="BH60" s="235"/>
      <c r="BI60" s="235"/>
      <c r="BJ60" s="235"/>
      <c r="BK60" s="235"/>
      <c r="BL60" s="235"/>
      <c r="BM60" s="235"/>
      <c r="BN60" s="235"/>
      <c r="BO60" s="235"/>
      <c r="BP60" s="235"/>
      <c r="BQ60" s="235"/>
      <c r="BR60" s="235"/>
      <c r="BS60" s="235"/>
      <c r="BT60" s="235"/>
      <c r="BU60" s="235"/>
      <c r="BV60" s="235"/>
      <c r="BW60" s="235"/>
      <c r="BX60" s="235"/>
      <c r="BY60" s="235"/>
      <c r="BZ60" s="235"/>
      <c r="CA60" s="235"/>
      <c r="CB60" s="235"/>
      <c r="CC60" s="235"/>
      <c r="CD60" s="235"/>
      <c r="CE60" s="235"/>
      <c r="CF60" s="235"/>
      <c r="CG60" s="235"/>
      <c r="CH60" s="235"/>
      <c r="CI60" s="235"/>
      <c r="CJ60" s="235"/>
      <c r="CK60" s="235"/>
      <c r="CL60" s="235"/>
      <c r="CM60" s="235"/>
      <c r="CN60" s="235"/>
      <c r="CO60" s="235"/>
      <c r="CP60" s="235"/>
      <c r="CQ60" s="235"/>
      <c r="CR60" s="235"/>
      <c r="CS60" s="235"/>
      <c r="CT60" s="235"/>
      <c r="CU60" s="235"/>
      <c r="CV60" s="235"/>
      <c r="CW60" s="235"/>
      <c r="CX60" s="235"/>
      <c r="CY60" s="235"/>
      <c r="CZ60" s="235"/>
      <c r="DA60" s="235"/>
      <c r="DB60" s="235"/>
      <c r="DC60" s="235"/>
      <c r="DD60" s="235"/>
      <c r="DE60" s="235"/>
    </row>
    <row r="61" spans="2:109" ht="11.25" customHeight="1" x14ac:dyDescent="0.2"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35"/>
      <c r="Y61" s="235"/>
      <c r="Z61" s="235"/>
      <c r="AA61" s="235"/>
      <c r="AB61" s="235"/>
      <c r="AC61" s="235"/>
      <c r="AD61" s="235"/>
      <c r="AE61" s="235"/>
      <c r="AF61" s="235"/>
      <c r="AG61" s="235"/>
      <c r="AH61" s="235"/>
      <c r="AI61" s="235"/>
      <c r="AJ61" s="235"/>
      <c r="AK61" s="235"/>
      <c r="AL61" s="235"/>
      <c r="AM61" s="235"/>
      <c r="AN61" s="235"/>
      <c r="AO61" s="235"/>
      <c r="AP61" s="235"/>
      <c r="AQ61" s="235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B61" s="235"/>
      <c r="BC61" s="235"/>
      <c r="BD61" s="235"/>
      <c r="BE61" s="235"/>
      <c r="BF61" s="235"/>
      <c r="BG61" s="235"/>
      <c r="BH61" s="235"/>
      <c r="BI61" s="235"/>
      <c r="BJ61" s="235"/>
      <c r="BK61" s="235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35"/>
      <c r="BW61" s="235"/>
      <c r="BX61" s="235"/>
      <c r="BY61" s="235"/>
      <c r="BZ61" s="235"/>
      <c r="CA61" s="235"/>
      <c r="CB61" s="235"/>
      <c r="CC61" s="235"/>
      <c r="CD61" s="235"/>
      <c r="CE61" s="235"/>
      <c r="CF61" s="235"/>
      <c r="CG61" s="235"/>
      <c r="CH61" s="235"/>
      <c r="CI61" s="235"/>
      <c r="CJ61" s="235"/>
      <c r="CK61" s="235"/>
      <c r="CL61" s="235"/>
      <c r="CM61" s="235"/>
      <c r="CN61" s="235"/>
      <c r="CO61" s="235"/>
      <c r="CP61" s="235"/>
      <c r="CQ61" s="235"/>
      <c r="CR61" s="235"/>
      <c r="CS61" s="235"/>
      <c r="CT61" s="235"/>
      <c r="CU61" s="235"/>
      <c r="CV61" s="235"/>
      <c r="CW61" s="235"/>
      <c r="CX61" s="235"/>
      <c r="CY61" s="235"/>
      <c r="CZ61" s="235"/>
      <c r="DA61" s="235"/>
      <c r="DB61" s="235"/>
      <c r="DC61" s="235"/>
      <c r="DD61" s="235"/>
      <c r="DE61" s="235"/>
    </row>
    <row r="62" spans="2:109" ht="11.25" customHeight="1" x14ac:dyDescent="0.2"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  <c r="V62" s="235"/>
      <c r="W62" s="235"/>
      <c r="X62" s="235"/>
      <c r="Y62" s="235"/>
      <c r="Z62" s="235"/>
      <c r="AA62" s="235"/>
      <c r="AB62" s="235"/>
      <c r="AC62" s="235"/>
      <c r="AD62" s="235"/>
      <c r="AE62" s="235"/>
      <c r="AF62" s="235"/>
      <c r="AG62" s="235"/>
      <c r="AH62" s="235"/>
      <c r="AI62" s="235"/>
      <c r="AJ62" s="235"/>
      <c r="AK62" s="235"/>
      <c r="AL62" s="235"/>
      <c r="AM62" s="235"/>
      <c r="AN62" s="235"/>
      <c r="AO62" s="235"/>
      <c r="AP62" s="235"/>
      <c r="AQ62" s="235"/>
      <c r="AR62" s="235"/>
      <c r="AS62" s="235"/>
      <c r="AT62" s="235"/>
      <c r="AU62" s="235"/>
      <c r="AV62" s="235"/>
      <c r="AW62" s="235"/>
      <c r="AX62" s="235"/>
      <c r="AY62" s="235"/>
      <c r="AZ62" s="235"/>
      <c r="BA62" s="235"/>
      <c r="BB62" s="235"/>
      <c r="BC62" s="235"/>
      <c r="BD62" s="235"/>
      <c r="BE62" s="235"/>
      <c r="BF62" s="235"/>
      <c r="BG62" s="235"/>
      <c r="BH62" s="235"/>
      <c r="BI62" s="235"/>
      <c r="BJ62" s="235"/>
      <c r="BK62" s="235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35"/>
      <c r="BW62" s="235"/>
      <c r="BX62" s="235"/>
      <c r="BY62" s="235"/>
      <c r="BZ62" s="235"/>
      <c r="CA62" s="235"/>
      <c r="CB62" s="235"/>
      <c r="CC62" s="235"/>
      <c r="CD62" s="235"/>
      <c r="CE62" s="235"/>
      <c r="CF62" s="235"/>
      <c r="CG62" s="235"/>
      <c r="CH62" s="235"/>
      <c r="CI62" s="235"/>
      <c r="CJ62" s="235"/>
      <c r="CK62" s="235"/>
      <c r="CL62" s="235"/>
      <c r="CM62" s="235"/>
      <c r="CN62" s="235"/>
      <c r="CO62" s="235"/>
      <c r="CP62" s="235"/>
      <c r="CQ62" s="235"/>
      <c r="CR62" s="235"/>
      <c r="CS62" s="235"/>
      <c r="CT62" s="235"/>
      <c r="CU62" s="235"/>
      <c r="CV62" s="235"/>
      <c r="CW62" s="235"/>
      <c r="CX62" s="235"/>
      <c r="CY62" s="235"/>
      <c r="CZ62" s="235"/>
      <c r="DA62" s="235"/>
      <c r="DB62" s="235"/>
      <c r="DC62" s="235"/>
      <c r="DD62" s="235"/>
      <c r="DE62" s="235"/>
    </row>
    <row r="63" spans="2:109" ht="11.25" customHeight="1" x14ac:dyDescent="0.2"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  <c r="AA63" s="235"/>
      <c r="AB63" s="235"/>
      <c r="AC63" s="235"/>
      <c r="AD63" s="235"/>
      <c r="AE63" s="235"/>
      <c r="AF63" s="235"/>
      <c r="AG63" s="235"/>
      <c r="AH63" s="235"/>
      <c r="AI63" s="235"/>
      <c r="AJ63" s="235"/>
      <c r="AK63" s="235"/>
      <c r="AL63" s="235"/>
      <c r="AM63" s="235"/>
      <c r="AN63" s="235"/>
      <c r="AO63" s="235"/>
      <c r="AP63" s="235"/>
      <c r="AQ63" s="235"/>
      <c r="AR63" s="235"/>
      <c r="AS63" s="235"/>
      <c r="AT63" s="235"/>
      <c r="AU63" s="235"/>
      <c r="AV63" s="235"/>
      <c r="AW63" s="235"/>
      <c r="AX63" s="235"/>
      <c r="AY63" s="235"/>
      <c r="AZ63" s="235"/>
      <c r="BA63" s="235"/>
      <c r="BB63" s="235"/>
      <c r="BC63" s="235"/>
      <c r="BD63" s="235"/>
      <c r="BE63" s="235"/>
      <c r="BF63" s="235"/>
      <c r="BG63" s="235"/>
      <c r="BH63" s="235"/>
      <c r="BI63" s="235"/>
      <c r="BJ63" s="235"/>
      <c r="BK63" s="235"/>
      <c r="BL63" s="235"/>
      <c r="BM63" s="235"/>
      <c r="BN63" s="235"/>
      <c r="BO63" s="235"/>
      <c r="BP63" s="235"/>
      <c r="BQ63" s="235"/>
      <c r="BR63" s="235"/>
      <c r="BS63" s="235"/>
      <c r="BT63" s="235"/>
      <c r="BU63" s="235"/>
      <c r="BV63" s="235"/>
      <c r="BW63" s="235"/>
      <c r="BX63" s="235"/>
      <c r="BY63" s="235"/>
      <c r="BZ63" s="235"/>
      <c r="CA63" s="235"/>
      <c r="CB63" s="235"/>
      <c r="CC63" s="235"/>
      <c r="CD63" s="235"/>
      <c r="CE63" s="235"/>
      <c r="CF63" s="235"/>
      <c r="CG63" s="235"/>
      <c r="CH63" s="235"/>
      <c r="CI63" s="235"/>
      <c r="CJ63" s="235"/>
      <c r="CK63" s="235"/>
      <c r="CL63" s="235"/>
      <c r="CM63" s="235"/>
      <c r="CN63" s="235"/>
      <c r="CO63" s="235"/>
      <c r="CP63" s="235"/>
      <c r="CQ63" s="235"/>
      <c r="CR63" s="235"/>
      <c r="CS63" s="235"/>
      <c r="CT63" s="235"/>
      <c r="CU63" s="235"/>
      <c r="CV63" s="235"/>
      <c r="CW63" s="235"/>
      <c r="CX63" s="235"/>
      <c r="CY63" s="235"/>
      <c r="CZ63" s="235"/>
      <c r="DA63" s="235"/>
      <c r="DB63" s="235"/>
      <c r="DC63" s="235"/>
      <c r="DD63" s="235"/>
      <c r="DE63" s="235"/>
    </row>
    <row r="64" spans="2:109" ht="11.25" customHeight="1" x14ac:dyDescent="0.2"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  <c r="AA64" s="235"/>
      <c r="AB64" s="235"/>
      <c r="AC64" s="235"/>
      <c r="AD64" s="235"/>
      <c r="AE64" s="235"/>
      <c r="AF64" s="235"/>
      <c r="AG64" s="235"/>
      <c r="AH64" s="235"/>
      <c r="AI64" s="235"/>
      <c r="AJ64" s="235"/>
      <c r="AK64" s="235"/>
      <c r="AL64" s="235"/>
      <c r="AM64" s="235"/>
      <c r="AN64" s="235"/>
      <c r="AO64" s="235"/>
      <c r="AP64" s="235"/>
      <c r="AQ64" s="235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B64" s="235"/>
      <c r="BC64" s="235"/>
      <c r="BD64" s="235"/>
      <c r="BE64" s="235"/>
      <c r="BF64" s="235"/>
      <c r="BG64" s="235"/>
      <c r="BH64" s="235"/>
      <c r="BI64" s="235"/>
      <c r="BJ64" s="235"/>
      <c r="BK64" s="235"/>
      <c r="BL64" s="235"/>
      <c r="BM64" s="235"/>
      <c r="BN64" s="235"/>
      <c r="BO64" s="235"/>
      <c r="BP64" s="235"/>
      <c r="BQ64" s="235"/>
      <c r="BR64" s="235"/>
      <c r="BS64" s="235"/>
      <c r="BT64" s="235"/>
      <c r="BU64" s="235"/>
      <c r="BV64" s="235"/>
      <c r="BW64" s="235"/>
      <c r="BX64" s="235"/>
      <c r="BY64" s="235"/>
      <c r="BZ64" s="235"/>
      <c r="CA64" s="235"/>
      <c r="CB64" s="235"/>
      <c r="CC64" s="235"/>
      <c r="CD64" s="235"/>
      <c r="CE64" s="235"/>
      <c r="CF64" s="235"/>
      <c r="CG64" s="235"/>
      <c r="CH64" s="235"/>
      <c r="CI64" s="235"/>
      <c r="CJ64" s="235"/>
      <c r="CK64" s="235"/>
      <c r="CL64" s="235"/>
      <c r="CM64" s="235"/>
      <c r="CN64" s="235"/>
      <c r="CO64" s="235"/>
      <c r="CP64" s="235"/>
      <c r="CQ64" s="235"/>
      <c r="CR64" s="235"/>
      <c r="CS64" s="235"/>
      <c r="CT64" s="235"/>
      <c r="CU64" s="235"/>
      <c r="CV64" s="235"/>
      <c r="CW64" s="235"/>
      <c r="CX64" s="235"/>
      <c r="CY64" s="235"/>
      <c r="CZ64" s="235"/>
      <c r="DA64" s="235"/>
      <c r="DB64" s="235"/>
      <c r="DC64" s="235"/>
      <c r="DD64" s="235"/>
      <c r="DE64" s="235"/>
    </row>
    <row r="65" spans="2:156" ht="11.25" customHeight="1" x14ac:dyDescent="0.2"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  <c r="AA65" s="235"/>
      <c r="AB65" s="235"/>
      <c r="AC65" s="235"/>
      <c r="AD65" s="235"/>
      <c r="AE65" s="235"/>
      <c r="AF65" s="235"/>
      <c r="AG65" s="235"/>
      <c r="AH65" s="235"/>
      <c r="AI65" s="235"/>
      <c r="AJ65" s="235"/>
      <c r="AK65" s="235"/>
      <c r="AL65" s="235"/>
      <c r="AM65" s="235"/>
      <c r="AN65" s="235"/>
      <c r="AO65" s="235"/>
      <c r="AP65" s="235"/>
      <c r="AQ65" s="235"/>
      <c r="AR65" s="235"/>
      <c r="AS65" s="235"/>
      <c r="AT65" s="235"/>
      <c r="AU65" s="235"/>
      <c r="AV65" s="235"/>
      <c r="AW65" s="235"/>
      <c r="AX65" s="235"/>
      <c r="AY65" s="235"/>
      <c r="AZ65" s="235"/>
      <c r="BA65" s="235"/>
      <c r="BB65" s="235"/>
      <c r="BC65" s="235"/>
      <c r="BD65" s="235"/>
      <c r="BE65" s="235"/>
      <c r="BF65" s="235"/>
      <c r="BG65" s="235"/>
      <c r="BH65" s="235"/>
      <c r="BI65" s="235"/>
      <c r="BJ65" s="235"/>
      <c r="BK65" s="235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35"/>
      <c r="BW65" s="235"/>
      <c r="BX65" s="235"/>
      <c r="BY65" s="235"/>
      <c r="BZ65" s="235"/>
      <c r="CA65" s="235"/>
      <c r="CB65" s="235"/>
      <c r="CC65" s="235"/>
      <c r="CD65" s="235"/>
      <c r="CE65" s="235"/>
      <c r="CF65" s="235"/>
      <c r="CG65" s="235"/>
      <c r="CH65" s="235"/>
      <c r="CI65" s="235"/>
      <c r="CJ65" s="235"/>
      <c r="CK65" s="235"/>
      <c r="CL65" s="235"/>
      <c r="CM65" s="235"/>
      <c r="CN65" s="235"/>
      <c r="CO65" s="235"/>
      <c r="CP65" s="235"/>
      <c r="CQ65" s="235"/>
      <c r="CR65" s="235"/>
      <c r="CS65" s="235"/>
      <c r="CT65" s="235"/>
      <c r="CU65" s="235"/>
      <c r="CV65" s="235"/>
      <c r="CW65" s="235"/>
      <c r="CX65" s="235"/>
      <c r="CY65" s="235"/>
      <c r="CZ65" s="235"/>
      <c r="DA65" s="235"/>
      <c r="DB65" s="235"/>
      <c r="DC65" s="235"/>
      <c r="DD65" s="235"/>
      <c r="DE65" s="235"/>
    </row>
    <row r="66" spans="2:156" ht="11.25" customHeight="1" x14ac:dyDescent="0.2"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35"/>
      <c r="AJ66" s="235"/>
      <c r="AK66" s="235"/>
      <c r="AL66" s="235"/>
      <c r="AM66" s="235"/>
      <c r="AN66" s="235"/>
      <c r="AO66" s="235"/>
      <c r="AP66" s="235"/>
      <c r="AQ66" s="235"/>
      <c r="AR66" s="235"/>
      <c r="AS66" s="235"/>
      <c r="AT66" s="235"/>
      <c r="AU66" s="235"/>
      <c r="AV66" s="235"/>
      <c r="AW66" s="235"/>
      <c r="AX66" s="235"/>
      <c r="AY66" s="235"/>
      <c r="AZ66" s="235"/>
      <c r="BA66" s="235"/>
      <c r="BB66" s="235"/>
      <c r="BC66" s="235"/>
      <c r="BD66" s="235"/>
      <c r="BE66" s="235"/>
      <c r="BF66" s="235"/>
      <c r="BG66" s="235"/>
      <c r="BH66" s="235"/>
      <c r="BI66" s="235"/>
      <c r="BJ66" s="235"/>
      <c r="BK66" s="235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35"/>
      <c r="BW66" s="235"/>
      <c r="BX66" s="235"/>
      <c r="BY66" s="235"/>
      <c r="BZ66" s="235"/>
      <c r="CA66" s="235"/>
      <c r="CB66" s="235"/>
      <c r="CC66" s="235"/>
      <c r="CD66" s="235"/>
      <c r="CE66" s="235"/>
      <c r="CF66" s="235"/>
      <c r="CG66" s="235"/>
      <c r="CH66" s="235"/>
      <c r="CI66" s="235"/>
      <c r="CJ66" s="235"/>
      <c r="CK66" s="235"/>
      <c r="CL66" s="235"/>
      <c r="CM66" s="235"/>
      <c r="CN66" s="235"/>
      <c r="CO66" s="235"/>
      <c r="CP66" s="235"/>
      <c r="CQ66" s="235"/>
      <c r="CR66" s="235"/>
      <c r="CS66" s="235"/>
      <c r="CT66" s="235"/>
      <c r="CU66" s="235"/>
      <c r="CV66" s="235"/>
      <c r="CW66" s="235"/>
      <c r="CX66" s="235"/>
      <c r="CY66" s="235"/>
      <c r="CZ66" s="235"/>
      <c r="DA66" s="235"/>
      <c r="DB66" s="235"/>
      <c r="DC66" s="235"/>
      <c r="DD66" s="235"/>
      <c r="DE66" s="235"/>
    </row>
    <row r="67" spans="2:156" ht="11.25" customHeight="1" x14ac:dyDescent="0.2"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35"/>
      <c r="AK67" s="235"/>
      <c r="AL67" s="235"/>
      <c r="AM67" s="235"/>
      <c r="AN67" s="235"/>
      <c r="AO67" s="235"/>
      <c r="AP67" s="235"/>
      <c r="AQ67" s="235"/>
      <c r="AR67" s="235"/>
      <c r="AS67" s="235"/>
      <c r="AT67" s="235"/>
      <c r="AU67" s="235"/>
      <c r="AV67" s="235"/>
      <c r="AW67" s="235"/>
      <c r="AX67" s="235"/>
      <c r="AY67" s="235"/>
      <c r="AZ67" s="235"/>
      <c r="BA67" s="235"/>
      <c r="BB67" s="235"/>
      <c r="BC67" s="235"/>
      <c r="BD67" s="235"/>
      <c r="BE67" s="235"/>
      <c r="BF67" s="235"/>
      <c r="BG67" s="235"/>
      <c r="BH67" s="235"/>
      <c r="BI67" s="235"/>
      <c r="BJ67" s="235"/>
      <c r="BK67" s="235"/>
      <c r="BL67" s="235"/>
      <c r="BM67" s="235"/>
      <c r="BN67" s="235"/>
      <c r="BO67" s="235"/>
      <c r="BP67" s="235"/>
      <c r="BQ67" s="235"/>
      <c r="BR67" s="235"/>
      <c r="BS67" s="235"/>
      <c r="BT67" s="235"/>
      <c r="BU67" s="235"/>
      <c r="BV67" s="235"/>
      <c r="BW67" s="235"/>
      <c r="BX67" s="235"/>
      <c r="BY67" s="235"/>
      <c r="BZ67" s="235"/>
      <c r="CA67" s="235"/>
      <c r="CB67" s="235"/>
      <c r="CC67" s="235"/>
      <c r="CD67" s="235"/>
      <c r="CE67" s="235"/>
      <c r="CF67" s="235"/>
      <c r="CG67" s="235"/>
      <c r="CH67" s="235"/>
      <c r="CI67" s="235"/>
      <c r="CJ67" s="235"/>
      <c r="CK67" s="235"/>
      <c r="CL67" s="235"/>
      <c r="CM67" s="235"/>
      <c r="CN67" s="235"/>
      <c r="CO67" s="235"/>
      <c r="CP67" s="235"/>
      <c r="CQ67" s="235"/>
      <c r="CR67" s="235"/>
      <c r="CS67" s="235"/>
      <c r="CT67" s="235"/>
      <c r="CU67" s="235"/>
      <c r="CV67" s="235"/>
      <c r="CW67" s="235"/>
      <c r="CX67" s="235"/>
      <c r="CY67" s="235"/>
      <c r="CZ67" s="235"/>
      <c r="DA67" s="235"/>
      <c r="DB67" s="235"/>
      <c r="DC67" s="235"/>
      <c r="DD67" s="235"/>
      <c r="DE67" s="235"/>
    </row>
    <row r="68" spans="2:156" ht="12.95" customHeight="1" x14ac:dyDescent="0.2">
      <c r="B68" s="872" t="s">
        <v>606</v>
      </c>
      <c r="C68" s="872"/>
      <c r="D68" s="872"/>
      <c r="E68" s="872"/>
      <c r="F68" s="872"/>
      <c r="G68" s="872"/>
      <c r="H68" s="872"/>
      <c r="I68" s="872"/>
      <c r="J68" s="872"/>
      <c r="K68" s="872"/>
      <c r="L68" s="872"/>
      <c r="M68" s="872"/>
      <c r="N68" s="872"/>
      <c r="O68" s="872"/>
      <c r="P68" s="872"/>
      <c r="Q68" s="872"/>
      <c r="R68" s="872"/>
      <c r="S68" s="872"/>
      <c r="T68" s="872"/>
      <c r="U68" s="872"/>
      <c r="V68" s="872"/>
      <c r="W68" s="872"/>
      <c r="X68" s="872"/>
      <c r="Y68" s="872"/>
      <c r="Z68" s="872"/>
      <c r="AA68" s="872"/>
      <c r="AB68" s="872"/>
      <c r="AC68" s="872"/>
      <c r="AD68" s="872"/>
      <c r="AE68" s="872"/>
      <c r="AF68" s="872"/>
      <c r="AG68" s="872"/>
      <c r="AH68" s="872"/>
      <c r="AI68" s="872"/>
      <c r="AJ68" s="872"/>
      <c r="AK68" s="872"/>
      <c r="AL68" s="872"/>
      <c r="AM68" s="872"/>
      <c r="AN68" s="872"/>
      <c r="AO68" s="872"/>
      <c r="AP68" s="872"/>
      <c r="AQ68" s="872"/>
      <c r="AR68" s="872"/>
      <c r="AS68" s="872"/>
      <c r="AT68" s="872"/>
      <c r="AU68" s="872"/>
      <c r="AV68" s="872"/>
      <c r="AW68" s="872"/>
      <c r="AX68" s="872"/>
      <c r="AY68" s="872"/>
      <c r="AZ68" s="872"/>
      <c r="BA68" s="872"/>
      <c r="BB68" s="872"/>
      <c r="BC68" s="872"/>
      <c r="BD68" s="872"/>
      <c r="BE68" s="872"/>
      <c r="BF68" s="872"/>
      <c r="BG68" s="872"/>
      <c r="BH68" s="872"/>
      <c r="BI68" s="872"/>
      <c r="BJ68" s="872"/>
      <c r="BK68" s="872"/>
      <c r="BL68" s="872"/>
      <c r="BM68" s="872"/>
      <c r="BN68" s="872"/>
      <c r="BO68" s="872"/>
      <c r="BP68" s="872"/>
      <c r="BQ68" s="872"/>
      <c r="BR68" s="872"/>
      <c r="BS68" s="872"/>
      <c r="BT68" s="872"/>
      <c r="BU68" s="872"/>
      <c r="BV68" s="872"/>
      <c r="BW68" s="872"/>
      <c r="BX68" s="872"/>
      <c r="BY68" s="872"/>
      <c r="BZ68" s="872"/>
      <c r="CA68" s="872"/>
      <c r="CB68" s="872"/>
      <c r="CC68" s="872"/>
      <c r="CD68" s="872"/>
      <c r="CE68" s="872"/>
      <c r="CF68" s="872"/>
      <c r="CG68" s="872"/>
      <c r="CH68" s="872"/>
      <c r="CI68" s="872"/>
      <c r="CJ68" s="872"/>
      <c r="CK68" s="872"/>
      <c r="CL68" s="872"/>
      <c r="CM68" s="872"/>
      <c r="CN68" s="872"/>
      <c r="CO68" s="872"/>
      <c r="CP68" s="872"/>
      <c r="CQ68" s="872"/>
      <c r="CR68" s="872"/>
      <c r="CS68" s="872"/>
      <c r="CT68" s="872"/>
      <c r="CU68" s="872"/>
      <c r="CV68" s="872"/>
      <c r="CW68" s="872"/>
      <c r="CX68" s="872"/>
      <c r="CY68" s="872"/>
      <c r="CZ68" s="872"/>
      <c r="DA68" s="872"/>
      <c r="DB68" s="872"/>
      <c r="DC68" s="872"/>
      <c r="DD68" s="872"/>
      <c r="DE68" s="872"/>
    </row>
    <row r="69" spans="2:156" ht="27.95" customHeight="1" x14ac:dyDescent="0.2">
      <c r="B69" s="872" t="s">
        <v>607</v>
      </c>
      <c r="C69" s="872"/>
      <c r="D69" s="872"/>
      <c r="E69" s="872"/>
      <c r="F69" s="872"/>
      <c r="G69" s="872"/>
      <c r="H69" s="872"/>
      <c r="I69" s="872"/>
      <c r="J69" s="872"/>
      <c r="K69" s="872"/>
      <c r="L69" s="872"/>
      <c r="M69" s="872"/>
      <c r="N69" s="872"/>
      <c r="O69" s="872"/>
      <c r="P69" s="872"/>
      <c r="Q69" s="872"/>
      <c r="R69" s="872"/>
      <c r="S69" s="872"/>
      <c r="T69" s="872"/>
      <c r="U69" s="872"/>
      <c r="V69" s="872"/>
      <c r="W69" s="872"/>
      <c r="X69" s="872"/>
      <c r="Y69" s="872"/>
      <c r="Z69" s="872"/>
      <c r="AA69" s="872"/>
      <c r="AB69" s="872"/>
      <c r="AC69" s="872"/>
      <c r="AD69" s="872"/>
      <c r="AE69" s="872"/>
      <c r="AF69" s="872"/>
      <c r="AG69" s="872"/>
      <c r="AH69" s="872"/>
      <c r="AI69" s="872"/>
      <c r="AJ69" s="872"/>
      <c r="AK69" s="872"/>
      <c r="AL69" s="872"/>
      <c r="AM69" s="872"/>
      <c r="AN69" s="872"/>
      <c r="AO69" s="872"/>
      <c r="AP69" s="872"/>
      <c r="AQ69" s="872"/>
      <c r="AR69" s="872"/>
      <c r="AS69" s="872"/>
      <c r="AT69" s="872"/>
      <c r="AU69" s="872"/>
      <c r="AV69" s="872"/>
      <c r="AW69" s="872"/>
      <c r="AX69" s="872"/>
      <c r="AY69" s="872"/>
      <c r="AZ69" s="872"/>
      <c r="BA69" s="872"/>
      <c r="BB69" s="872"/>
      <c r="BC69" s="872"/>
      <c r="BD69" s="872"/>
      <c r="BE69" s="872"/>
      <c r="BF69" s="872"/>
      <c r="BG69" s="872"/>
      <c r="BH69" s="872"/>
      <c r="BI69" s="872"/>
      <c r="BJ69" s="872"/>
      <c r="BK69" s="872"/>
      <c r="BL69" s="872"/>
      <c r="BM69" s="872"/>
      <c r="BN69" s="872"/>
      <c r="BO69" s="872"/>
      <c r="BP69" s="872"/>
      <c r="BQ69" s="872"/>
      <c r="BR69" s="872"/>
      <c r="BS69" s="872"/>
      <c r="BT69" s="872"/>
      <c r="BU69" s="872"/>
      <c r="BV69" s="872"/>
      <c r="BW69" s="872"/>
      <c r="BX69" s="872"/>
      <c r="BY69" s="872"/>
      <c r="BZ69" s="872"/>
      <c r="CA69" s="872"/>
      <c r="CB69" s="872"/>
      <c r="CC69" s="872"/>
      <c r="CD69" s="872"/>
      <c r="CE69" s="872"/>
      <c r="CF69" s="872"/>
      <c r="CG69" s="872"/>
      <c r="CH69" s="872"/>
      <c r="CI69" s="872"/>
      <c r="CJ69" s="872"/>
      <c r="CK69" s="872"/>
      <c r="CL69" s="872"/>
      <c r="CM69" s="872"/>
      <c r="CN69" s="872"/>
      <c r="CO69" s="872"/>
      <c r="CP69" s="872"/>
      <c r="CQ69" s="872"/>
      <c r="CR69" s="872"/>
      <c r="CS69" s="872"/>
      <c r="CT69" s="872"/>
      <c r="CU69" s="872"/>
      <c r="CV69" s="872"/>
      <c r="CW69" s="872"/>
      <c r="CX69" s="872"/>
      <c r="CY69" s="872"/>
      <c r="CZ69" s="872"/>
      <c r="DA69" s="872"/>
      <c r="DB69" s="872"/>
      <c r="DC69" s="872"/>
      <c r="DD69" s="872"/>
      <c r="DE69" s="872"/>
    </row>
    <row r="70" spans="2:156" ht="6" customHeight="1" x14ac:dyDescent="0.2"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  <c r="AA70" s="235"/>
      <c r="AB70" s="235"/>
      <c r="AC70" s="235"/>
      <c r="AD70" s="235"/>
      <c r="AE70" s="235"/>
      <c r="AF70" s="235"/>
      <c r="AG70" s="235"/>
      <c r="AH70" s="235"/>
      <c r="AI70" s="235"/>
      <c r="AJ70" s="235"/>
      <c r="AK70" s="235"/>
      <c r="AL70" s="235"/>
      <c r="AM70" s="235"/>
      <c r="AN70" s="235"/>
      <c r="AO70" s="235"/>
      <c r="AP70" s="235"/>
      <c r="AQ70" s="235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35"/>
      <c r="BG70" s="235"/>
      <c r="BH70" s="235"/>
      <c r="BI70" s="235"/>
      <c r="BJ70" s="235"/>
      <c r="BK70" s="235"/>
      <c r="BL70" s="235"/>
      <c r="BM70" s="235"/>
      <c r="BN70" s="235"/>
      <c r="BO70" s="235"/>
      <c r="BP70" s="235"/>
      <c r="BQ70" s="235"/>
      <c r="BR70" s="235"/>
      <c r="BS70" s="235"/>
      <c r="BT70" s="235"/>
      <c r="BU70" s="235"/>
      <c r="BV70" s="235"/>
      <c r="BW70" s="235"/>
      <c r="BX70" s="235"/>
      <c r="BY70" s="235"/>
      <c r="BZ70" s="235"/>
      <c r="CA70" s="235"/>
      <c r="CB70" s="235"/>
      <c r="CC70" s="235"/>
      <c r="CD70" s="235"/>
      <c r="CE70" s="235"/>
      <c r="CF70" s="235"/>
      <c r="CG70" s="235"/>
      <c r="CH70" s="235"/>
      <c r="CI70" s="235"/>
      <c r="CJ70" s="235"/>
      <c r="CK70" s="235"/>
      <c r="CL70" s="235"/>
      <c r="CM70" s="235"/>
      <c r="CN70" s="235"/>
      <c r="CO70" s="235"/>
      <c r="CP70" s="235"/>
      <c r="CQ70" s="235"/>
      <c r="CR70" s="235"/>
      <c r="CS70" s="235"/>
      <c r="CT70" s="235"/>
      <c r="CU70" s="235"/>
      <c r="CV70" s="235"/>
      <c r="CW70" s="235"/>
      <c r="CX70" s="235"/>
      <c r="CY70" s="235"/>
      <c r="CZ70" s="235"/>
      <c r="DA70" s="235"/>
      <c r="DB70" s="235"/>
      <c r="DC70" s="235"/>
      <c r="DD70" s="235"/>
      <c r="DE70" s="235"/>
    </row>
    <row r="71" spans="2:156" ht="11.25" customHeight="1" x14ac:dyDescent="0.2"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  <c r="R71" s="235"/>
      <c r="S71" s="235"/>
      <c r="T71" s="235"/>
      <c r="U71" s="235"/>
      <c r="V71" s="235"/>
      <c r="W71" s="235"/>
      <c r="X71" s="235"/>
      <c r="Y71" s="235"/>
      <c r="Z71" s="235"/>
      <c r="AA71" s="235"/>
      <c r="AB71" s="235"/>
      <c r="AC71" s="235"/>
      <c r="AD71" s="235"/>
      <c r="AE71" s="235"/>
      <c r="AF71" s="235"/>
      <c r="AG71" s="235"/>
      <c r="AH71" s="235"/>
      <c r="AI71" s="235"/>
      <c r="AJ71" s="235"/>
      <c r="AK71" s="235"/>
      <c r="AL71" s="235"/>
      <c r="AM71" s="235"/>
      <c r="AN71" s="235"/>
      <c r="AO71" s="235"/>
      <c r="AP71" s="235"/>
      <c r="AQ71" s="235"/>
      <c r="AR71" s="235"/>
      <c r="AS71" s="235"/>
      <c r="AT71" s="235"/>
      <c r="AU71" s="235"/>
      <c r="AV71" s="235"/>
      <c r="AW71" s="235"/>
      <c r="AX71" s="235"/>
      <c r="AY71" s="235"/>
      <c r="AZ71" s="235"/>
      <c r="BA71" s="235"/>
      <c r="BB71" s="235"/>
      <c r="BC71" s="235"/>
      <c r="BD71" s="235"/>
      <c r="BE71" s="235"/>
      <c r="BF71" s="235"/>
      <c r="BG71" s="235"/>
      <c r="BH71" s="235"/>
      <c r="BI71" s="235"/>
      <c r="BJ71" s="235"/>
      <c r="BK71" s="235"/>
      <c r="BL71" s="235"/>
      <c r="BM71" s="235"/>
      <c r="BN71" s="235"/>
      <c r="BO71" s="235"/>
      <c r="BP71" s="235"/>
      <c r="BQ71" s="235"/>
      <c r="BR71" s="235"/>
      <c r="BS71" s="235"/>
      <c r="BT71" s="235"/>
      <c r="BU71" s="235"/>
      <c r="BV71" s="235"/>
      <c r="BW71" s="235"/>
      <c r="BX71" s="235"/>
      <c r="BY71" s="235"/>
      <c r="BZ71" s="235"/>
      <c r="CA71" s="235"/>
      <c r="CB71" s="235"/>
      <c r="CC71" s="235"/>
      <c r="CD71" s="235"/>
      <c r="CE71" s="235"/>
      <c r="CF71" s="235"/>
      <c r="CG71" s="235"/>
      <c r="CH71" s="235"/>
      <c r="CI71" s="235"/>
      <c r="CJ71" s="235"/>
      <c r="CK71" s="235"/>
      <c r="CL71" s="235"/>
      <c r="CM71" s="235"/>
      <c r="CN71" s="235"/>
      <c r="CO71" s="235"/>
      <c r="CP71" s="235"/>
      <c r="CQ71" s="235"/>
      <c r="CR71" s="235"/>
      <c r="CS71" s="235"/>
      <c r="CT71" s="235"/>
      <c r="CU71" s="235"/>
      <c r="CV71" s="235"/>
      <c r="CW71" s="235"/>
      <c r="CX71" s="235"/>
      <c r="CY71" s="235"/>
      <c r="CZ71" s="235"/>
      <c r="DA71" s="235"/>
      <c r="DB71" s="235"/>
      <c r="DC71" s="235"/>
      <c r="DD71" s="235"/>
      <c r="DE71" s="252" t="s">
        <v>608</v>
      </c>
      <c r="DL71" s="875" t="s">
        <v>609</v>
      </c>
      <c r="DM71" s="875"/>
      <c r="DN71" s="875"/>
      <c r="DO71" s="875"/>
      <c r="DP71" s="875"/>
      <c r="DQ71" s="875"/>
      <c r="DR71" s="875"/>
      <c r="DS71" s="875"/>
      <c r="DT71" s="875"/>
      <c r="DU71" s="875"/>
      <c r="DV71" s="875"/>
      <c r="DW71" s="875"/>
      <c r="DX71" s="875"/>
      <c r="DY71" s="875"/>
      <c r="DZ71" s="875"/>
      <c r="EA71" s="875"/>
      <c r="EB71" s="875"/>
      <c r="EC71" s="875"/>
      <c r="ED71" s="875"/>
      <c r="EE71" s="875"/>
      <c r="EF71" s="875"/>
      <c r="EG71" s="875"/>
      <c r="EH71" s="875"/>
      <c r="EI71" s="875"/>
      <c r="EJ71" s="875"/>
      <c r="EK71" s="875"/>
      <c r="EL71" s="875"/>
      <c r="EM71" s="875"/>
      <c r="EN71" s="875"/>
      <c r="EO71" s="875"/>
      <c r="EP71" s="875"/>
      <c r="EQ71" s="875"/>
      <c r="ER71" s="875"/>
      <c r="ES71" s="875"/>
      <c r="ET71" s="875"/>
      <c r="EU71" s="875"/>
      <c r="EV71" s="875"/>
      <c r="EW71" s="875"/>
      <c r="EX71" s="875"/>
      <c r="EY71" s="875"/>
      <c r="EZ71" s="875"/>
    </row>
    <row r="72" spans="2:156" ht="3" customHeight="1" x14ac:dyDescent="0.2"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  <c r="V72" s="235"/>
      <c r="W72" s="235"/>
      <c r="X72" s="235"/>
      <c r="Y72" s="235"/>
      <c r="Z72" s="235"/>
      <c r="AA72" s="235"/>
      <c r="AB72" s="235"/>
      <c r="AC72" s="235"/>
      <c r="AD72" s="235"/>
      <c r="AE72" s="235"/>
      <c r="AF72" s="235"/>
      <c r="AG72" s="235"/>
      <c r="AH72" s="235"/>
      <c r="AI72" s="235"/>
      <c r="AJ72" s="235"/>
      <c r="AK72" s="235"/>
      <c r="AL72" s="235"/>
      <c r="AM72" s="235"/>
      <c r="AN72" s="235"/>
      <c r="AO72" s="235"/>
      <c r="AP72" s="235"/>
      <c r="AQ72" s="235"/>
      <c r="AR72" s="235"/>
      <c r="AS72" s="235"/>
      <c r="AT72" s="235"/>
      <c r="AU72" s="235"/>
      <c r="AV72" s="235"/>
      <c r="AW72" s="235"/>
      <c r="AX72" s="235"/>
      <c r="AY72" s="235"/>
      <c r="AZ72" s="235"/>
      <c r="BA72" s="235"/>
      <c r="BB72" s="235"/>
      <c r="BC72" s="235"/>
      <c r="BD72" s="235"/>
      <c r="BE72" s="235"/>
      <c r="BF72" s="235"/>
      <c r="BG72" s="235"/>
      <c r="BH72" s="235"/>
      <c r="BI72" s="235"/>
      <c r="BJ72" s="235"/>
      <c r="BK72" s="235"/>
      <c r="BL72" s="235"/>
      <c r="BM72" s="235"/>
      <c r="BN72" s="235"/>
      <c r="BO72" s="235"/>
      <c r="BP72" s="235"/>
      <c r="BQ72" s="235"/>
      <c r="BR72" s="235"/>
      <c r="BS72" s="235"/>
      <c r="BT72" s="235"/>
      <c r="BU72" s="235"/>
      <c r="BV72" s="235"/>
      <c r="BW72" s="235"/>
      <c r="BX72" s="235"/>
      <c r="BY72" s="235"/>
      <c r="BZ72" s="235"/>
      <c r="CA72" s="235"/>
      <c r="CB72" s="235"/>
      <c r="CC72" s="235"/>
      <c r="CD72" s="235"/>
      <c r="CE72" s="235"/>
      <c r="CF72" s="235"/>
      <c r="CG72" s="235"/>
      <c r="CH72" s="235"/>
      <c r="CI72" s="235"/>
      <c r="CJ72" s="235"/>
      <c r="CK72" s="235"/>
      <c r="CL72" s="235"/>
      <c r="CM72" s="235"/>
      <c r="CN72" s="235"/>
      <c r="CO72" s="235"/>
      <c r="CP72" s="235"/>
      <c r="CQ72" s="235"/>
      <c r="CR72" s="235"/>
      <c r="CS72" s="235"/>
      <c r="CT72" s="235"/>
      <c r="CU72" s="235"/>
      <c r="CV72" s="235"/>
      <c r="CW72" s="235"/>
      <c r="CX72" s="235"/>
      <c r="CY72" s="235"/>
      <c r="CZ72" s="235"/>
      <c r="DA72" s="235"/>
      <c r="DB72" s="235"/>
      <c r="DC72" s="235"/>
      <c r="DD72" s="235"/>
      <c r="DE72" s="252"/>
      <c r="DL72" s="875"/>
      <c r="DM72" s="875"/>
      <c r="DN72" s="875"/>
      <c r="DO72" s="875"/>
      <c r="DP72" s="875"/>
      <c r="DQ72" s="875"/>
      <c r="DR72" s="875"/>
      <c r="DS72" s="875"/>
      <c r="DT72" s="875"/>
      <c r="DU72" s="875"/>
      <c r="DV72" s="875"/>
      <c r="DW72" s="875"/>
      <c r="DX72" s="875"/>
      <c r="DY72" s="875"/>
      <c r="DZ72" s="875"/>
      <c r="EA72" s="875"/>
      <c r="EB72" s="875"/>
      <c r="EC72" s="875"/>
      <c r="ED72" s="875"/>
      <c r="EE72" s="875"/>
      <c r="EF72" s="875"/>
      <c r="EG72" s="875"/>
      <c r="EH72" s="875"/>
      <c r="EI72" s="875"/>
      <c r="EJ72" s="875"/>
      <c r="EK72" s="875"/>
      <c r="EL72" s="875"/>
      <c r="EM72" s="875"/>
      <c r="EN72" s="875"/>
      <c r="EO72" s="875"/>
      <c r="EP72" s="875"/>
      <c r="EQ72" s="875"/>
      <c r="ER72" s="875"/>
      <c r="ES72" s="875"/>
      <c r="ET72" s="875"/>
      <c r="EU72" s="875"/>
      <c r="EV72" s="875"/>
      <c r="EW72" s="875"/>
      <c r="EX72" s="875"/>
      <c r="EY72" s="875"/>
      <c r="EZ72" s="875"/>
    </row>
    <row r="73" spans="2:156" ht="11.25" customHeight="1" x14ac:dyDescent="0.2"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  <c r="AA73" s="235"/>
      <c r="AB73" s="235"/>
      <c r="AC73" s="235"/>
      <c r="AD73" s="235"/>
      <c r="AE73" s="235"/>
      <c r="AF73" s="235"/>
      <c r="AG73" s="235"/>
      <c r="AH73" s="235"/>
      <c r="AI73" s="235"/>
      <c r="AJ73" s="235"/>
      <c r="AK73" s="235"/>
      <c r="AL73" s="235"/>
      <c r="AM73" s="235"/>
      <c r="AN73" s="235"/>
      <c r="AO73" s="235"/>
      <c r="AP73" s="235"/>
      <c r="AQ73" s="235"/>
      <c r="AR73" s="235"/>
      <c r="AS73" s="235"/>
      <c r="AT73" s="235"/>
      <c r="AU73" s="235"/>
      <c r="AV73" s="235"/>
      <c r="AW73" s="235"/>
      <c r="AX73" s="235"/>
      <c r="AY73" s="235"/>
      <c r="AZ73" s="235"/>
      <c r="BA73" s="235"/>
      <c r="BB73" s="235"/>
      <c r="BC73" s="235"/>
      <c r="BD73" s="235"/>
      <c r="BE73" s="235"/>
      <c r="BF73" s="235"/>
      <c r="BG73" s="235"/>
      <c r="BH73" s="235"/>
      <c r="BI73" s="235"/>
      <c r="BJ73" s="235"/>
      <c r="BK73" s="235"/>
      <c r="BL73" s="235"/>
      <c r="BM73" s="235"/>
      <c r="BN73" s="235"/>
      <c r="BO73" s="235"/>
      <c r="BP73" s="235"/>
      <c r="BQ73" s="235"/>
      <c r="BR73" s="235"/>
      <c r="BS73" s="235"/>
      <c r="BT73" s="235"/>
      <c r="BU73" s="235"/>
      <c r="BV73" s="235"/>
      <c r="BW73" s="235"/>
      <c r="BX73" s="235"/>
      <c r="BY73" s="235"/>
      <c r="BZ73" s="235"/>
      <c r="CA73" s="235"/>
      <c r="CB73" s="235"/>
      <c r="CC73" s="235"/>
      <c r="CD73" s="235"/>
      <c r="CE73" s="235"/>
      <c r="CF73" s="235"/>
      <c r="CG73" s="235"/>
      <c r="CH73" s="235"/>
      <c r="CI73" s="235"/>
      <c r="CJ73" s="235"/>
      <c r="CK73" s="235"/>
      <c r="CL73" s="235"/>
      <c r="CM73" s="235"/>
      <c r="CN73" s="235"/>
      <c r="CO73" s="235"/>
      <c r="CP73" s="235"/>
      <c r="CQ73" s="235"/>
      <c r="CR73" s="235"/>
      <c r="CS73" s="235"/>
      <c r="CT73" s="235"/>
      <c r="CU73" s="235"/>
      <c r="CV73" s="235"/>
      <c r="CW73" s="235"/>
      <c r="CX73" s="235"/>
      <c r="CY73" s="235"/>
      <c r="CZ73" s="235"/>
      <c r="DA73" s="235"/>
      <c r="DB73" s="235"/>
      <c r="DC73" s="235"/>
      <c r="DD73" s="235"/>
      <c r="DE73" s="252" t="s">
        <v>610</v>
      </c>
      <c r="DL73" s="875"/>
      <c r="DM73" s="875"/>
      <c r="DN73" s="875"/>
      <c r="DO73" s="875"/>
      <c r="DP73" s="875"/>
      <c r="DQ73" s="875"/>
      <c r="DR73" s="875"/>
      <c r="DS73" s="875"/>
      <c r="DT73" s="875"/>
      <c r="DU73" s="875"/>
      <c r="DV73" s="875"/>
      <c r="DW73" s="875"/>
      <c r="DX73" s="875"/>
      <c r="DY73" s="875"/>
      <c r="DZ73" s="875"/>
      <c r="EA73" s="875"/>
      <c r="EB73" s="875"/>
      <c r="EC73" s="875"/>
      <c r="ED73" s="875"/>
      <c r="EE73" s="875"/>
      <c r="EF73" s="875"/>
      <c r="EG73" s="875"/>
      <c r="EH73" s="875"/>
      <c r="EI73" s="875"/>
      <c r="EJ73" s="875"/>
      <c r="EK73" s="875"/>
      <c r="EL73" s="875"/>
      <c r="EM73" s="875"/>
      <c r="EN73" s="875"/>
      <c r="EO73" s="875"/>
      <c r="EP73" s="875"/>
      <c r="EQ73" s="875"/>
      <c r="ER73" s="875"/>
      <c r="ES73" s="875"/>
      <c r="ET73" s="875"/>
      <c r="EU73" s="875"/>
      <c r="EV73" s="875"/>
      <c r="EW73" s="875"/>
      <c r="EX73" s="875"/>
      <c r="EY73" s="875"/>
      <c r="EZ73" s="875"/>
    </row>
    <row r="74" spans="2:156" ht="15" customHeight="1" x14ac:dyDescent="0.2">
      <c r="B74" s="876" t="s">
        <v>118</v>
      </c>
      <c r="C74" s="877"/>
      <c r="D74" s="877"/>
      <c r="E74" s="877"/>
      <c r="F74" s="877"/>
      <c r="G74" s="877"/>
      <c r="H74" s="877"/>
      <c r="I74" s="877"/>
      <c r="J74" s="877"/>
      <c r="K74" s="877"/>
      <c r="L74" s="877"/>
      <c r="M74" s="877"/>
      <c r="N74" s="877"/>
      <c r="O74" s="877"/>
      <c r="P74" s="877"/>
      <c r="Q74" s="877"/>
      <c r="R74" s="877"/>
      <c r="S74" s="877"/>
      <c r="T74" s="877"/>
      <c r="U74" s="877"/>
      <c r="V74" s="877"/>
      <c r="W74" s="877"/>
      <c r="X74" s="877"/>
      <c r="Y74" s="878"/>
      <c r="Z74" s="876" t="s">
        <v>611</v>
      </c>
      <c r="AA74" s="877"/>
      <c r="AB74" s="877"/>
      <c r="AC74" s="877"/>
      <c r="AD74" s="877"/>
      <c r="AE74" s="877"/>
      <c r="AF74" s="878"/>
      <c r="AG74" s="876" t="s">
        <v>612</v>
      </c>
      <c r="AH74" s="877"/>
      <c r="AI74" s="877"/>
      <c r="AJ74" s="877"/>
      <c r="AK74" s="877"/>
      <c r="AL74" s="877"/>
      <c r="AM74" s="877"/>
      <c r="AN74" s="877"/>
      <c r="AO74" s="877"/>
      <c r="AP74" s="877"/>
      <c r="AQ74" s="877"/>
      <c r="AR74" s="878"/>
      <c r="AS74" s="885" t="s">
        <v>613</v>
      </c>
      <c r="AT74" s="886"/>
      <c r="AU74" s="886"/>
      <c r="AV74" s="886"/>
      <c r="AW74" s="886"/>
      <c r="AX74" s="886"/>
      <c r="AY74" s="886"/>
      <c r="AZ74" s="886"/>
      <c r="BA74" s="886"/>
      <c r="BB74" s="886"/>
      <c r="BC74" s="886"/>
      <c r="BD74" s="886"/>
      <c r="BE74" s="886"/>
      <c r="BF74" s="886"/>
      <c r="BG74" s="886"/>
      <c r="BH74" s="886"/>
      <c r="BI74" s="886"/>
      <c r="BJ74" s="886"/>
      <c r="BK74" s="886"/>
      <c r="BL74" s="886"/>
      <c r="BM74" s="886"/>
      <c r="BN74" s="886"/>
      <c r="BO74" s="886"/>
      <c r="BP74" s="886"/>
      <c r="BQ74" s="886"/>
      <c r="BR74" s="886"/>
      <c r="BS74" s="886"/>
      <c r="BT74" s="886"/>
      <c r="BU74" s="886"/>
      <c r="BV74" s="886"/>
      <c r="BW74" s="886"/>
      <c r="BX74" s="886"/>
      <c r="BY74" s="886"/>
      <c r="BZ74" s="886"/>
      <c r="CA74" s="886"/>
      <c r="CB74" s="886"/>
      <c r="CC74" s="886"/>
      <c r="CD74" s="886"/>
      <c r="CE74" s="886"/>
      <c r="CF74" s="886"/>
      <c r="CG74" s="886"/>
      <c r="CH74" s="886"/>
      <c r="CI74" s="886"/>
      <c r="CJ74" s="886"/>
      <c r="CK74" s="886"/>
      <c r="CL74" s="886"/>
      <c r="CM74" s="886"/>
      <c r="CN74" s="886"/>
      <c r="CO74" s="886"/>
      <c r="CP74" s="886"/>
      <c r="CQ74" s="886"/>
      <c r="CR74" s="886"/>
      <c r="CS74" s="887"/>
      <c r="CT74" s="876" t="s">
        <v>614</v>
      </c>
      <c r="CU74" s="877"/>
      <c r="CV74" s="877"/>
      <c r="CW74" s="877"/>
      <c r="CX74" s="877"/>
      <c r="CY74" s="877"/>
      <c r="CZ74" s="877"/>
      <c r="DA74" s="877"/>
      <c r="DB74" s="877"/>
      <c r="DC74" s="877"/>
      <c r="DD74" s="877"/>
      <c r="DE74" s="878"/>
      <c r="DL74" s="875"/>
      <c r="DM74" s="875"/>
      <c r="DN74" s="875"/>
      <c r="DO74" s="875"/>
      <c r="DP74" s="875"/>
      <c r="DQ74" s="875"/>
      <c r="DR74" s="875"/>
      <c r="DS74" s="875"/>
      <c r="DT74" s="875"/>
      <c r="DU74" s="875"/>
      <c r="DV74" s="875"/>
      <c r="DW74" s="875"/>
      <c r="DX74" s="875"/>
      <c r="DY74" s="875"/>
      <c r="DZ74" s="875"/>
      <c r="EA74" s="875"/>
      <c r="EB74" s="875"/>
      <c r="EC74" s="875"/>
      <c r="ED74" s="875"/>
      <c r="EE74" s="875"/>
      <c r="EF74" s="875"/>
      <c r="EG74" s="875"/>
      <c r="EH74" s="875"/>
      <c r="EI74" s="875"/>
      <c r="EJ74" s="875"/>
      <c r="EK74" s="875"/>
      <c r="EL74" s="875"/>
      <c r="EM74" s="875"/>
      <c r="EN74" s="875"/>
      <c r="EO74" s="875"/>
      <c r="EP74" s="875"/>
      <c r="EQ74" s="875"/>
      <c r="ER74" s="875"/>
      <c r="ES74" s="875"/>
      <c r="ET74" s="875"/>
      <c r="EU74" s="875"/>
      <c r="EV74" s="875"/>
      <c r="EW74" s="875"/>
      <c r="EX74" s="875"/>
      <c r="EY74" s="875"/>
      <c r="EZ74" s="875"/>
    </row>
    <row r="75" spans="2:156" ht="15" customHeight="1" x14ac:dyDescent="0.2">
      <c r="B75" s="879"/>
      <c r="C75" s="880"/>
      <c r="D75" s="880"/>
      <c r="E75" s="880"/>
      <c r="F75" s="880"/>
      <c r="G75" s="880"/>
      <c r="H75" s="880"/>
      <c r="I75" s="880"/>
      <c r="J75" s="880"/>
      <c r="K75" s="880"/>
      <c r="L75" s="880"/>
      <c r="M75" s="880"/>
      <c r="N75" s="880"/>
      <c r="O75" s="880"/>
      <c r="P75" s="880"/>
      <c r="Q75" s="880"/>
      <c r="R75" s="880"/>
      <c r="S75" s="880"/>
      <c r="T75" s="880"/>
      <c r="U75" s="880"/>
      <c r="V75" s="880"/>
      <c r="W75" s="880"/>
      <c r="X75" s="880"/>
      <c r="Y75" s="881"/>
      <c r="Z75" s="879"/>
      <c r="AA75" s="880"/>
      <c r="AB75" s="880"/>
      <c r="AC75" s="880"/>
      <c r="AD75" s="880"/>
      <c r="AE75" s="880"/>
      <c r="AF75" s="881"/>
      <c r="AG75" s="879"/>
      <c r="AH75" s="880"/>
      <c r="AI75" s="880"/>
      <c r="AJ75" s="880"/>
      <c r="AK75" s="880"/>
      <c r="AL75" s="880"/>
      <c r="AM75" s="880"/>
      <c r="AN75" s="880"/>
      <c r="AO75" s="880"/>
      <c r="AP75" s="880"/>
      <c r="AQ75" s="880"/>
      <c r="AR75" s="881"/>
      <c r="AS75" s="876" t="s">
        <v>615</v>
      </c>
      <c r="AT75" s="877"/>
      <c r="AU75" s="877"/>
      <c r="AV75" s="877"/>
      <c r="AW75" s="877"/>
      <c r="AX75" s="877"/>
      <c r="AY75" s="877"/>
      <c r="AZ75" s="877"/>
      <c r="BA75" s="877"/>
      <c r="BB75" s="878"/>
      <c r="BC75" s="885" t="s">
        <v>616</v>
      </c>
      <c r="BD75" s="886"/>
      <c r="BE75" s="886"/>
      <c r="BF75" s="886"/>
      <c r="BG75" s="886"/>
      <c r="BH75" s="886"/>
      <c r="BI75" s="886"/>
      <c r="BJ75" s="886"/>
      <c r="BK75" s="886"/>
      <c r="BL75" s="886"/>
      <c r="BM75" s="886"/>
      <c r="BN75" s="886"/>
      <c r="BO75" s="886"/>
      <c r="BP75" s="886"/>
      <c r="BQ75" s="886"/>
      <c r="BR75" s="886"/>
      <c r="BS75" s="886"/>
      <c r="BT75" s="886"/>
      <c r="BU75" s="886"/>
      <c r="BV75" s="886"/>
      <c r="BW75" s="886"/>
      <c r="BX75" s="886"/>
      <c r="BY75" s="886"/>
      <c r="BZ75" s="886"/>
      <c r="CA75" s="886"/>
      <c r="CB75" s="886"/>
      <c r="CC75" s="886"/>
      <c r="CD75" s="886"/>
      <c r="CE75" s="886"/>
      <c r="CF75" s="886"/>
      <c r="CG75" s="886"/>
      <c r="CH75" s="886"/>
      <c r="CI75" s="886"/>
      <c r="CJ75" s="886"/>
      <c r="CK75" s="887"/>
      <c r="CL75" s="876" t="s">
        <v>617</v>
      </c>
      <c r="CM75" s="877"/>
      <c r="CN75" s="877"/>
      <c r="CO75" s="877"/>
      <c r="CP75" s="877"/>
      <c r="CQ75" s="877"/>
      <c r="CR75" s="877"/>
      <c r="CS75" s="878"/>
      <c r="CT75" s="879"/>
      <c r="CU75" s="880"/>
      <c r="CV75" s="880"/>
      <c r="CW75" s="880"/>
      <c r="CX75" s="880"/>
      <c r="CY75" s="880"/>
      <c r="CZ75" s="880"/>
      <c r="DA75" s="880"/>
      <c r="DB75" s="880"/>
      <c r="DC75" s="880"/>
      <c r="DD75" s="880"/>
      <c r="DE75" s="881"/>
      <c r="DL75" s="875"/>
      <c r="DM75" s="875"/>
      <c r="DN75" s="875"/>
      <c r="DO75" s="875"/>
      <c r="DP75" s="875"/>
      <c r="DQ75" s="875"/>
      <c r="DR75" s="875"/>
      <c r="DS75" s="875"/>
      <c r="DT75" s="875"/>
      <c r="DU75" s="875"/>
      <c r="DV75" s="875"/>
      <c r="DW75" s="875"/>
      <c r="DX75" s="875"/>
      <c r="DY75" s="875"/>
      <c r="DZ75" s="875"/>
      <c r="EA75" s="875"/>
      <c r="EB75" s="875"/>
      <c r="EC75" s="875"/>
      <c r="ED75" s="875"/>
      <c r="EE75" s="875"/>
      <c r="EF75" s="875"/>
      <c r="EG75" s="875"/>
      <c r="EH75" s="875"/>
      <c r="EI75" s="875"/>
      <c r="EJ75" s="875"/>
      <c r="EK75" s="875"/>
      <c r="EL75" s="875"/>
      <c r="EM75" s="875"/>
      <c r="EN75" s="875"/>
      <c r="EO75" s="875"/>
      <c r="EP75" s="875"/>
      <c r="EQ75" s="875"/>
      <c r="ER75" s="875"/>
      <c r="ES75" s="875"/>
      <c r="ET75" s="875"/>
      <c r="EU75" s="875"/>
      <c r="EV75" s="875"/>
      <c r="EW75" s="875"/>
      <c r="EX75" s="875"/>
      <c r="EY75" s="875"/>
      <c r="EZ75" s="875"/>
    </row>
    <row r="76" spans="2:156" ht="52.5" customHeight="1" x14ac:dyDescent="0.2">
      <c r="B76" s="882"/>
      <c r="C76" s="883"/>
      <c r="D76" s="883"/>
      <c r="E76" s="883"/>
      <c r="F76" s="883"/>
      <c r="G76" s="883"/>
      <c r="H76" s="883"/>
      <c r="I76" s="883"/>
      <c r="J76" s="883"/>
      <c r="K76" s="883"/>
      <c r="L76" s="883"/>
      <c r="M76" s="883"/>
      <c r="N76" s="883"/>
      <c r="O76" s="883"/>
      <c r="P76" s="883"/>
      <c r="Q76" s="883"/>
      <c r="R76" s="883"/>
      <c r="S76" s="883"/>
      <c r="T76" s="883"/>
      <c r="U76" s="883"/>
      <c r="V76" s="883"/>
      <c r="W76" s="883"/>
      <c r="X76" s="883"/>
      <c r="Y76" s="884"/>
      <c r="Z76" s="882"/>
      <c r="AA76" s="883"/>
      <c r="AB76" s="883"/>
      <c r="AC76" s="883"/>
      <c r="AD76" s="883"/>
      <c r="AE76" s="883"/>
      <c r="AF76" s="884"/>
      <c r="AG76" s="882"/>
      <c r="AH76" s="883"/>
      <c r="AI76" s="883"/>
      <c r="AJ76" s="883"/>
      <c r="AK76" s="883"/>
      <c r="AL76" s="883"/>
      <c r="AM76" s="883"/>
      <c r="AN76" s="883"/>
      <c r="AO76" s="883"/>
      <c r="AP76" s="883"/>
      <c r="AQ76" s="883"/>
      <c r="AR76" s="884"/>
      <c r="AS76" s="882"/>
      <c r="AT76" s="883"/>
      <c r="AU76" s="883"/>
      <c r="AV76" s="883"/>
      <c r="AW76" s="883"/>
      <c r="AX76" s="883"/>
      <c r="AY76" s="883"/>
      <c r="AZ76" s="883"/>
      <c r="BA76" s="883"/>
      <c r="BB76" s="884"/>
      <c r="BC76" s="888" t="s">
        <v>618</v>
      </c>
      <c r="BD76" s="888"/>
      <c r="BE76" s="888"/>
      <c r="BF76" s="888"/>
      <c r="BG76" s="888"/>
      <c r="BH76" s="888"/>
      <c r="BI76" s="888"/>
      <c r="BJ76" s="888"/>
      <c r="BK76" s="888"/>
      <c r="BL76" s="888"/>
      <c r="BM76" s="888"/>
      <c r="BN76" s="888"/>
      <c r="BO76" s="888"/>
      <c r="BP76" s="888" t="s">
        <v>619</v>
      </c>
      <c r="BQ76" s="888"/>
      <c r="BR76" s="888"/>
      <c r="BS76" s="888"/>
      <c r="BT76" s="888"/>
      <c r="BU76" s="888"/>
      <c r="BV76" s="888"/>
      <c r="BW76" s="888"/>
      <c r="BX76" s="888"/>
      <c r="BY76" s="888"/>
      <c r="BZ76" s="888"/>
      <c r="CA76" s="888"/>
      <c r="CB76" s="888" t="s">
        <v>620</v>
      </c>
      <c r="CC76" s="888"/>
      <c r="CD76" s="888"/>
      <c r="CE76" s="888"/>
      <c r="CF76" s="888"/>
      <c r="CG76" s="888"/>
      <c r="CH76" s="888"/>
      <c r="CI76" s="888"/>
      <c r="CJ76" s="888"/>
      <c r="CK76" s="888"/>
      <c r="CL76" s="882"/>
      <c r="CM76" s="883"/>
      <c r="CN76" s="883"/>
      <c r="CO76" s="883"/>
      <c r="CP76" s="883"/>
      <c r="CQ76" s="883"/>
      <c r="CR76" s="883"/>
      <c r="CS76" s="884"/>
      <c r="CT76" s="882"/>
      <c r="CU76" s="883"/>
      <c r="CV76" s="883"/>
      <c r="CW76" s="883"/>
      <c r="CX76" s="883"/>
      <c r="CY76" s="883"/>
      <c r="CZ76" s="883"/>
      <c r="DA76" s="883"/>
      <c r="DB76" s="883"/>
      <c r="DC76" s="883"/>
      <c r="DD76" s="883"/>
      <c r="DE76" s="884"/>
      <c r="DL76" s="875"/>
      <c r="DM76" s="875"/>
      <c r="DN76" s="875"/>
      <c r="DO76" s="875"/>
      <c r="DP76" s="875"/>
      <c r="DQ76" s="875"/>
      <c r="DR76" s="875"/>
      <c r="DS76" s="875"/>
      <c r="DT76" s="875"/>
      <c r="DU76" s="875"/>
      <c r="DV76" s="875"/>
      <c r="DW76" s="875"/>
      <c r="DX76" s="875"/>
      <c r="DY76" s="875"/>
      <c r="DZ76" s="875"/>
      <c r="EA76" s="875"/>
      <c r="EB76" s="875"/>
      <c r="EC76" s="875"/>
      <c r="ED76" s="875"/>
      <c r="EE76" s="875"/>
      <c r="EF76" s="875"/>
      <c r="EG76" s="875"/>
      <c r="EH76" s="875"/>
      <c r="EI76" s="875"/>
      <c r="EJ76" s="875"/>
      <c r="EK76" s="875"/>
      <c r="EL76" s="875"/>
      <c r="EM76" s="875"/>
      <c r="EN76" s="875"/>
      <c r="EO76" s="875"/>
      <c r="EP76" s="875"/>
      <c r="EQ76" s="875"/>
      <c r="ER76" s="875"/>
      <c r="ES76" s="875"/>
      <c r="ET76" s="875"/>
      <c r="EU76" s="875"/>
      <c r="EV76" s="875"/>
      <c r="EW76" s="875"/>
      <c r="EX76" s="875"/>
      <c r="EY76" s="875"/>
      <c r="EZ76" s="875"/>
    </row>
    <row r="77" spans="2:156" ht="11.25" customHeight="1" x14ac:dyDescent="0.2">
      <c r="B77" s="888" t="s">
        <v>384</v>
      </c>
      <c r="C77" s="888"/>
      <c r="D77" s="888"/>
      <c r="E77" s="888"/>
      <c r="F77" s="888"/>
      <c r="G77" s="888"/>
      <c r="H77" s="888"/>
      <c r="I77" s="888"/>
      <c r="J77" s="888"/>
      <c r="K77" s="888"/>
      <c r="L77" s="888"/>
      <c r="M77" s="888"/>
      <c r="N77" s="888"/>
      <c r="O77" s="888"/>
      <c r="P77" s="888"/>
      <c r="Q77" s="888"/>
      <c r="R77" s="888"/>
      <c r="S77" s="888"/>
      <c r="T77" s="888"/>
      <c r="U77" s="888"/>
      <c r="V77" s="888"/>
      <c r="W77" s="888"/>
      <c r="X77" s="888"/>
      <c r="Y77" s="888"/>
      <c r="Z77" s="888" t="s">
        <v>621</v>
      </c>
      <c r="AA77" s="888"/>
      <c r="AB77" s="888"/>
      <c r="AC77" s="888"/>
      <c r="AD77" s="888"/>
      <c r="AE77" s="888"/>
      <c r="AF77" s="888"/>
      <c r="AG77" s="888">
        <v>1</v>
      </c>
      <c r="AH77" s="888"/>
      <c r="AI77" s="888"/>
      <c r="AJ77" s="888"/>
      <c r="AK77" s="888"/>
      <c r="AL77" s="888"/>
      <c r="AM77" s="888"/>
      <c r="AN77" s="888"/>
      <c r="AO77" s="888"/>
      <c r="AP77" s="888"/>
      <c r="AQ77" s="888"/>
      <c r="AR77" s="888"/>
      <c r="AS77" s="888">
        <v>2</v>
      </c>
      <c r="AT77" s="888"/>
      <c r="AU77" s="888"/>
      <c r="AV77" s="888"/>
      <c r="AW77" s="888"/>
      <c r="AX77" s="888"/>
      <c r="AY77" s="888"/>
      <c r="AZ77" s="888"/>
      <c r="BA77" s="888"/>
      <c r="BB77" s="888"/>
      <c r="BC77" s="888">
        <v>3</v>
      </c>
      <c r="BD77" s="888"/>
      <c r="BE77" s="888"/>
      <c r="BF77" s="888"/>
      <c r="BG77" s="888"/>
      <c r="BH77" s="888"/>
      <c r="BI77" s="888"/>
      <c r="BJ77" s="888"/>
      <c r="BK77" s="888"/>
      <c r="BL77" s="888"/>
      <c r="BM77" s="888"/>
      <c r="BN77" s="888"/>
      <c r="BO77" s="888"/>
      <c r="BP77" s="888">
        <v>4</v>
      </c>
      <c r="BQ77" s="888"/>
      <c r="BR77" s="888"/>
      <c r="BS77" s="888"/>
      <c r="BT77" s="888"/>
      <c r="BU77" s="888"/>
      <c r="BV77" s="888"/>
      <c r="BW77" s="888"/>
      <c r="BX77" s="888"/>
      <c r="BY77" s="888"/>
      <c r="BZ77" s="888"/>
      <c r="CA77" s="888"/>
      <c r="CB77" s="888">
        <v>5</v>
      </c>
      <c r="CC77" s="888"/>
      <c r="CD77" s="888"/>
      <c r="CE77" s="888"/>
      <c r="CF77" s="888"/>
      <c r="CG77" s="888"/>
      <c r="CH77" s="888"/>
      <c r="CI77" s="888"/>
      <c r="CJ77" s="888"/>
      <c r="CK77" s="888"/>
      <c r="CL77" s="888">
        <v>6</v>
      </c>
      <c r="CM77" s="888"/>
      <c r="CN77" s="888"/>
      <c r="CO77" s="888"/>
      <c r="CP77" s="888"/>
      <c r="CQ77" s="888"/>
      <c r="CR77" s="888"/>
      <c r="CS77" s="888"/>
      <c r="CT77" s="888">
        <v>7</v>
      </c>
      <c r="CU77" s="888"/>
      <c r="CV77" s="888"/>
      <c r="CW77" s="888"/>
      <c r="CX77" s="888"/>
      <c r="CY77" s="888"/>
      <c r="CZ77" s="888"/>
      <c r="DA77" s="888"/>
      <c r="DB77" s="888"/>
      <c r="DC77" s="888"/>
      <c r="DD77" s="888"/>
      <c r="DE77" s="888"/>
      <c r="DL77" s="875"/>
      <c r="DM77" s="875"/>
      <c r="DN77" s="875"/>
      <c r="DO77" s="875"/>
      <c r="DP77" s="875"/>
      <c r="DQ77" s="875"/>
      <c r="DR77" s="875"/>
      <c r="DS77" s="875"/>
      <c r="DT77" s="875"/>
      <c r="DU77" s="875"/>
      <c r="DV77" s="875"/>
      <c r="DW77" s="875"/>
      <c r="DX77" s="875"/>
      <c r="DY77" s="875"/>
      <c r="DZ77" s="875"/>
      <c r="EA77" s="875"/>
      <c r="EB77" s="875"/>
      <c r="EC77" s="875"/>
      <c r="ED77" s="875"/>
      <c r="EE77" s="875"/>
      <c r="EF77" s="875"/>
      <c r="EG77" s="875"/>
      <c r="EH77" s="875"/>
      <c r="EI77" s="875"/>
      <c r="EJ77" s="875"/>
      <c r="EK77" s="875"/>
      <c r="EL77" s="875"/>
      <c r="EM77" s="875"/>
      <c r="EN77" s="875"/>
      <c r="EO77" s="875"/>
      <c r="EP77" s="875"/>
      <c r="EQ77" s="875"/>
      <c r="ER77" s="875"/>
      <c r="ES77" s="875"/>
      <c r="ET77" s="875"/>
      <c r="EU77" s="875"/>
      <c r="EV77" s="875"/>
      <c r="EW77" s="875"/>
      <c r="EX77" s="875"/>
      <c r="EY77" s="875"/>
      <c r="EZ77" s="875"/>
    </row>
    <row r="78" spans="2:156" ht="39" customHeight="1" x14ac:dyDescent="0.2">
      <c r="B78" s="889" t="s">
        <v>622</v>
      </c>
      <c r="C78" s="890"/>
      <c r="D78" s="890"/>
      <c r="E78" s="890"/>
      <c r="F78" s="890"/>
      <c r="G78" s="890"/>
      <c r="H78" s="890"/>
      <c r="I78" s="890"/>
      <c r="J78" s="890"/>
      <c r="K78" s="890"/>
      <c r="L78" s="890"/>
      <c r="M78" s="890"/>
      <c r="N78" s="890"/>
      <c r="O78" s="890"/>
      <c r="P78" s="890"/>
      <c r="Q78" s="890"/>
      <c r="R78" s="890"/>
      <c r="S78" s="890"/>
      <c r="T78" s="890"/>
      <c r="U78" s="890"/>
      <c r="V78" s="890"/>
      <c r="W78" s="890"/>
      <c r="X78" s="890"/>
      <c r="Y78" s="890"/>
      <c r="Z78" s="891" t="s">
        <v>623</v>
      </c>
      <c r="AA78" s="892"/>
      <c r="AB78" s="892"/>
      <c r="AC78" s="892"/>
      <c r="AD78" s="892"/>
      <c r="AE78" s="892"/>
      <c r="AF78" s="892"/>
      <c r="AG78" s="893">
        <f>AS78+CL78</f>
        <v>221</v>
      </c>
      <c r="AH78" s="893"/>
      <c r="AI78" s="893"/>
      <c r="AJ78" s="893"/>
      <c r="AK78" s="893"/>
      <c r="AL78" s="893"/>
      <c r="AM78" s="893"/>
      <c r="AN78" s="893"/>
      <c r="AO78" s="893"/>
      <c r="AP78" s="893"/>
      <c r="AQ78" s="893"/>
      <c r="AR78" s="893"/>
      <c r="AS78" s="893">
        <f>BC78+BP78+CB78</f>
        <v>97</v>
      </c>
      <c r="AT78" s="893"/>
      <c r="AU78" s="893"/>
      <c r="AV78" s="893"/>
      <c r="AW78" s="893"/>
      <c r="AX78" s="893"/>
      <c r="AY78" s="893"/>
      <c r="AZ78" s="893"/>
      <c r="BA78" s="893"/>
      <c r="BB78" s="893"/>
      <c r="BC78" s="893">
        <f>BC80+BC81+BC82+BC83+BC84</f>
        <v>30</v>
      </c>
      <c r="BD78" s="893"/>
      <c r="BE78" s="893"/>
      <c r="BF78" s="893"/>
      <c r="BG78" s="893"/>
      <c r="BH78" s="893"/>
      <c r="BI78" s="893"/>
      <c r="BJ78" s="893"/>
      <c r="BK78" s="893"/>
      <c r="BL78" s="893"/>
      <c r="BM78" s="893"/>
      <c r="BN78" s="893"/>
      <c r="BO78" s="893"/>
      <c r="BP78" s="893">
        <f>SUM(BP80:CA84)</f>
        <v>66</v>
      </c>
      <c r="BQ78" s="893"/>
      <c r="BR78" s="893"/>
      <c r="BS78" s="893"/>
      <c r="BT78" s="893"/>
      <c r="BU78" s="893"/>
      <c r="BV78" s="893"/>
      <c r="BW78" s="893"/>
      <c r="BX78" s="893"/>
      <c r="BY78" s="893"/>
      <c r="BZ78" s="893"/>
      <c r="CA78" s="893"/>
      <c r="CB78" s="893">
        <f>SUM(CB80:CK84)</f>
        <v>1</v>
      </c>
      <c r="CC78" s="893"/>
      <c r="CD78" s="893"/>
      <c r="CE78" s="893"/>
      <c r="CF78" s="893"/>
      <c r="CG78" s="893"/>
      <c r="CH78" s="893"/>
      <c r="CI78" s="893"/>
      <c r="CJ78" s="893"/>
      <c r="CK78" s="893"/>
      <c r="CL78" s="893">
        <f>SUM(CL80:CS84)</f>
        <v>124</v>
      </c>
      <c r="CM78" s="893"/>
      <c r="CN78" s="893"/>
      <c r="CO78" s="893"/>
      <c r="CP78" s="893"/>
      <c r="CQ78" s="893"/>
      <c r="CR78" s="893"/>
      <c r="CS78" s="893"/>
      <c r="CT78" s="893">
        <f>SUM(CT80:DE84)</f>
        <v>63</v>
      </c>
      <c r="CU78" s="893"/>
      <c r="CV78" s="893"/>
      <c r="CW78" s="893"/>
      <c r="CX78" s="893"/>
      <c r="CY78" s="893"/>
      <c r="CZ78" s="893"/>
      <c r="DA78" s="893"/>
      <c r="DB78" s="893"/>
      <c r="DC78" s="893"/>
      <c r="DD78" s="893"/>
      <c r="DE78" s="893"/>
    </row>
    <row r="79" spans="2:156" ht="24.95" customHeight="1" x14ac:dyDescent="0.2">
      <c r="B79" s="894" t="s">
        <v>624</v>
      </c>
      <c r="C79" s="894"/>
      <c r="D79" s="894"/>
      <c r="E79" s="894"/>
      <c r="F79" s="894"/>
      <c r="G79" s="894"/>
      <c r="H79" s="894"/>
      <c r="I79" s="894"/>
      <c r="J79" s="894"/>
      <c r="K79" s="894"/>
      <c r="L79" s="894"/>
      <c r="M79" s="894"/>
      <c r="N79" s="894"/>
      <c r="O79" s="894"/>
      <c r="P79" s="894"/>
      <c r="Q79" s="894"/>
      <c r="R79" s="894"/>
      <c r="S79" s="894"/>
      <c r="T79" s="894"/>
      <c r="U79" s="894"/>
      <c r="V79" s="894"/>
      <c r="W79" s="894"/>
      <c r="X79" s="894"/>
      <c r="Y79" s="894"/>
      <c r="Z79" s="895"/>
      <c r="AA79" s="895"/>
      <c r="AB79" s="895"/>
      <c r="AC79" s="895"/>
      <c r="AD79" s="895"/>
      <c r="AE79" s="895"/>
      <c r="AF79" s="895"/>
      <c r="AG79" s="896"/>
      <c r="AH79" s="896"/>
      <c r="AI79" s="896"/>
      <c r="AJ79" s="896"/>
      <c r="AK79" s="896"/>
      <c r="AL79" s="896"/>
      <c r="AM79" s="896"/>
      <c r="AN79" s="896"/>
      <c r="AO79" s="896"/>
      <c r="AP79" s="896"/>
      <c r="AQ79" s="896"/>
      <c r="AR79" s="896"/>
      <c r="AS79" s="896"/>
      <c r="AT79" s="896"/>
      <c r="AU79" s="896"/>
      <c r="AV79" s="896"/>
      <c r="AW79" s="896"/>
      <c r="AX79" s="896"/>
      <c r="AY79" s="896"/>
      <c r="AZ79" s="896"/>
      <c r="BA79" s="896"/>
      <c r="BB79" s="896"/>
      <c r="BC79" s="897"/>
      <c r="BD79" s="897"/>
      <c r="BE79" s="897"/>
      <c r="BF79" s="897"/>
      <c r="BG79" s="897"/>
      <c r="BH79" s="897"/>
      <c r="BI79" s="897"/>
      <c r="BJ79" s="897"/>
      <c r="BK79" s="897"/>
      <c r="BL79" s="897"/>
      <c r="BM79" s="897"/>
      <c r="BN79" s="897"/>
      <c r="BO79" s="897"/>
      <c r="BP79" s="897"/>
      <c r="BQ79" s="897"/>
      <c r="BR79" s="897"/>
      <c r="BS79" s="897"/>
      <c r="BT79" s="897"/>
      <c r="BU79" s="897"/>
      <c r="BV79" s="897"/>
      <c r="BW79" s="897"/>
      <c r="BX79" s="897"/>
      <c r="BY79" s="897"/>
      <c r="BZ79" s="897"/>
      <c r="CA79" s="897"/>
      <c r="CB79" s="897"/>
      <c r="CC79" s="897"/>
      <c r="CD79" s="897"/>
      <c r="CE79" s="897"/>
      <c r="CF79" s="897"/>
      <c r="CG79" s="897"/>
      <c r="CH79" s="897"/>
      <c r="CI79" s="897"/>
      <c r="CJ79" s="897"/>
      <c r="CK79" s="897"/>
      <c r="CL79" s="897"/>
      <c r="CM79" s="897"/>
      <c r="CN79" s="897"/>
      <c r="CO79" s="897"/>
      <c r="CP79" s="897"/>
      <c r="CQ79" s="897"/>
      <c r="CR79" s="897"/>
      <c r="CS79" s="897"/>
      <c r="CT79" s="897"/>
      <c r="CU79" s="897"/>
      <c r="CV79" s="897"/>
      <c r="CW79" s="897"/>
      <c r="CX79" s="897"/>
      <c r="CY79" s="897"/>
      <c r="CZ79" s="897"/>
      <c r="DA79" s="897"/>
      <c r="DB79" s="897"/>
      <c r="DC79" s="897"/>
      <c r="DD79" s="897"/>
      <c r="DE79" s="897"/>
    </row>
    <row r="80" spans="2:156" s="253" customFormat="1" ht="12.95" customHeight="1" x14ac:dyDescent="0.2">
      <c r="B80" s="894" t="s">
        <v>625</v>
      </c>
      <c r="C80" s="894"/>
      <c r="D80" s="894"/>
      <c r="E80" s="894"/>
      <c r="F80" s="894"/>
      <c r="G80" s="894"/>
      <c r="H80" s="894"/>
      <c r="I80" s="894"/>
      <c r="J80" s="894"/>
      <c r="K80" s="894"/>
      <c r="L80" s="894"/>
      <c r="M80" s="894"/>
      <c r="N80" s="894"/>
      <c r="O80" s="894"/>
      <c r="P80" s="894"/>
      <c r="Q80" s="894"/>
      <c r="R80" s="894"/>
      <c r="S80" s="894"/>
      <c r="T80" s="894"/>
      <c r="U80" s="894"/>
      <c r="V80" s="894"/>
      <c r="W80" s="894"/>
      <c r="X80" s="894"/>
      <c r="Y80" s="894"/>
      <c r="Z80" s="899" t="s">
        <v>626</v>
      </c>
      <c r="AA80" s="895"/>
      <c r="AB80" s="895"/>
      <c r="AC80" s="895"/>
      <c r="AD80" s="895"/>
      <c r="AE80" s="895"/>
      <c r="AF80" s="895"/>
      <c r="AG80" s="900">
        <f>AS80+CL80</f>
        <v>102</v>
      </c>
      <c r="AH80" s="900"/>
      <c r="AI80" s="900"/>
      <c r="AJ80" s="900"/>
      <c r="AK80" s="900"/>
      <c r="AL80" s="900"/>
      <c r="AM80" s="900"/>
      <c r="AN80" s="900"/>
      <c r="AO80" s="900"/>
      <c r="AP80" s="900"/>
      <c r="AQ80" s="900"/>
      <c r="AR80" s="900"/>
      <c r="AS80" s="900">
        <f>BC80+BP80+CB80</f>
        <v>82</v>
      </c>
      <c r="AT80" s="900"/>
      <c r="AU80" s="900"/>
      <c r="AV80" s="900"/>
      <c r="AW80" s="900"/>
      <c r="AX80" s="900"/>
      <c r="AY80" s="900"/>
      <c r="AZ80" s="900"/>
      <c r="BA80" s="900"/>
      <c r="BB80" s="900"/>
      <c r="BC80" s="898">
        <v>27</v>
      </c>
      <c r="BD80" s="898"/>
      <c r="BE80" s="898"/>
      <c r="BF80" s="898"/>
      <c r="BG80" s="898"/>
      <c r="BH80" s="898"/>
      <c r="BI80" s="898"/>
      <c r="BJ80" s="898"/>
      <c r="BK80" s="898"/>
      <c r="BL80" s="898"/>
      <c r="BM80" s="898"/>
      <c r="BN80" s="898"/>
      <c r="BO80" s="898"/>
      <c r="BP80" s="898">
        <v>55</v>
      </c>
      <c r="BQ80" s="898"/>
      <c r="BR80" s="898"/>
      <c r="BS80" s="898"/>
      <c r="BT80" s="898"/>
      <c r="BU80" s="898"/>
      <c r="BV80" s="898"/>
      <c r="BW80" s="898"/>
      <c r="BX80" s="898"/>
      <c r="BY80" s="898"/>
      <c r="BZ80" s="898"/>
      <c r="CA80" s="898"/>
      <c r="CB80" s="898">
        <v>0</v>
      </c>
      <c r="CC80" s="898"/>
      <c r="CD80" s="898"/>
      <c r="CE80" s="898"/>
      <c r="CF80" s="898"/>
      <c r="CG80" s="898"/>
      <c r="CH80" s="898"/>
      <c r="CI80" s="898"/>
      <c r="CJ80" s="898"/>
      <c r="CK80" s="898"/>
      <c r="CL80" s="898">
        <v>20</v>
      </c>
      <c r="CM80" s="898"/>
      <c r="CN80" s="898"/>
      <c r="CO80" s="898"/>
      <c r="CP80" s="898"/>
      <c r="CQ80" s="898"/>
      <c r="CR80" s="898"/>
      <c r="CS80" s="898"/>
      <c r="CT80" s="898">
        <v>41</v>
      </c>
      <c r="CU80" s="898"/>
      <c r="CV80" s="898"/>
      <c r="CW80" s="898"/>
      <c r="CX80" s="898"/>
      <c r="CY80" s="898"/>
      <c r="CZ80" s="898"/>
      <c r="DA80" s="898"/>
      <c r="DB80" s="898"/>
      <c r="DC80" s="898"/>
      <c r="DD80" s="898"/>
      <c r="DE80" s="898"/>
    </row>
    <row r="81" spans="2:109" ht="12.95" customHeight="1" x14ac:dyDescent="0.2">
      <c r="B81" s="894" t="s">
        <v>627</v>
      </c>
      <c r="C81" s="894"/>
      <c r="D81" s="894"/>
      <c r="E81" s="894"/>
      <c r="F81" s="894"/>
      <c r="G81" s="894"/>
      <c r="H81" s="894"/>
      <c r="I81" s="894"/>
      <c r="J81" s="894"/>
      <c r="K81" s="894"/>
      <c r="L81" s="894"/>
      <c r="M81" s="894"/>
      <c r="N81" s="894"/>
      <c r="O81" s="894"/>
      <c r="P81" s="894"/>
      <c r="Q81" s="894"/>
      <c r="R81" s="894"/>
      <c r="S81" s="894"/>
      <c r="T81" s="894"/>
      <c r="U81" s="894"/>
      <c r="V81" s="894"/>
      <c r="W81" s="894"/>
      <c r="X81" s="894"/>
      <c r="Y81" s="894"/>
      <c r="Z81" s="899" t="s">
        <v>628</v>
      </c>
      <c r="AA81" s="895"/>
      <c r="AB81" s="895"/>
      <c r="AC81" s="895"/>
      <c r="AD81" s="895"/>
      <c r="AE81" s="895"/>
      <c r="AF81" s="895"/>
      <c r="AG81" s="893">
        <f t="shared" ref="AG81:AG97" si="0">AS81+CL81</f>
        <v>34</v>
      </c>
      <c r="AH81" s="893"/>
      <c r="AI81" s="893"/>
      <c r="AJ81" s="893"/>
      <c r="AK81" s="893"/>
      <c r="AL81" s="893"/>
      <c r="AM81" s="893"/>
      <c r="AN81" s="893"/>
      <c r="AO81" s="893"/>
      <c r="AP81" s="893"/>
      <c r="AQ81" s="893"/>
      <c r="AR81" s="893"/>
      <c r="AS81" s="893">
        <f t="shared" ref="AS81:AS97" si="1">BC81+BP81+CB81</f>
        <v>6</v>
      </c>
      <c r="AT81" s="893"/>
      <c r="AU81" s="893"/>
      <c r="AV81" s="893"/>
      <c r="AW81" s="893"/>
      <c r="AX81" s="893"/>
      <c r="AY81" s="893"/>
      <c r="AZ81" s="893"/>
      <c r="BA81" s="893"/>
      <c r="BB81" s="893"/>
      <c r="BC81" s="898">
        <v>1</v>
      </c>
      <c r="BD81" s="898"/>
      <c r="BE81" s="898"/>
      <c r="BF81" s="898"/>
      <c r="BG81" s="898"/>
      <c r="BH81" s="898"/>
      <c r="BI81" s="898"/>
      <c r="BJ81" s="898"/>
      <c r="BK81" s="898"/>
      <c r="BL81" s="898"/>
      <c r="BM81" s="898"/>
      <c r="BN81" s="898"/>
      <c r="BO81" s="898"/>
      <c r="BP81" s="898">
        <v>5</v>
      </c>
      <c r="BQ81" s="898"/>
      <c r="BR81" s="898"/>
      <c r="BS81" s="898"/>
      <c r="BT81" s="898"/>
      <c r="BU81" s="898"/>
      <c r="BV81" s="898"/>
      <c r="BW81" s="898"/>
      <c r="BX81" s="898"/>
      <c r="BY81" s="898"/>
      <c r="BZ81" s="898"/>
      <c r="CA81" s="898"/>
      <c r="CB81" s="898">
        <v>0</v>
      </c>
      <c r="CC81" s="898"/>
      <c r="CD81" s="898"/>
      <c r="CE81" s="898"/>
      <c r="CF81" s="898"/>
      <c r="CG81" s="898"/>
      <c r="CH81" s="898"/>
      <c r="CI81" s="898"/>
      <c r="CJ81" s="898"/>
      <c r="CK81" s="898"/>
      <c r="CL81" s="898">
        <v>28</v>
      </c>
      <c r="CM81" s="898"/>
      <c r="CN81" s="898"/>
      <c r="CO81" s="898"/>
      <c r="CP81" s="898"/>
      <c r="CQ81" s="898"/>
      <c r="CR81" s="898"/>
      <c r="CS81" s="898"/>
      <c r="CT81" s="898">
        <v>4</v>
      </c>
      <c r="CU81" s="898"/>
      <c r="CV81" s="898"/>
      <c r="CW81" s="898"/>
      <c r="CX81" s="898"/>
      <c r="CY81" s="898"/>
      <c r="CZ81" s="898"/>
      <c r="DA81" s="898"/>
      <c r="DB81" s="898"/>
      <c r="DC81" s="898"/>
      <c r="DD81" s="898"/>
      <c r="DE81" s="898"/>
    </row>
    <row r="82" spans="2:109" ht="24.95" customHeight="1" x14ac:dyDescent="0.2">
      <c r="B82" s="894" t="s">
        <v>629</v>
      </c>
      <c r="C82" s="894"/>
      <c r="D82" s="894"/>
      <c r="E82" s="894"/>
      <c r="F82" s="894"/>
      <c r="G82" s="894"/>
      <c r="H82" s="894"/>
      <c r="I82" s="894"/>
      <c r="J82" s="894"/>
      <c r="K82" s="894"/>
      <c r="L82" s="894"/>
      <c r="M82" s="894"/>
      <c r="N82" s="894"/>
      <c r="O82" s="894"/>
      <c r="P82" s="894"/>
      <c r="Q82" s="894"/>
      <c r="R82" s="894"/>
      <c r="S82" s="894"/>
      <c r="T82" s="894"/>
      <c r="U82" s="894"/>
      <c r="V82" s="894"/>
      <c r="W82" s="894"/>
      <c r="X82" s="894"/>
      <c r="Y82" s="894"/>
      <c r="Z82" s="899" t="s">
        <v>630</v>
      </c>
      <c r="AA82" s="895"/>
      <c r="AB82" s="895"/>
      <c r="AC82" s="895"/>
      <c r="AD82" s="895"/>
      <c r="AE82" s="895"/>
      <c r="AF82" s="895"/>
      <c r="AG82" s="893">
        <f t="shared" si="0"/>
        <v>51</v>
      </c>
      <c r="AH82" s="893"/>
      <c r="AI82" s="893"/>
      <c r="AJ82" s="893"/>
      <c r="AK82" s="893"/>
      <c r="AL82" s="893"/>
      <c r="AM82" s="893"/>
      <c r="AN82" s="893"/>
      <c r="AO82" s="893"/>
      <c r="AP82" s="893"/>
      <c r="AQ82" s="893"/>
      <c r="AR82" s="893"/>
      <c r="AS82" s="893">
        <f t="shared" si="1"/>
        <v>7</v>
      </c>
      <c r="AT82" s="893"/>
      <c r="AU82" s="893"/>
      <c r="AV82" s="893"/>
      <c r="AW82" s="893"/>
      <c r="AX82" s="893"/>
      <c r="AY82" s="893"/>
      <c r="AZ82" s="893"/>
      <c r="BA82" s="893"/>
      <c r="BB82" s="893"/>
      <c r="BC82" s="898">
        <v>2</v>
      </c>
      <c r="BD82" s="898"/>
      <c r="BE82" s="898"/>
      <c r="BF82" s="898"/>
      <c r="BG82" s="898"/>
      <c r="BH82" s="898"/>
      <c r="BI82" s="898"/>
      <c r="BJ82" s="898"/>
      <c r="BK82" s="898"/>
      <c r="BL82" s="898"/>
      <c r="BM82" s="898"/>
      <c r="BN82" s="898"/>
      <c r="BO82" s="898"/>
      <c r="BP82" s="898">
        <v>4</v>
      </c>
      <c r="BQ82" s="898"/>
      <c r="BR82" s="898"/>
      <c r="BS82" s="898"/>
      <c r="BT82" s="898"/>
      <c r="BU82" s="898"/>
      <c r="BV82" s="898"/>
      <c r="BW82" s="898"/>
      <c r="BX82" s="898"/>
      <c r="BY82" s="898"/>
      <c r="BZ82" s="898"/>
      <c r="CA82" s="898"/>
      <c r="CB82" s="898">
        <v>1</v>
      </c>
      <c r="CC82" s="898"/>
      <c r="CD82" s="898"/>
      <c r="CE82" s="898"/>
      <c r="CF82" s="898"/>
      <c r="CG82" s="898"/>
      <c r="CH82" s="898"/>
      <c r="CI82" s="898"/>
      <c r="CJ82" s="898"/>
      <c r="CK82" s="898"/>
      <c r="CL82" s="898">
        <v>44</v>
      </c>
      <c r="CM82" s="898"/>
      <c r="CN82" s="898"/>
      <c r="CO82" s="898"/>
      <c r="CP82" s="898"/>
      <c r="CQ82" s="898"/>
      <c r="CR82" s="898"/>
      <c r="CS82" s="898"/>
      <c r="CT82" s="898">
        <v>12</v>
      </c>
      <c r="CU82" s="898"/>
      <c r="CV82" s="898"/>
      <c r="CW82" s="898"/>
      <c r="CX82" s="898"/>
      <c r="CY82" s="898"/>
      <c r="CZ82" s="898"/>
      <c r="DA82" s="898"/>
      <c r="DB82" s="898"/>
      <c r="DC82" s="898"/>
      <c r="DD82" s="898"/>
      <c r="DE82" s="898"/>
    </row>
    <row r="83" spans="2:109" ht="12.95" customHeight="1" x14ac:dyDescent="0.2">
      <c r="B83" s="894" t="s">
        <v>631</v>
      </c>
      <c r="C83" s="894"/>
      <c r="D83" s="894"/>
      <c r="E83" s="894"/>
      <c r="F83" s="894"/>
      <c r="G83" s="894"/>
      <c r="H83" s="894"/>
      <c r="I83" s="894"/>
      <c r="J83" s="894"/>
      <c r="K83" s="894"/>
      <c r="L83" s="894"/>
      <c r="M83" s="894"/>
      <c r="N83" s="894"/>
      <c r="O83" s="894"/>
      <c r="P83" s="894"/>
      <c r="Q83" s="894"/>
      <c r="R83" s="894"/>
      <c r="S83" s="894"/>
      <c r="T83" s="894"/>
      <c r="U83" s="894"/>
      <c r="V83" s="894"/>
      <c r="W83" s="894"/>
      <c r="X83" s="894"/>
      <c r="Y83" s="894"/>
      <c r="Z83" s="899" t="s">
        <v>632</v>
      </c>
      <c r="AA83" s="895"/>
      <c r="AB83" s="895"/>
      <c r="AC83" s="895"/>
      <c r="AD83" s="895"/>
      <c r="AE83" s="895"/>
      <c r="AF83" s="895"/>
      <c r="AG83" s="893">
        <f t="shared" si="0"/>
        <v>33</v>
      </c>
      <c r="AH83" s="893"/>
      <c r="AI83" s="893"/>
      <c r="AJ83" s="893"/>
      <c r="AK83" s="893"/>
      <c r="AL83" s="893"/>
      <c r="AM83" s="893"/>
      <c r="AN83" s="893"/>
      <c r="AO83" s="893"/>
      <c r="AP83" s="893"/>
      <c r="AQ83" s="893"/>
      <c r="AR83" s="893"/>
      <c r="AS83" s="893">
        <f t="shared" si="1"/>
        <v>2</v>
      </c>
      <c r="AT83" s="893"/>
      <c r="AU83" s="893"/>
      <c r="AV83" s="893"/>
      <c r="AW83" s="893"/>
      <c r="AX83" s="893"/>
      <c r="AY83" s="893"/>
      <c r="AZ83" s="893"/>
      <c r="BA83" s="893"/>
      <c r="BB83" s="893"/>
      <c r="BC83" s="901">
        <v>0</v>
      </c>
      <c r="BD83" s="901"/>
      <c r="BE83" s="901"/>
      <c r="BF83" s="901"/>
      <c r="BG83" s="901"/>
      <c r="BH83" s="901"/>
      <c r="BI83" s="901"/>
      <c r="BJ83" s="901"/>
      <c r="BK83" s="901"/>
      <c r="BL83" s="901"/>
      <c r="BM83" s="901"/>
      <c r="BN83" s="901"/>
      <c r="BO83" s="901"/>
      <c r="BP83" s="898">
        <v>2</v>
      </c>
      <c r="BQ83" s="898"/>
      <c r="BR83" s="898"/>
      <c r="BS83" s="898"/>
      <c r="BT83" s="898"/>
      <c r="BU83" s="898"/>
      <c r="BV83" s="898"/>
      <c r="BW83" s="898"/>
      <c r="BX83" s="898"/>
      <c r="BY83" s="898"/>
      <c r="BZ83" s="898"/>
      <c r="CA83" s="898"/>
      <c r="CB83" s="898">
        <v>0</v>
      </c>
      <c r="CC83" s="898"/>
      <c r="CD83" s="898"/>
      <c r="CE83" s="898"/>
      <c r="CF83" s="898"/>
      <c r="CG83" s="898"/>
      <c r="CH83" s="898"/>
      <c r="CI83" s="898"/>
      <c r="CJ83" s="898"/>
      <c r="CK83" s="898"/>
      <c r="CL83" s="898">
        <v>31</v>
      </c>
      <c r="CM83" s="898"/>
      <c r="CN83" s="898"/>
      <c r="CO83" s="898"/>
      <c r="CP83" s="898"/>
      <c r="CQ83" s="898"/>
      <c r="CR83" s="898"/>
      <c r="CS83" s="898"/>
      <c r="CT83" s="898">
        <v>6</v>
      </c>
      <c r="CU83" s="898"/>
      <c r="CV83" s="898"/>
      <c r="CW83" s="898"/>
      <c r="CX83" s="898"/>
      <c r="CY83" s="898"/>
      <c r="CZ83" s="898"/>
      <c r="DA83" s="898"/>
      <c r="DB83" s="898"/>
      <c r="DC83" s="898"/>
      <c r="DD83" s="898"/>
      <c r="DE83" s="898"/>
    </row>
    <row r="84" spans="2:109" ht="12.95" customHeight="1" x14ac:dyDescent="0.2">
      <c r="B84" s="894" t="s">
        <v>633</v>
      </c>
      <c r="C84" s="894"/>
      <c r="D84" s="894"/>
      <c r="E84" s="894"/>
      <c r="F84" s="894"/>
      <c r="G84" s="894"/>
      <c r="H84" s="894"/>
      <c r="I84" s="894"/>
      <c r="J84" s="894"/>
      <c r="K84" s="894"/>
      <c r="L84" s="894"/>
      <c r="M84" s="894"/>
      <c r="N84" s="894"/>
      <c r="O84" s="894"/>
      <c r="P84" s="894"/>
      <c r="Q84" s="894"/>
      <c r="R84" s="894"/>
      <c r="S84" s="894"/>
      <c r="T84" s="894"/>
      <c r="U84" s="894"/>
      <c r="V84" s="894"/>
      <c r="W84" s="894"/>
      <c r="X84" s="894"/>
      <c r="Y84" s="894"/>
      <c r="Z84" s="899" t="s">
        <v>634</v>
      </c>
      <c r="AA84" s="895"/>
      <c r="AB84" s="895"/>
      <c r="AC84" s="895"/>
      <c r="AD84" s="895"/>
      <c r="AE84" s="895"/>
      <c r="AF84" s="895"/>
      <c r="AG84" s="893">
        <f t="shared" si="0"/>
        <v>1</v>
      </c>
      <c r="AH84" s="893"/>
      <c r="AI84" s="893"/>
      <c r="AJ84" s="893"/>
      <c r="AK84" s="893"/>
      <c r="AL84" s="893"/>
      <c r="AM84" s="893"/>
      <c r="AN84" s="893"/>
      <c r="AO84" s="893"/>
      <c r="AP84" s="893"/>
      <c r="AQ84" s="893"/>
      <c r="AR84" s="893"/>
      <c r="AS84" s="893">
        <f t="shared" si="1"/>
        <v>0</v>
      </c>
      <c r="AT84" s="893"/>
      <c r="AU84" s="893"/>
      <c r="AV84" s="893"/>
      <c r="AW84" s="893"/>
      <c r="AX84" s="893"/>
      <c r="AY84" s="893"/>
      <c r="AZ84" s="893"/>
      <c r="BA84" s="893"/>
      <c r="BB84" s="893"/>
      <c r="BC84" s="901">
        <v>0</v>
      </c>
      <c r="BD84" s="901"/>
      <c r="BE84" s="901"/>
      <c r="BF84" s="901"/>
      <c r="BG84" s="901"/>
      <c r="BH84" s="901"/>
      <c r="BI84" s="901"/>
      <c r="BJ84" s="901"/>
      <c r="BK84" s="901"/>
      <c r="BL84" s="901"/>
      <c r="BM84" s="901"/>
      <c r="BN84" s="901"/>
      <c r="BO84" s="901"/>
      <c r="BP84" s="898">
        <v>0</v>
      </c>
      <c r="BQ84" s="898"/>
      <c r="BR84" s="898"/>
      <c r="BS84" s="898"/>
      <c r="BT84" s="898"/>
      <c r="BU84" s="898"/>
      <c r="BV84" s="898"/>
      <c r="BW84" s="898"/>
      <c r="BX84" s="898"/>
      <c r="BY84" s="898"/>
      <c r="BZ84" s="898"/>
      <c r="CA84" s="898"/>
      <c r="CB84" s="898">
        <v>0</v>
      </c>
      <c r="CC84" s="898"/>
      <c r="CD84" s="898"/>
      <c r="CE84" s="898"/>
      <c r="CF84" s="898"/>
      <c r="CG84" s="898"/>
      <c r="CH84" s="898"/>
      <c r="CI84" s="898"/>
      <c r="CJ84" s="898"/>
      <c r="CK84" s="898"/>
      <c r="CL84" s="898">
        <v>1</v>
      </c>
      <c r="CM84" s="898"/>
      <c r="CN84" s="898"/>
      <c r="CO84" s="898"/>
      <c r="CP84" s="898"/>
      <c r="CQ84" s="898"/>
      <c r="CR84" s="898"/>
      <c r="CS84" s="898"/>
      <c r="CT84" s="898">
        <v>0</v>
      </c>
      <c r="CU84" s="898"/>
      <c r="CV84" s="898"/>
      <c r="CW84" s="898"/>
      <c r="CX84" s="898"/>
      <c r="CY84" s="898"/>
      <c r="CZ84" s="898"/>
      <c r="DA84" s="898"/>
      <c r="DB84" s="898"/>
      <c r="DC84" s="898"/>
      <c r="DD84" s="898"/>
      <c r="DE84" s="898"/>
    </row>
    <row r="85" spans="2:109" ht="27" customHeight="1" x14ac:dyDescent="0.2">
      <c r="B85" s="902" t="s">
        <v>635</v>
      </c>
      <c r="C85" s="902"/>
      <c r="D85" s="902"/>
      <c r="E85" s="902"/>
      <c r="F85" s="902"/>
      <c r="G85" s="902"/>
      <c r="H85" s="902"/>
      <c r="I85" s="902"/>
      <c r="J85" s="902"/>
      <c r="K85" s="902"/>
      <c r="L85" s="902"/>
      <c r="M85" s="902"/>
      <c r="N85" s="902"/>
      <c r="O85" s="902"/>
      <c r="P85" s="902"/>
      <c r="Q85" s="902"/>
      <c r="R85" s="902"/>
      <c r="S85" s="902"/>
      <c r="T85" s="902"/>
      <c r="U85" s="902"/>
      <c r="V85" s="902"/>
      <c r="W85" s="902"/>
      <c r="X85" s="902"/>
      <c r="Y85" s="902"/>
      <c r="Z85" s="895"/>
      <c r="AA85" s="895"/>
      <c r="AB85" s="895"/>
      <c r="AC85" s="895"/>
      <c r="AD85" s="895"/>
      <c r="AE85" s="895"/>
      <c r="AF85" s="895"/>
      <c r="AG85" s="896"/>
      <c r="AH85" s="896"/>
      <c r="AI85" s="896"/>
      <c r="AJ85" s="896"/>
      <c r="AK85" s="896"/>
      <c r="AL85" s="896"/>
      <c r="AM85" s="896"/>
      <c r="AN85" s="896"/>
      <c r="AO85" s="896"/>
      <c r="AP85" s="896"/>
      <c r="AQ85" s="896"/>
      <c r="AR85" s="896"/>
      <c r="AS85" s="896"/>
      <c r="AT85" s="896"/>
      <c r="AU85" s="896"/>
      <c r="AV85" s="896"/>
      <c r="AW85" s="896"/>
      <c r="AX85" s="896"/>
      <c r="AY85" s="896"/>
      <c r="AZ85" s="896"/>
      <c r="BA85" s="896"/>
      <c r="BB85" s="896"/>
      <c r="BC85" s="897"/>
      <c r="BD85" s="897"/>
      <c r="BE85" s="897"/>
      <c r="BF85" s="897"/>
      <c r="BG85" s="897"/>
      <c r="BH85" s="897"/>
      <c r="BI85" s="897"/>
      <c r="BJ85" s="897"/>
      <c r="BK85" s="897"/>
      <c r="BL85" s="897"/>
      <c r="BM85" s="897"/>
      <c r="BN85" s="897"/>
      <c r="BO85" s="897"/>
      <c r="BP85" s="897"/>
      <c r="BQ85" s="897"/>
      <c r="BR85" s="897"/>
      <c r="BS85" s="897"/>
      <c r="BT85" s="897"/>
      <c r="BU85" s="897"/>
      <c r="BV85" s="897"/>
      <c r="BW85" s="897"/>
      <c r="BX85" s="897"/>
      <c r="BY85" s="897"/>
      <c r="BZ85" s="897"/>
      <c r="CA85" s="897"/>
      <c r="CB85" s="897"/>
      <c r="CC85" s="897"/>
      <c r="CD85" s="897"/>
      <c r="CE85" s="897"/>
      <c r="CF85" s="897"/>
      <c r="CG85" s="897"/>
      <c r="CH85" s="897"/>
      <c r="CI85" s="897"/>
      <c r="CJ85" s="897"/>
      <c r="CK85" s="897"/>
      <c r="CL85" s="897"/>
      <c r="CM85" s="897"/>
      <c r="CN85" s="897"/>
      <c r="CO85" s="897"/>
      <c r="CP85" s="897"/>
      <c r="CQ85" s="897"/>
      <c r="CR85" s="897"/>
      <c r="CS85" s="897"/>
      <c r="CT85" s="897"/>
      <c r="CU85" s="897"/>
      <c r="CV85" s="897"/>
      <c r="CW85" s="897"/>
      <c r="CX85" s="897"/>
      <c r="CY85" s="897"/>
      <c r="CZ85" s="897"/>
      <c r="DA85" s="897"/>
      <c r="DB85" s="897"/>
      <c r="DC85" s="897"/>
      <c r="DD85" s="897"/>
      <c r="DE85" s="897"/>
    </row>
    <row r="86" spans="2:109" s="253" customFormat="1" ht="12.95" customHeight="1" x14ac:dyDescent="0.2">
      <c r="B86" s="894" t="s">
        <v>636</v>
      </c>
      <c r="C86" s="894"/>
      <c r="D86" s="894"/>
      <c r="E86" s="894"/>
      <c r="F86" s="894"/>
      <c r="G86" s="894"/>
      <c r="H86" s="894"/>
      <c r="I86" s="894"/>
      <c r="J86" s="894"/>
      <c r="K86" s="894"/>
      <c r="L86" s="894"/>
      <c r="M86" s="894"/>
      <c r="N86" s="894"/>
      <c r="O86" s="894"/>
      <c r="P86" s="894"/>
      <c r="Q86" s="894"/>
      <c r="R86" s="894"/>
      <c r="S86" s="894"/>
      <c r="T86" s="894"/>
      <c r="U86" s="894"/>
      <c r="V86" s="894"/>
      <c r="W86" s="894"/>
      <c r="X86" s="894"/>
      <c r="Y86" s="894"/>
      <c r="Z86" s="899" t="s">
        <v>637</v>
      </c>
      <c r="AA86" s="895"/>
      <c r="AB86" s="895"/>
      <c r="AC86" s="895"/>
      <c r="AD86" s="895"/>
      <c r="AE86" s="895"/>
      <c r="AF86" s="895"/>
      <c r="AG86" s="900">
        <f t="shared" si="0"/>
        <v>0</v>
      </c>
      <c r="AH86" s="900"/>
      <c r="AI86" s="900"/>
      <c r="AJ86" s="900"/>
      <c r="AK86" s="900"/>
      <c r="AL86" s="900"/>
      <c r="AM86" s="900"/>
      <c r="AN86" s="900"/>
      <c r="AO86" s="900"/>
      <c r="AP86" s="900"/>
      <c r="AQ86" s="900"/>
      <c r="AR86" s="900"/>
      <c r="AS86" s="900">
        <f>BP86+CB86</f>
        <v>0</v>
      </c>
      <c r="AT86" s="900"/>
      <c r="AU86" s="900"/>
      <c r="AV86" s="900"/>
      <c r="AW86" s="900"/>
      <c r="AX86" s="900"/>
      <c r="AY86" s="900"/>
      <c r="AZ86" s="900"/>
      <c r="BA86" s="900"/>
      <c r="BB86" s="900"/>
      <c r="BC86" s="903" t="s">
        <v>638</v>
      </c>
      <c r="BD86" s="903"/>
      <c r="BE86" s="903"/>
      <c r="BF86" s="903"/>
      <c r="BG86" s="903"/>
      <c r="BH86" s="903"/>
      <c r="BI86" s="903"/>
      <c r="BJ86" s="903"/>
      <c r="BK86" s="903"/>
      <c r="BL86" s="903"/>
      <c r="BM86" s="903"/>
      <c r="BN86" s="903"/>
      <c r="BO86" s="903"/>
      <c r="BP86" s="898">
        <v>0</v>
      </c>
      <c r="BQ86" s="898"/>
      <c r="BR86" s="898"/>
      <c r="BS86" s="898"/>
      <c r="BT86" s="898"/>
      <c r="BU86" s="898"/>
      <c r="BV86" s="898"/>
      <c r="BW86" s="898"/>
      <c r="BX86" s="898"/>
      <c r="BY86" s="898"/>
      <c r="BZ86" s="898"/>
      <c r="CA86" s="898"/>
      <c r="CB86" s="898">
        <v>0</v>
      </c>
      <c r="CC86" s="898"/>
      <c r="CD86" s="898"/>
      <c r="CE86" s="898"/>
      <c r="CF86" s="898"/>
      <c r="CG86" s="898"/>
      <c r="CH86" s="898"/>
      <c r="CI86" s="898"/>
      <c r="CJ86" s="898"/>
      <c r="CK86" s="898"/>
      <c r="CL86" s="898">
        <v>0</v>
      </c>
      <c r="CM86" s="898"/>
      <c r="CN86" s="898"/>
      <c r="CO86" s="898"/>
      <c r="CP86" s="898"/>
      <c r="CQ86" s="898"/>
      <c r="CR86" s="898"/>
      <c r="CS86" s="898"/>
      <c r="CT86" s="898">
        <v>0</v>
      </c>
      <c r="CU86" s="898"/>
      <c r="CV86" s="898"/>
      <c r="CW86" s="898"/>
      <c r="CX86" s="898"/>
      <c r="CY86" s="898"/>
      <c r="CZ86" s="898"/>
      <c r="DA86" s="898"/>
      <c r="DB86" s="898"/>
      <c r="DC86" s="898"/>
      <c r="DD86" s="898"/>
      <c r="DE86" s="898"/>
    </row>
    <row r="87" spans="2:109" ht="12.95" customHeight="1" x14ac:dyDescent="0.2">
      <c r="B87" s="904" t="s">
        <v>639</v>
      </c>
      <c r="C87" s="894"/>
      <c r="D87" s="894"/>
      <c r="E87" s="894"/>
      <c r="F87" s="894"/>
      <c r="G87" s="894"/>
      <c r="H87" s="894"/>
      <c r="I87" s="894"/>
      <c r="J87" s="894"/>
      <c r="K87" s="894"/>
      <c r="L87" s="894"/>
      <c r="M87" s="894"/>
      <c r="N87" s="894"/>
      <c r="O87" s="894"/>
      <c r="P87" s="894"/>
      <c r="Q87" s="894"/>
      <c r="R87" s="894"/>
      <c r="S87" s="894"/>
      <c r="T87" s="894"/>
      <c r="U87" s="894"/>
      <c r="V87" s="894"/>
      <c r="W87" s="894"/>
      <c r="X87" s="894"/>
      <c r="Y87" s="894"/>
      <c r="Z87" s="899" t="s">
        <v>640</v>
      </c>
      <c r="AA87" s="895"/>
      <c r="AB87" s="895"/>
      <c r="AC87" s="895"/>
      <c r="AD87" s="895"/>
      <c r="AE87" s="895"/>
      <c r="AF87" s="895"/>
      <c r="AG87" s="893">
        <f t="shared" si="0"/>
        <v>0</v>
      </c>
      <c r="AH87" s="893"/>
      <c r="AI87" s="893"/>
      <c r="AJ87" s="893"/>
      <c r="AK87" s="893"/>
      <c r="AL87" s="893"/>
      <c r="AM87" s="893"/>
      <c r="AN87" s="893"/>
      <c r="AO87" s="893"/>
      <c r="AP87" s="893"/>
      <c r="AQ87" s="893"/>
      <c r="AR87" s="893"/>
      <c r="AS87" s="893">
        <f>BP87+CB87</f>
        <v>0</v>
      </c>
      <c r="AT87" s="893"/>
      <c r="AU87" s="893"/>
      <c r="AV87" s="893"/>
      <c r="AW87" s="893"/>
      <c r="AX87" s="893"/>
      <c r="AY87" s="893"/>
      <c r="AZ87" s="893"/>
      <c r="BA87" s="893"/>
      <c r="BB87" s="893"/>
      <c r="BC87" s="905" t="s">
        <v>638</v>
      </c>
      <c r="BD87" s="905"/>
      <c r="BE87" s="905"/>
      <c r="BF87" s="905"/>
      <c r="BG87" s="905"/>
      <c r="BH87" s="905"/>
      <c r="BI87" s="905"/>
      <c r="BJ87" s="905"/>
      <c r="BK87" s="905"/>
      <c r="BL87" s="905"/>
      <c r="BM87" s="905"/>
      <c r="BN87" s="905"/>
      <c r="BO87" s="905"/>
      <c r="BP87" s="898">
        <v>0</v>
      </c>
      <c r="BQ87" s="898"/>
      <c r="BR87" s="898"/>
      <c r="BS87" s="898"/>
      <c r="BT87" s="898"/>
      <c r="BU87" s="898"/>
      <c r="BV87" s="898"/>
      <c r="BW87" s="898"/>
      <c r="BX87" s="898"/>
      <c r="BY87" s="898"/>
      <c r="BZ87" s="898"/>
      <c r="CA87" s="898"/>
      <c r="CB87" s="898">
        <v>0</v>
      </c>
      <c r="CC87" s="898"/>
      <c r="CD87" s="898"/>
      <c r="CE87" s="898"/>
      <c r="CF87" s="898"/>
      <c r="CG87" s="898"/>
      <c r="CH87" s="898"/>
      <c r="CI87" s="898"/>
      <c r="CJ87" s="898"/>
      <c r="CK87" s="898"/>
      <c r="CL87" s="898">
        <v>0</v>
      </c>
      <c r="CM87" s="898"/>
      <c r="CN87" s="898"/>
      <c r="CO87" s="898"/>
      <c r="CP87" s="898"/>
      <c r="CQ87" s="898"/>
      <c r="CR87" s="898"/>
      <c r="CS87" s="898"/>
      <c r="CT87" s="901">
        <v>0</v>
      </c>
      <c r="CU87" s="901"/>
      <c r="CV87" s="901"/>
      <c r="CW87" s="901"/>
      <c r="CX87" s="901"/>
      <c r="CY87" s="901"/>
      <c r="CZ87" s="901"/>
      <c r="DA87" s="901"/>
      <c r="DB87" s="901"/>
      <c r="DC87" s="901"/>
      <c r="DD87" s="901"/>
      <c r="DE87" s="901"/>
    </row>
    <row r="88" spans="2:109" ht="12.95" customHeight="1" x14ac:dyDescent="0.2">
      <c r="B88" s="904" t="s">
        <v>641</v>
      </c>
      <c r="C88" s="894"/>
      <c r="D88" s="894"/>
      <c r="E88" s="894"/>
      <c r="F88" s="894"/>
      <c r="G88" s="894"/>
      <c r="H88" s="894"/>
      <c r="I88" s="894"/>
      <c r="J88" s="894"/>
      <c r="K88" s="894"/>
      <c r="L88" s="894"/>
      <c r="M88" s="894"/>
      <c r="N88" s="894"/>
      <c r="O88" s="894"/>
      <c r="P88" s="894"/>
      <c r="Q88" s="894"/>
      <c r="R88" s="894"/>
      <c r="S88" s="894"/>
      <c r="T88" s="894"/>
      <c r="U88" s="894"/>
      <c r="V88" s="894"/>
      <c r="W88" s="894"/>
      <c r="X88" s="894"/>
      <c r="Y88" s="894"/>
      <c r="Z88" s="899" t="s">
        <v>642</v>
      </c>
      <c r="AA88" s="895"/>
      <c r="AB88" s="895"/>
      <c r="AC88" s="895"/>
      <c r="AD88" s="895"/>
      <c r="AE88" s="895"/>
      <c r="AF88" s="895"/>
      <c r="AG88" s="893">
        <f t="shared" si="0"/>
        <v>23</v>
      </c>
      <c r="AH88" s="893"/>
      <c r="AI88" s="893"/>
      <c r="AJ88" s="893"/>
      <c r="AK88" s="893"/>
      <c r="AL88" s="893"/>
      <c r="AM88" s="893"/>
      <c r="AN88" s="893"/>
      <c r="AO88" s="893"/>
      <c r="AP88" s="893"/>
      <c r="AQ88" s="893"/>
      <c r="AR88" s="893"/>
      <c r="AS88" s="893">
        <f t="shared" si="1"/>
        <v>8</v>
      </c>
      <c r="AT88" s="893"/>
      <c r="AU88" s="893"/>
      <c r="AV88" s="893"/>
      <c r="AW88" s="893"/>
      <c r="AX88" s="893"/>
      <c r="AY88" s="893"/>
      <c r="AZ88" s="893"/>
      <c r="BA88" s="893"/>
      <c r="BB88" s="893"/>
      <c r="BC88" s="901">
        <v>0</v>
      </c>
      <c r="BD88" s="901"/>
      <c r="BE88" s="901"/>
      <c r="BF88" s="901"/>
      <c r="BG88" s="901"/>
      <c r="BH88" s="901"/>
      <c r="BI88" s="901"/>
      <c r="BJ88" s="901"/>
      <c r="BK88" s="901"/>
      <c r="BL88" s="901"/>
      <c r="BM88" s="901"/>
      <c r="BN88" s="901"/>
      <c r="BO88" s="901"/>
      <c r="BP88" s="898">
        <v>8</v>
      </c>
      <c r="BQ88" s="898"/>
      <c r="BR88" s="898"/>
      <c r="BS88" s="898"/>
      <c r="BT88" s="898"/>
      <c r="BU88" s="898"/>
      <c r="BV88" s="898"/>
      <c r="BW88" s="898"/>
      <c r="BX88" s="898"/>
      <c r="BY88" s="898"/>
      <c r="BZ88" s="898"/>
      <c r="CA88" s="898"/>
      <c r="CB88" s="898">
        <v>0</v>
      </c>
      <c r="CC88" s="898"/>
      <c r="CD88" s="898"/>
      <c r="CE88" s="898"/>
      <c r="CF88" s="898"/>
      <c r="CG88" s="898"/>
      <c r="CH88" s="898"/>
      <c r="CI88" s="898"/>
      <c r="CJ88" s="898"/>
      <c r="CK88" s="898"/>
      <c r="CL88" s="898">
        <v>15</v>
      </c>
      <c r="CM88" s="898"/>
      <c r="CN88" s="898"/>
      <c r="CO88" s="898"/>
      <c r="CP88" s="898"/>
      <c r="CQ88" s="898"/>
      <c r="CR88" s="898"/>
      <c r="CS88" s="898"/>
      <c r="CT88" s="898">
        <v>3</v>
      </c>
      <c r="CU88" s="898"/>
      <c r="CV88" s="898"/>
      <c r="CW88" s="898"/>
      <c r="CX88" s="898"/>
      <c r="CY88" s="898"/>
      <c r="CZ88" s="898"/>
      <c r="DA88" s="898"/>
      <c r="DB88" s="898"/>
      <c r="DC88" s="898"/>
      <c r="DD88" s="898"/>
      <c r="DE88" s="898"/>
    </row>
    <row r="89" spans="2:109" ht="12.95" customHeight="1" x14ac:dyDescent="0.2">
      <c r="B89" s="904" t="s">
        <v>643</v>
      </c>
      <c r="C89" s="894"/>
      <c r="D89" s="894"/>
      <c r="E89" s="894"/>
      <c r="F89" s="894"/>
      <c r="G89" s="894"/>
      <c r="H89" s="894"/>
      <c r="I89" s="894"/>
      <c r="J89" s="894"/>
      <c r="K89" s="894"/>
      <c r="L89" s="894"/>
      <c r="M89" s="894"/>
      <c r="N89" s="894"/>
      <c r="O89" s="894"/>
      <c r="P89" s="894"/>
      <c r="Q89" s="894"/>
      <c r="R89" s="894"/>
      <c r="S89" s="894"/>
      <c r="T89" s="894"/>
      <c r="U89" s="894"/>
      <c r="V89" s="894"/>
      <c r="W89" s="894"/>
      <c r="X89" s="894"/>
      <c r="Y89" s="894"/>
      <c r="Z89" s="895">
        <v>10</v>
      </c>
      <c r="AA89" s="895"/>
      <c r="AB89" s="895"/>
      <c r="AC89" s="895"/>
      <c r="AD89" s="895"/>
      <c r="AE89" s="895"/>
      <c r="AF89" s="895"/>
      <c r="AG89" s="893">
        <f t="shared" si="0"/>
        <v>44</v>
      </c>
      <c r="AH89" s="893"/>
      <c r="AI89" s="893"/>
      <c r="AJ89" s="893"/>
      <c r="AK89" s="893"/>
      <c r="AL89" s="893"/>
      <c r="AM89" s="893"/>
      <c r="AN89" s="893"/>
      <c r="AO89" s="893"/>
      <c r="AP89" s="893"/>
      <c r="AQ89" s="893"/>
      <c r="AR89" s="893"/>
      <c r="AS89" s="893">
        <f t="shared" si="1"/>
        <v>19</v>
      </c>
      <c r="AT89" s="893"/>
      <c r="AU89" s="893"/>
      <c r="AV89" s="893"/>
      <c r="AW89" s="893"/>
      <c r="AX89" s="893"/>
      <c r="AY89" s="893"/>
      <c r="AZ89" s="893"/>
      <c r="BA89" s="893"/>
      <c r="BB89" s="893"/>
      <c r="BC89" s="898">
        <v>1</v>
      </c>
      <c r="BD89" s="898"/>
      <c r="BE89" s="898"/>
      <c r="BF89" s="898"/>
      <c r="BG89" s="898"/>
      <c r="BH89" s="898"/>
      <c r="BI89" s="898"/>
      <c r="BJ89" s="898"/>
      <c r="BK89" s="898"/>
      <c r="BL89" s="898"/>
      <c r="BM89" s="898"/>
      <c r="BN89" s="898"/>
      <c r="BO89" s="898"/>
      <c r="BP89" s="898">
        <v>18</v>
      </c>
      <c r="BQ89" s="898"/>
      <c r="BR89" s="898"/>
      <c r="BS89" s="898"/>
      <c r="BT89" s="898"/>
      <c r="BU89" s="898"/>
      <c r="BV89" s="898"/>
      <c r="BW89" s="898"/>
      <c r="BX89" s="898"/>
      <c r="BY89" s="898"/>
      <c r="BZ89" s="898"/>
      <c r="CA89" s="898"/>
      <c r="CB89" s="898">
        <v>0</v>
      </c>
      <c r="CC89" s="898"/>
      <c r="CD89" s="898"/>
      <c r="CE89" s="898"/>
      <c r="CF89" s="898"/>
      <c r="CG89" s="898"/>
      <c r="CH89" s="898"/>
      <c r="CI89" s="898"/>
      <c r="CJ89" s="898"/>
      <c r="CK89" s="898"/>
      <c r="CL89" s="898">
        <v>25</v>
      </c>
      <c r="CM89" s="898"/>
      <c r="CN89" s="898"/>
      <c r="CO89" s="898"/>
      <c r="CP89" s="898"/>
      <c r="CQ89" s="898"/>
      <c r="CR89" s="898"/>
      <c r="CS89" s="898"/>
      <c r="CT89" s="898">
        <v>12</v>
      </c>
      <c r="CU89" s="898"/>
      <c r="CV89" s="898"/>
      <c r="CW89" s="898"/>
      <c r="CX89" s="898"/>
      <c r="CY89" s="898"/>
      <c r="CZ89" s="898"/>
      <c r="DA89" s="898"/>
      <c r="DB89" s="898"/>
      <c r="DC89" s="898"/>
      <c r="DD89" s="898"/>
      <c r="DE89" s="898"/>
    </row>
    <row r="90" spans="2:109" ht="12.95" customHeight="1" x14ac:dyDescent="0.2">
      <c r="B90" s="894">
        <v>30</v>
      </c>
      <c r="C90" s="894"/>
      <c r="D90" s="894"/>
      <c r="E90" s="894"/>
      <c r="F90" s="894"/>
      <c r="G90" s="894"/>
      <c r="H90" s="894"/>
      <c r="I90" s="894"/>
      <c r="J90" s="894"/>
      <c r="K90" s="894"/>
      <c r="L90" s="894"/>
      <c r="M90" s="894"/>
      <c r="N90" s="894"/>
      <c r="O90" s="894"/>
      <c r="P90" s="894"/>
      <c r="Q90" s="894"/>
      <c r="R90" s="894"/>
      <c r="S90" s="894"/>
      <c r="T90" s="894"/>
      <c r="U90" s="894"/>
      <c r="V90" s="894"/>
      <c r="W90" s="894"/>
      <c r="X90" s="894"/>
      <c r="Y90" s="894"/>
      <c r="Z90" s="895">
        <v>11</v>
      </c>
      <c r="AA90" s="895"/>
      <c r="AB90" s="895"/>
      <c r="AC90" s="895"/>
      <c r="AD90" s="895"/>
      <c r="AE90" s="895"/>
      <c r="AF90" s="895"/>
      <c r="AG90" s="893">
        <f t="shared" si="0"/>
        <v>15</v>
      </c>
      <c r="AH90" s="893"/>
      <c r="AI90" s="893"/>
      <c r="AJ90" s="893"/>
      <c r="AK90" s="893"/>
      <c r="AL90" s="893"/>
      <c r="AM90" s="893"/>
      <c r="AN90" s="893"/>
      <c r="AO90" s="893"/>
      <c r="AP90" s="893"/>
      <c r="AQ90" s="893"/>
      <c r="AR90" s="893"/>
      <c r="AS90" s="893">
        <f t="shared" si="1"/>
        <v>7</v>
      </c>
      <c r="AT90" s="893"/>
      <c r="AU90" s="893"/>
      <c r="AV90" s="893"/>
      <c r="AW90" s="893"/>
      <c r="AX90" s="893"/>
      <c r="AY90" s="893"/>
      <c r="AZ90" s="893"/>
      <c r="BA90" s="893"/>
      <c r="BB90" s="893"/>
      <c r="BC90" s="898">
        <v>1</v>
      </c>
      <c r="BD90" s="898"/>
      <c r="BE90" s="898"/>
      <c r="BF90" s="898"/>
      <c r="BG90" s="898"/>
      <c r="BH90" s="898"/>
      <c r="BI90" s="898"/>
      <c r="BJ90" s="898"/>
      <c r="BK90" s="898"/>
      <c r="BL90" s="898"/>
      <c r="BM90" s="898"/>
      <c r="BN90" s="898"/>
      <c r="BO90" s="898"/>
      <c r="BP90" s="898">
        <v>6</v>
      </c>
      <c r="BQ90" s="898"/>
      <c r="BR90" s="898"/>
      <c r="BS90" s="898"/>
      <c r="BT90" s="898"/>
      <c r="BU90" s="898"/>
      <c r="BV90" s="898"/>
      <c r="BW90" s="898"/>
      <c r="BX90" s="898"/>
      <c r="BY90" s="898"/>
      <c r="BZ90" s="898"/>
      <c r="CA90" s="898"/>
      <c r="CB90" s="898">
        <v>0</v>
      </c>
      <c r="CC90" s="898"/>
      <c r="CD90" s="898"/>
      <c r="CE90" s="898"/>
      <c r="CF90" s="898"/>
      <c r="CG90" s="898"/>
      <c r="CH90" s="898"/>
      <c r="CI90" s="898"/>
      <c r="CJ90" s="898"/>
      <c r="CK90" s="898"/>
      <c r="CL90" s="898">
        <v>8</v>
      </c>
      <c r="CM90" s="898"/>
      <c r="CN90" s="898"/>
      <c r="CO90" s="898"/>
      <c r="CP90" s="898"/>
      <c r="CQ90" s="898"/>
      <c r="CR90" s="898"/>
      <c r="CS90" s="898"/>
      <c r="CT90" s="898">
        <v>5</v>
      </c>
      <c r="CU90" s="898"/>
      <c r="CV90" s="898"/>
      <c r="CW90" s="898"/>
      <c r="CX90" s="898"/>
      <c r="CY90" s="898"/>
      <c r="CZ90" s="898"/>
      <c r="DA90" s="898"/>
      <c r="DB90" s="898"/>
      <c r="DC90" s="898"/>
      <c r="DD90" s="898"/>
      <c r="DE90" s="898"/>
    </row>
    <row r="91" spans="2:109" ht="12.95" customHeight="1" x14ac:dyDescent="0.2">
      <c r="B91" s="894">
        <v>31</v>
      </c>
      <c r="C91" s="894"/>
      <c r="D91" s="894"/>
      <c r="E91" s="894"/>
      <c r="F91" s="894"/>
      <c r="G91" s="894"/>
      <c r="H91" s="894"/>
      <c r="I91" s="894"/>
      <c r="J91" s="894"/>
      <c r="K91" s="894"/>
      <c r="L91" s="894"/>
      <c r="M91" s="894"/>
      <c r="N91" s="894"/>
      <c r="O91" s="894"/>
      <c r="P91" s="894"/>
      <c r="Q91" s="894"/>
      <c r="R91" s="894"/>
      <c r="S91" s="894"/>
      <c r="T91" s="894"/>
      <c r="U91" s="894"/>
      <c r="V91" s="894"/>
      <c r="W91" s="894"/>
      <c r="X91" s="894"/>
      <c r="Y91" s="894"/>
      <c r="Z91" s="895">
        <v>12</v>
      </c>
      <c r="AA91" s="895"/>
      <c r="AB91" s="895"/>
      <c r="AC91" s="895"/>
      <c r="AD91" s="895"/>
      <c r="AE91" s="895"/>
      <c r="AF91" s="895"/>
      <c r="AG91" s="893">
        <f t="shared" si="0"/>
        <v>12</v>
      </c>
      <c r="AH91" s="893"/>
      <c r="AI91" s="893"/>
      <c r="AJ91" s="893"/>
      <c r="AK91" s="893"/>
      <c r="AL91" s="893"/>
      <c r="AM91" s="893"/>
      <c r="AN91" s="893"/>
      <c r="AO91" s="893"/>
      <c r="AP91" s="893"/>
      <c r="AQ91" s="893"/>
      <c r="AR91" s="893"/>
      <c r="AS91" s="893">
        <f t="shared" si="1"/>
        <v>8</v>
      </c>
      <c r="AT91" s="893"/>
      <c r="AU91" s="893"/>
      <c r="AV91" s="893"/>
      <c r="AW91" s="893"/>
      <c r="AX91" s="893"/>
      <c r="AY91" s="893"/>
      <c r="AZ91" s="893"/>
      <c r="BA91" s="893"/>
      <c r="BB91" s="893"/>
      <c r="BC91" s="898">
        <v>3</v>
      </c>
      <c r="BD91" s="898"/>
      <c r="BE91" s="898"/>
      <c r="BF91" s="898"/>
      <c r="BG91" s="898"/>
      <c r="BH91" s="898"/>
      <c r="BI91" s="898"/>
      <c r="BJ91" s="898"/>
      <c r="BK91" s="898"/>
      <c r="BL91" s="898"/>
      <c r="BM91" s="898"/>
      <c r="BN91" s="898"/>
      <c r="BO91" s="898"/>
      <c r="BP91" s="898">
        <v>5</v>
      </c>
      <c r="BQ91" s="898"/>
      <c r="BR91" s="898"/>
      <c r="BS91" s="898"/>
      <c r="BT91" s="898"/>
      <c r="BU91" s="898"/>
      <c r="BV91" s="898"/>
      <c r="BW91" s="898"/>
      <c r="BX91" s="898"/>
      <c r="BY91" s="898"/>
      <c r="BZ91" s="898"/>
      <c r="CA91" s="898"/>
      <c r="CB91" s="898">
        <v>0</v>
      </c>
      <c r="CC91" s="898"/>
      <c r="CD91" s="898"/>
      <c r="CE91" s="898"/>
      <c r="CF91" s="898"/>
      <c r="CG91" s="898"/>
      <c r="CH91" s="898"/>
      <c r="CI91" s="898"/>
      <c r="CJ91" s="898"/>
      <c r="CK91" s="898"/>
      <c r="CL91" s="898">
        <v>4</v>
      </c>
      <c r="CM91" s="898"/>
      <c r="CN91" s="898"/>
      <c r="CO91" s="898"/>
      <c r="CP91" s="898"/>
      <c r="CQ91" s="898"/>
      <c r="CR91" s="898"/>
      <c r="CS91" s="898"/>
      <c r="CT91" s="898">
        <v>3</v>
      </c>
      <c r="CU91" s="898"/>
      <c r="CV91" s="898"/>
      <c r="CW91" s="898"/>
      <c r="CX91" s="898"/>
      <c r="CY91" s="898"/>
      <c r="CZ91" s="898"/>
      <c r="DA91" s="898"/>
      <c r="DB91" s="898"/>
      <c r="DC91" s="898"/>
      <c r="DD91" s="898"/>
      <c r="DE91" s="898"/>
    </row>
    <row r="92" spans="2:109" ht="12.95" customHeight="1" x14ac:dyDescent="0.2">
      <c r="B92" s="904" t="s">
        <v>644</v>
      </c>
      <c r="C92" s="894"/>
      <c r="D92" s="894"/>
      <c r="E92" s="894"/>
      <c r="F92" s="894"/>
      <c r="G92" s="894"/>
      <c r="H92" s="894"/>
      <c r="I92" s="894"/>
      <c r="J92" s="894"/>
      <c r="K92" s="894"/>
      <c r="L92" s="894"/>
      <c r="M92" s="894"/>
      <c r="N92" s="894"/>
      <c r="O92" s="894"/>
      <c r="P92" s="894"/>
      <c r="Q92" s="894"/>
      <c r="R92" s="894"/>
      <c r="S92" s="894"/>
      <c r="T92" s="894"/>
      <c r="U92" s="894"/>
      <c r="V92" s="894"/>
      <c r="W92" s="894"/>
      <c r="X92" s="894"/>
      <c r="Y92" s="894"/>
      <c r="Z92" s="895">
        <v>13</v>
      </c>
      <c r="AA92" s="895"/>
      <c r="AB92" s="895"/>
      <c r="AC92" s="895"/>
      <c r="AD92" s="895"/>
      <c r="AE92" s="895"/>
      <c r="AF92" s="895"/>
      <c r="AG92" s="893">
        <f t="shared" si="0"/>
        <v>63</v>
      </c>
      <c r="AH92" s="893"/>
      <c r="AI92" s="893"/>
      <c r="AJ92" s="893"/>
      <c r="AK92" s="893"/>
      <c r="AL92" s="893"/>
      <c r="AM92" s="893"/>
      <c r="AN92" s="893"/>
      <c r="AO92" s="893"/>
      <c r="AP92" s="893"/>
      <c r="AQ92" s="893"/>
      <c r="AR92" s="893"/>
      <c r="AS92" s="893">
        <f t="shared" si="1"/>
        <v>36</v>
      </c>
      <c r="AT92" s="893"/>
      <c r="AU92" s="893"/>
      <c r="AV92" s="893"/>
      <c r="AW92" s="893"/>
      <c r="AX92" s="893"/>
      <c r="AY92" s="893"/>
      <c r="AZ92" s="893"/>
      <c r="BA92" s="893"/>
      <c r="BB92" s="893"/>
      <c r="BC92" s="898">
        <v>14</v>
      </c>
      <c r="BD92" s="898"/>
      <c r="BE92" s="898"/>
      <c r="BF92" s="898"/>
      <c r="BG92" s="898"/>
      <c r="BH92" s="898"/>
      <c r="BI92" s="898"/>
      <c r="BJ92" s="898"/>
      <c r="BK92" s="898"/>
      <c r="BL92" s="898"/>
      <c r="BM92" s="898"/>
      <c r="BN92" s="898"/>
      <c r="BO92" s="898"/>
      <c r="BP92" s="898">
        <v>22</v>
      </c>
      <c r="BQ92" s="898"/>
      <c r="BR92" s="898"/>
      <c r="BS92" s="898"/>
      <c r="BT92" s="898"/>
      <c r="BU92" s="898"/>
      <c r="BV92" s="898"/>
      <c r="BW92" s="898"/>
      <c r="BX92" s="898"/>
      <c r="BY92" s="898"/>
      <c r="BZ92" s="898"/>
      <c r="CA92" s="898"/>
      <c r="CB92" s="898">
        <v>0</v>
      </c>
      <c r="CC92" s="898"/>
      <c r="CD92" s="898"/>
      <c r="CE92" s="898"/>
      <c r="CF92" s="898"/>
      <c r="CG92" s="898"/>
      <c r="CH92" s="898"/>
      <c r="CI92" s="898"/>
      <c r="CJ92" s="898"/>
      <c r="CK92" s="898"/>
      <c r="CL92" s="898">
        <v>27</v>
      </c>
      <c r="CM92" s="898"/>
      <c r="CN92" s="898"/>
      <c r="CO92" s="898"/>
      <c r="CP92" s="898"/>
      <c r="CQ92" s="898"/>
      <c r="CR92" s="898"/>
      <c r="CS92" s="898"/>
      <c r="CT92" s="898">
        <v>17</v>
      </c>
      <c r="CU92" s="898"/>
      <c r="CV92" s="898"/>
      <c r="CW92" s="898"/>
      <c r="CX92" s="898"/>
      <c r="CY92" s="898"/>
      <c r="CZ92" s="898"/>
      <c r="DA92" s="898"/>
      <c r="DB92" s="898"/>
      <c r="DC92" s="898"/>
      <c r="DD92" s="898"/>
      <c r="DE92" s="898"/>
    </row>
    <row r="93" spans="2:109" ht="12.95" customHeight="1" x14ac:dyDescent="0.2">
      <c r="B93" s="904" t="s">
        <v>645</v>
      </c>
      <c r="C93" s="894"/>
      <c r="D93" s="894"/>
      <c r="E93" s="894"/>
      <c r="F93" s="894"/>
      <c r="G93" s="894"/>
      <c r="H93" s="894"/>
      <c r="I93" s="894"/>
      <c r="J93" s="894"/>
      <c r="K93" s="894"/>
      <c r="L93" s="894"/>
      <c r="M93" s="894"/>
      <c r="N93" s="894"/>
      <c r="O93" s="894"/>
      <c r="P93" s="894"/>
      <c r="Q93" s="894"/>
      <c r="R93" s="894"/>
      <c r="S93" s="894"/>
      <c r="T93" s="894"/>
      <c r="U93" s="894"/>
      <c r="V93" s="894"/>
      <c r="W93" s="894"/>
      <c r="X93" s="894"/>
      <c r="Y93" s="894"/>
      <c r="Z93" s="895">
        <v>14</v>
      </c>
      <c r="AA93" s="895"/>
      <c r="AB93" s="895"/>
      <c r="AC93" s="895"/>
      <c r="AD93" s="895"/>
      <c r="AE93" s="895"/>
      <c r="AF93" s="895"/>
      <c r="AG93" s="893">
        <f t="shared" si="0"/>
        <v>35</v>
      </c>
      <c r="AH93" s="893"/>
      <c r="AI93" s="893"/>
      <c r="AJ93" s="893"/>
      <c r="AK93" s="893"/>
      <c r="AL93" s="893"/>
      <c r="AM93" s="893"/>
      <c r="AN93" s="893"/>
      <c r="AO93" s="893"/>
      <c r="AP93" s="893"/>
      <c r="AQ93" s="893"/>
      <c r="AR93" s="893"/>
      <c r="AS93" s="893">
        <f t="shared" si="1"/>
        <v>13</v>
      </c>
      <c r="AT93" s="893"/>
      <c r="AU93" s="893"/>
      <c r="AV93" s="893"/>
      <c r="AW93" s="893"/>
      <c r="AX93" s="893"/>
      <c r="AY93" s="893"/>
      <c r="AZ93" s="893"/>
      <c r="BA93" s="893"/>
      <c r="BB93" s="893"/>
      <c r="BC93" s="898">
        <v>7</v>
      </c>
      <c r="BD93" s="898"/>
      <c r="BE93" s="898"/>
      <c r="BF93" s="898"/>
      <c r="BG93" s="898"/>
      <c r="BH93" s="898"/>
      <c r="BI93" s="898"/>
      <c r="BJ93" s="898"/>
      <c r="BK93" s="898"/>
      <c r="BL93" s="898"/>
      <c r="BM93" s="898"/>
      <c r="BN93" s="898"/>
      <c r="BO93" s="898"/>
      <c r="BP93" s="898">
        <v>5</v>
      </c>
      <c r="BQ93" s="898"/>
      <c r="BR93" s="898"/>
      <c r="BS93" s="898"/>
      <c r="BT93" s="898"/>
      <c r="BU93" s="898"/>
      <c r="BV93" s="898"/>
      <c r="BW93" s="898"/>
      <c r="BX93" s="898"/>
      <c r="BY93" s="898"/>
      <c r="BZ93" s="898"/>
      <c r="CA93" s="898"/>
      <c r="CB93" s="898">
        <v>1</v>
      </c>
      <c r="CC93" s="898"/>
      <c r="CD93" s="898"/>
      <c r="CE93" s="898"/>
      <c r="CF93" s="898"/>
      <c r="CG93" s="898"/>
      <c r="CH93" s="898"/>
      <c r="CI93" s="898"/>
      <c r="CJ93" s="898"/>
      <c r="CK93" s="898"/>
      <c r="CL93" s="898">
        <v>22</v>
      </c>
      <c r="CM93" s="898"/>
      <c r="CN93" s="898"/>
      <c r="CO93" s="898"/>
      <c r="CP93" s="898"/>
      <c r="CQ93" s="898"/>
      <c r="CR93" s="898"/>
      <c r="CS93" s="898"/>
      <c r="CT93" s="898">
        <v>13</v>
      </c>
      <c r="CU93" s="898"/>
      <c r="CV93" s="898"/>
      <c r="CW93" s="898"/>
      <c r="CX93" s="898"/>
      <c r="CY93" s="898"/>
      <c r="CZ93" s="898"/>
      <c r="DA93" s="898"/>
      <c r="DB93" s="898"/>
      <c r="DC93" s="898"/>
      <c r="DD93" s="898"/>
      <c r="DE93" s="898"/>
    </row>
    <row r="94" spans="2:109" ht="12.95" customHeight="1" x14ac:dyDescent="0.2">
      <c r="B94" s="904" t="s">
        <v>646</v>
      </c>
      <c r="C94" s="894"/>
      <c r="D94" s="894"/>
      <c r="E94" s="894"/>
      <c r="F94" s="894"/>
      <c r="G94" s="894"/>
      <c r="H94" s="894"/>
      <c r="I94" s="894"/>
      <c r="J94" s="894"/>
      <c r="K94" s="894"/>
      <c r="L94" s="894"/>
      <c r="M94" s="894"/>
      <c r="N94" s="894"/>
      <c r="O94" s="894"/>
      <c r="P94" s="894"/>
      <c r="Q94" s="894"/>
      <c r="R94" s="894"/>
      <c r="S94" s="894"/>
      <c r="T94" s="894"/>
      <c r="U94" s="894"/>
      <c r="V94" s="894"/>
      <c r="W94" s="894"/>
      <c r="X94" s="894"/>
      <c r="Y94" s="894"/>
      <c r="Z94" s="895">
        <v>15</v>
      </c>
      <c r="AA94" s="895"/>
      <c r="AB94" s="895"/>
      <c r="AC94" s="895"/>
      <c r="AD94" s="895"/>
      <c r="AE94" s="895"/>
      <c r="AF94" s="895"/>
      <c r="AG94" s="893">
        <f t="shared" si="0"/>
        <v>14</v>
      </c>
      <c r="AH94" s="893"/>
      <c r="AI94" s="893"/>
      <c r="AJ94" s="893"/>
      <c r="AK94" s="893"/>
      <c r="AL94" s="893"/>
      <c r="AM94" s="893"/>
      <c r="AN94" s="893"/>
      <c r="AO94" s="893"/>
      <c r="AP94" s="893"/>
      <c r="AQ94" s="893"/>
      <c r="AR94" s="893"/>
      <c r="AS94" s="893">
        <f t="shared" si="1"/>
        <v>4</v>
      </c>
      <c r="AT94" s="893"/>
      <c r="AU94" s="893"/>
      <c r="AV94" s="893"/>
      <c r="AW94" s="893"/>
      <c r="AX94" s="893"/>
      <c r="AY94" s="893"/>
      <c r="AZ94" s="893"/>
      <c r="BA94" s="893"/>
      <c r="BB94" s="893"/>
      <c r="BC94" s="898">
        <v>3</v>
      </c>
      <c r="BD94" s="898"/>
      <c r="BE94" s="898"/>
      <c r="BF94" s="898"/>
      <c r="BG94" s="898"/>
      <c r="BH94" s="898"/>
      <c r="BI94" s="898"/>
      <c r="BJ94" s="898"/>
      <c r="BK94" s="898"/>
      <c r="BL94" s="898"/>
      <c r="BM94" s="898"/>
      <c r="BN94" s="898"/>
      <c r="BO94" s="898"/>
      <c r="BP94" s="898">
        <v>1</v>
      </c>
      <c r="BQ94" s="898"/>
      <c r="BR94" s="898"/>
      <c r="BS94" s="898"/>
      <c r="BT94" s="898"/>
      <c r="BU94" s="898"/>
      <c r="BV94" s="898"/>
      <c r="BW94" s="898"/>
      <c r="BX94" s="898"/>
      <c r="BY94" s="898"/>
      <c r="BZ94" s="898"/>
      <c r="CA94" s="898"/>
      <c r="CB94" s="898">
        <v>0</v>
      </c>
      <c r="CC94" s="898"/>
      <c r="CD94" s="898"/>
      <c r="CE94" s="898"/>
      <c r="CF94" s="898"/>
      <c r="CG94" s="898"/>
      <c r="CH94" s="898"/>
      <c r="CI94" s="898"/>
      <c r="CJ94" s="898"/>
      <c r="CK94" s="898"/>
      <c r="CL94" s="898">
        <v>10</v>
      </c>
      <c r="CM94" s="898"/>
      <c r="CN94" s="898"/>
      <c r="CO94" s="898"/>
      <c r="CP94" s="898"/>
      <c r="CQ94" s="898"/>
      <c r="CR94" s="898"/>
      <c r="CS94" s="898"/>
      <c r="CT94" s="898">
        <v>7</v>
      </c>
      <c r="CU94" s="898"/>
      <c r="CV94" s="898"/>
      <c r="CW94" s="898"/>
      <c r="CX94" s="898"/>
      <c r="CY94" s="898"/>
      <c r="CZ94" s="898"/>
      <c r="DA94" s="898"/>
      <c r="DB94" s="898"/>
      <c r="DC94" s="898"/>
      <c r="DD94" s="898"/>
      <c r="DE94" s="898"/>
    </row>
    <row r="95" spans="2:109" ht="12.95" customHeight="1" x14ac:dyDescent="0.2">
      <c r="B95" s="904" t="s">
        <v>647</v>
      </c>
      <c r="C95" s="894"/>
      <c r="D95" s="894"/>
      <c r="E95" s="894"/>
      <c r="F95" s="894"/>
      <c r="G95" s="894"/>
      <c r="H95" s="894"/>
      <c r="I95" s="894"/>
      <c r="J95" s="894"/>
      <c r="K95" s="894"/>
      <c r="L95" s="894"/>
      <c r="M95" s="894"/>
      <c r="N95" s="894"/>
      <c r="O95" s="894"/>
      <c r="P95" s="894"/>
      <c r="Q95" s="894"/>
      <c r="R95" s="894"/>
      <c r="S95" s="894"/>
      <c r="T95" s="894"/>
      <c r="U95" s="894"/>
      <c r="V95" s="894"/>
      <c r="W95" s="894"/>
      <c r="X95" s="894"/>
      <c r="Y95" s="894"/>
      <c r="Z95" s="895">
        <v>16</v>
      </c>
      <c r="AA95" s="895"/>
      <c r="AB95" s="895"/>
      <c r="AC95" s="895"/>
      <c r="AD95" s="895"/>
      <c r="AE95" s="895"/>
      <c r="AF95" s="895"/>
      <c r="AG95" s="893">
        <f t="shared" si="0"/>
        <v>13</v>
      </c>
      <c r="AH95" s="893"/>
      <c r="AI95" s="893"/>
      <c r="AJ95" s="893"/>
      <c r="AK95" s="893"/>
      <c r="AL95" s="893"/>
      <c r="AM95" s="893"/>
      <c r="AN95" s="893"/>
      <c r="AO95" s="893"/>
      <c r="AP95" s="893"/>
      <c r="AQ95" s="893"/>
      <c r="AR95" s="893"/>
      <c r="AS95" s="893">
        <f>BC95+BP95+CB95</f>
        <v>2</v>
      </c>
      <c r="AT95" s="893"/>
      <c r="AU95" s="893"/>
      <c r="AV95" s="893"/>
      <c r="AW95" s="893"/>
      <c r="AX95" s="893"/>
      <c r="AY95" s="893"/>
      <c r="AZ95" s="893"/>
      <c r="BA95" s="893"/>
      <c r="BB95" s="893"/>
      <c r="BC95" s="898">
        <v>1</v>
      </c>
      <c r="BD95" s="898"/>
      <c r="BE95" s="898"/>
      <c r="BF95" s="898"/>
      <c r="BG95" s="898"/>
      <c r="BH95" s="898"/>
      <c r="BI95" s="898"/>
      <c r="BJ95" s="898"/>
      <c r="BK95" s="898"/>
      <c r="BL95" s="898"/>
      <c r="BM95" s="898"/>
      <c r="BN95" s="898"/>
      <c r="BO95" s="898"/>
      <c r="BP95" s="898">
        <v>1</v>
      </c>
      <c r="BQ95" s="898"/>
      <c r="BR95" s="898"/>
      <c r="BS95" s="898"/>
      <c r="BT95" s="898"/>
      <c r="BU95" s="898"/>
      <c r="BV95" s="898"/>
      <c r="BW95" s="898"/>
      <c r="BX95" s="898"/>
      <c r="BY95" s="898"/>
      <c r="BZ95" s="898"/>
      <c r="CA95" s="898"/>
      <c r="CB95" s="898">
        <v>0</v>
      </c>
      <c r="CC95" s="898"/>
      <c r="CD95" s="898"/>
      <c r="CE95" s="898"/>
      <c r="CF95" s="898"/>
      <c r="CG95" s="898"/>
      <c r="CH95" s="898"/>
      <c r="CI95" s="898"/>
      <c r="CJ95" s="898"/>
      <c r="CK95" s="898"/>
      <c r="CL95" s="898">
        <v>11</v>
      </c>
      <c r="CM95" s="898"/>
      <c r="CN95" s="898"/>
      <c r="CO95" s="898"/>
      <c r="CP95" s="898"/>
      <c r="CQ95" s="898"/>
      <c r="CR95" s="898"/>
      <c r="CS95" s="898"/>
      <c r="CT95" s="898">
        <v>3</v>
      </c>
      <c r="CU95" s="898"/>
      <c r="CV95" s="898"/>
      <c r="CW95" s="898"/>
      <c r="CX95" s="898"/>
      <c r="CY95" s="898"/>
      <c r="CZ95" s="898"/>
      <c r="DA95" s="898"/>
      <c r="DB95" s="898"/>
      <c r="DC95" s="898"/>
      <c r="DD95" s="898"/>
      <c r="DE95" s="898"/>
    </row>
    <row r="96" spans="2:109" ht="12.95" customHeight="1" x14ac:dyDescent="0.2">
      <c r="B96" s="894" t="s">
        <v>648</v>
      </c>
      <c r="C96" s="894"/>
      <c r="D96" s="894"/>
      <c r="E96" s="894"/>
      <c r="F96" s="894"/>
      <c r="G96" s="894"/>
      <c r="H96" s="894"/>
      <c r="I96" s="894"/>
      <c r="J96" s="894"/>
      <c r="K96" s="894"/>
      <c r="L96" s="894"/>
      <c r="M96" s="894"/>
      <c r="N96" s="894"/>
      <c r="O96" s="894"/>
      <c r="P96" s="894"/>
      <c r="Q96" s="894"/>
      <c r="R96" s="894"/>
      <c r="S96" s="894"/>
      <c r="T96" s="894"/>
      <c r="U96" s="894"/>
      <c r="V96" s="894"/>
      <c r="W96" s="894"/>
      <c r="X96" s="894"/>
      <c r="Y96" s="894"/>
      <c r="Z96" s="895">
        <v>17</v>
      </c>
      <c r="AA96" s="895"/>
      <c r="AB96" s="895"/>
      <c r="AC96" s="895"/>
      <c r="AD96" s="895"/>
      <c r="AE96" s="895"/>
      <c r="AF96" s="895"/>
      <c r="AG96" s="893">
        <f>AS96+CL96</f>
        <v>2</v>
      </c>
      <c r="AH96" s="893"/>
      <c r="AI96" s="893"/>
      <c r="AJ96" s="893"/>
      <c r="AK96" s="893"/>
      <c r="AL96" s="893"/>
      <c r="AM96" s="893"/>
      <c r="AN96" s="893"/>
      <c r="AO96" s="893"/>
      <c r="AP96" s="893"/>
      <c r="AQ96" s="893"/>
      <c r="AR96" s="893"/>
      <c r="AS96" s="893">
        <f t="shared" si="1"/>
        <v>0</v>
      </c>
      <c r="AT96" s="893"/>
      <c r="AU96" s="893"/>
      <c r="AV96" s="893"/>
      <c r="AW96" s="893"/>
      <c r="AX96" s="893"/>
      <c r="AY96" s="893"/>
      <c r="AZ96" s="893"/>
      <c r="BA96" s="893"/>
      <c r="BB96" s="893"/>
      <c r="BC96" s="898">
        <v>0</v>
      </c>
      <c r="BD96" s="898"/>
      <c r="BE96" s="898"/>
      <c r="BF96" s="898"/>
      <c r="BG96" s="898"/>
      <c r="BH96" s="898"/>
      <c r="BI96" s="898"/>
      <c r="BJ96" s="898"/>
      <c r="BK96" s="898"/>
      <c r="BL96" s="898"/>
      <c r="BM96" s="898"/>
      <c r="BN96" s="898"/>
      <c r="BO96" s="898"/>
      <c r="BP96" s="898">
        <v>0</v>
      </c>
      <c r="BQ96" s="898"/>
      <c r="BR96" s="898"/>
      <c r="BS96" s="898"/>
      <c r="BT96" s="898"/>
      <c r="BU96" s="898"/>
      <c r="BV96" s="898"/>
      <c r="BW96" s="898"/>
      <c r="BX96" s="898"/>
      <c r="BY96" s="898"/>
      <c r="BZ96" s="898"/>
      <c r="CA96" s="898"/>
      <c r="CB96" s="901">
        <v>0</v>
      </c>
      <c r="CC96" s="901"/>
      <c r="CD96" s="901"/>
      <c r="CE96" s="901"/>
      <c r="CF96" s="901"/>
      <c r="CG96" s="901"/>
      <c r="CH96" s="901"/>
      <c r="CI96" s="901"/>
      <c r="CJ96" s="901"/>
      <c r="CK96" s="901"/>
      <c r="CL96" s="898">
        <v>2</v>
      </c>
      <c r="CM96" s="898"/>
      <c r="CN96" s="898"/>
      <c r="CO96" s="898"/>
      <c r="CP96" s="898"/>
      <c r="CQ96" s="898"/>
      <c r="CR96" s="898"/>
      <c r="CS96" s="898"/>
      <c r="CT96" s="898">
        <v>0</v>
      </c>
      <c r="CU96" s="898"/>
      <c r="CV96" s="898"/>
      <c r="CW96" s="898"/>
      <c r="CX96" s="898"/>
      <c r="CY96" s="898"/>
      <c r="CZ96" s="898"/>
      <c r="DA96" s="898"/>
      <c r="DB96" s="898"/>
      <c r="DC96" s="898"/>
      <c r="DD96" s="898"/>
      <c r="DE96" s="898"/>
    </row>
    <row r="97" spans="2:109" ht="12.95" customHeight="1" x14ac:dyDescent="0.2">
      <c r="B97" s="906" t="s">
        <v>649</v>
      </c>
      <c r="C97" s="907"/>
      <c r="D97" s="907"/>
      <c r="E97" s="907"/>
      <c r="F97" s="907"/>
      <c r="G97" s="907"/>
      <c r="H97" s="907"/>
      <c r="I97" s="907"/>
      <c r="J97" s="907"/>
      <c r="K97" s="907"/>
      <c r="L97" s="907"/>
      <c r="M97" s="907"/>
      <c r="N97" s="907"/>
      <c r="O97" s="907"/>
      <c r="P97" s="907"/>
      <c r="Q97" s="907"/>
      <c r="R97" s="907"/>
      <c r="S97" s="907"/>
      <c r="T97" s="907"/>
      <c r="U97" s="907"/>
      <c r="V97" s="907"/>
      <c r="W97" s="907"/>
      <c r="X97" s="907"/>
      <c r="Y97" s="908"/>
      <c r="Z97" s="909">
        <v>18</v>
      </c>
      <c r="AA97" s="909"/>
      <c r="AB97" s="909"/>
      <c r="AC97" s="909"/>
      <c r="AD97" s="909"/>
      <c r="AE97" s="909"/>
      <c r="AF97" s="909"/>
      <c r="AG97" s="893">
        <f t="shared" si="0"/>
        <v>63</v>
      </c>
      <c r="AH97" s="893"/>
      <c r="AI97" s="893"/>
      <c r="AJ97" s="893"/>
      <c r="AK97" s="893"/>
      <c r="AL97" s="893"/>
      <c r="AM97" s="893"/>
      <c r="AN97" s="893"/>
      <c r="AO97" s="893"/>
      <c r="AP97" s="893"/>
      <c r="AQ97" s="893"/>
      <c r="AR97" s="893"/>
      <c r="AS97" s="893">
        <f t="shared" si="1"/>
        <v>42</v>
      </c>
      <c r="AT97" s="893"/>
      <c r="AU97" s="893"/>
      <c r="AV97" s="893"/>
      <c r="AW97" s="893"/>
      <c r="AX97" s="893"/>
      <c r="AY97" s="893"/>
      <c r="AZ97" s="893"/>
      <c r="BA97" s="893"/>
      <c r="BB97" s="893"/>
      <c r="BC97" s="898">
        <v>10</v>
      </c>
      <c r="BD97" s="898"/>
      <c r="BE97" s="898"/>
      <c r="BF97" s="898"/>
      <c r="BG97" s="898"/>
      <c r="BH97" s="898"/>
      <c r="BI97" s="898"/>
      <c r="BJ97" s="898"/>
      <c r="BK97" s="898"/>
      <c r="BL97" s="898"/>
      <c r="BM97" s="898"/>
      <c r="BN97" s="898"/>
      <c r="BO97" s="898"/>
      <c r="BP97" s="898">
        <v>32</v>
      </c>
      <c r="BQ97" s="898"/>
      <c r="BR97" s="898"/>
      <c r="BS97" s="898"/>
      <c r="BT97" s="898"/>
      <c r="BU97" s="898"/>
      <c r="BV97" s="898"/>
      <c r="BW97" s="898"/>
      <c r="BX97" s="898"/>
      <c r="BY97" s="898"/>
      <c r="BZ97" s="898"/>
      <c r="CA97" s="898"/>
      <c r="CB97" s="901">
        <v>0</v>
      </c>
      <c r="CC97" s="901"/>
      <c r="CD97" s="901"/>
      <c r="CE97" s="901"/>
      <c r="CF97" s="901"/>
      <c r="CG97" s="901"/>
      <c r="CH97" s="901"/>
      <c r="CI97" s="901"/>
      <c r="CJ97" s="901"/>
      <c r="CK97" s="901"/>
      <c r="CL97" s="898">
        <v>21</v>
      </c>
      <c r="CM97" s="898"/>
      <c r="CN97" s="898"/>
      <c r="CO97" s="898"/>
      <c r="CP97" s="898"/>
      <c r="CQ97" s="898"/>
      <c r="CR97" s="898"/>
      <c r="CS97" s="898"/>
      <c r="CT97" s="905" t="s">
        <v>638</v>
      </c>
      <c r="CU97" s="905"/>
      <c r="CV97" s="905"/>
      <c r="CW97" s="905"/>
      <c r="CX97" s="905"/>
      <c r="CY97" s="905"/>
      <c r="CZ97" s="905"/>
      <c r="DA97" s="905"/>
      <c r="DB97" s="905"/>
      <c r="DC97" s="905"/>
      <c r="DD97" s="905"/>
      <c r="DE97" s="905"/>
    </row>
    <row r="98" spans="2:109" ht="11.25" customHeight="1" x14ac:dyDescent="0.2">
      <c r="B98" s="235"/>
      <c r="C98" s="235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35"/>
      <c r="U98" s="235"/>
      <c r="V98" s="235"/>
      <c r="W98" s="235"/>
      <c r="X98" s="235"/>
      <c r="Y98" s="235"/>
      <c r="Z98" s="235"/>
      <c r="AA98" s="235"/>
      <c r="AB98" s="235"/>
      <c r="AC98" s="235"/>
      <c r="AD98" s="235"/>
      <c r="AE98" s="235"/>
      <c r="AF98" s="235"/>
      <c r="AG98" s="235"/>
      <c r="AH98" s="235"/>
      <c r="AI98" s="235"/>
      <c r="AJ98" s="235"/>
      <c r="AK98" s="235"/>
      <c r="AL98" s="235"/>
      <c r="AM98" s="235"/>
      <c r="AN98" s="235"/>
      <c r="AO98" s="235"/>
      <c r="AP98" s="235"/>
      <c r="AQ98" s="235"/>
      <c r="AR98" s="235"/>
      <c r="AS98" s="235"/>
      <c r="AT98" s="235"/>
      <c r="AU98" s="235"/>
      <c r="AV98" s="235"/>
      <c r="AW98" s="235"/>
      <c r="AX98" s="235"/>
      <c r="AY98" s="235"/>
      <c r="AZ98" s="235"/>
      <c r="BA98" s="235"/>
      <c r="BB98" s="235"/>
      <c r="BC98" s="235"/>
      <c r="BD98" s="235"/>
      <c r="BE98" s="235"/>
      <c r="BF98" s="235"/>
      <c r="BG98" s="235"/>
      <c r="BH98" s="235"/>
      <c r="BI98" s="235"/>
      <c r="BJ98" s="235"/>
      <c r="BK98" s="235"/>
      <c r="BL98" s="235"/>
      <c r="BM98" s="235"/>
      <c r="BN98" s="235"/>
      <c r="BO98" s="235"/>
      <c r="BP98" s="235"/>
      <c r="BQ98" s="235"/>
      <c r="BR98" s="235"/>
      <c r="BS98" s="235"/>
      <c r="BT98" s="235"/>
      <c r="BU98" s="235"/>
      <c r="BV98" s="235"/>
      <c r="BW98" s="235"/>
      <c r="BX98" s="235"/>
      <c r="BY98" s="235"/>
      <c r="BZ98" s="235"/>
      <c r="CA98" s="235"/>
      <c r="CB98" s="235"/>
      <c r="CC98" s="235"/>
      <c r="CD98" s="235"/>
      <c r="CE98" s="235"/>
      <c r="CF98" s="235"/>
      <c r="CG98" s="235"/>
      <c r="CH98" s="235"/>
      <c r="CI98" s="235"/>
      <c r="CJ98" s="235"/>
      <c r="CK98" s="235"/>
      <c r="CL98" s="235"/>
      <c r="CM98" s="235"/>
      <c r="CN98" s="235"/>
      <c r="CO98" s="235"/>
      <c r="CP98" s="235"/>
      <c r="CQ98" s="235"/>
      <c r="CR98" s="235"/>
      <c r="CS98" s="235"/>
      <c r="CT98" s="235"/>
      <c r="CU98" s="235"/>
      <c r="CV98" s="235"/>
      <c r="CW98" s="235"/>
      <c r="CX98" s="235"/>
      <c r="CY98" s="235"/>
      <c r="CZ98" s="235"/>
      <c r="DA98" s="235"/>
      <c r="DB98" s="235"/>
      <c r="DC98" s="235"/>
      <c r="DD98" s="235"/>
      <c r="DE98" s="235"/>
    </row>
    <row r="99" spans="2:109" ht="11.25" customHeight="1" x14ac:dyDescent="0.2"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  <c r="AA99" s="235"/>
      <c r="AB99" s="235"/>
      <c r="AC99" s="235"/>
      <c r="AD99" s="235"/>
      <c r="AE99" s="235"/>
      <c r="AF99" s="235"/>
      <c r="AG99" s="235"/>
      <c r="AH99" s="235"/>
      <c r="AI99" s="235"/>
      <c r="AJ99" s="235"/>
      <c r="AK99" s="235"/>
      <c r="AL99" s="235"/>
      <c r="AM99" s="235"/>
      <c r="AN99" s="235"/>
      <c r="AO99" s="235"/>
      <c r="AP99" s="235"/>
      <c r="AQ99" s="235"/>
      <c r="AR99" s="235"/>
      <c r="AS99" s="235"/>
      <c r="AT99" s="235"/>
      <c r="AU99" s="235"/>
      <c r="AV99" s="235"/>
      <c r="AW99" s="235"/>
      <c r="AX99" s="235"/>
      <c r="AY99" s="235"/>
      <c r="AZ99" s="235"/>
      <c r="BA99" s="235"/>
      <c r="BB99" s="235"/>
      <c r="BC99" s="235"/>
      <c r="BD99" s="235"/>
      <c r="BE99" s="235"/>
      <c r="BF99" s="235"/>
      <c r="BG99" s="235"/>
      <c r="BH99" s="235"/>
      <c r="BI99" s="235"/>
      <c r="BJ99" s="235"/>
      <c r="BK99" s="235"/>
      <c r="BL99" s="235"/>
      <c r="BM99" s="235"/>
      <c r="BN99" s="235"/>
      <c r="BO99" s="235"/>
      <c r="BP99" s="235"/>
      <c r="BQ99" s="235"/>
      <c r="BR99" s="235"/>
      <c r="BS99" s="235"/>
      <c r="BT99" s="235"/>
      <c r="BU99" s="235"/>
      <c r="BV99" s="235"/>
      <c r="BW99" s="235"/>
      <c r="BX99" s="235"/>
      <c r="BY99" s="235"/>
      <c r="BZ99" s="235"/>
      <c r="CA99" s="235"/>
      <c r="CB99" s="235"/>
      <c r="CC99" s="235"/>
      <c r="CD99" s="235"/>
      <c r="CE99" s="235"/>
      <c r="CF99" s="235"/>
      <c r="CG99" s="235"/>
      <c r="CH99" s="235"/>
      <c r="CI99" s="235"/>
      <c r="CJ99" s="235"/>
      <c r="CK99" s="235"/>
      <c r="CL99" s="235"/>
      <c r="CM99" s="235"/>
      <c r="CN99" s="235"/>
      <c r="CO99" s="235"/>
      <c r="CP99" s="235"/>
      <c r="CQ99" s="235"/>
      <c r="CR99" s="235"/>
      <c r="CS99" s="235"/>
      <c r="CT99" s="235"/>
      <c r="CU99" s="235"/>
      <c r="CV99" s="235"/>
      <c r="CW99" s="235"/>
      <c r="CX99" s="235"/>
      <c r="CY99" s="235"/>
      <c r="CZ99" s="235"/>
      <c r="DA99" s="235"/>
      <c r="DB99" s="235"/>
      <c r="DC99" s="235"/>
      <c r="DD99" s="235"/>
      <c r="DE99" s="252" t="s">
        <v>650</v>
      </c>
    </row>
    <row r="100" spans="2:109" ht="3" customHeight="1" x14ac:dyDescent="0.2"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  <c r="U100" s="235"/>
      <c r="V100" s="235"/>
      <c r="W100" s="235"/>
      <c r="X100" s="235"/>
      <c r="Y100" s="235"/>
      <c r="Z100" s="235"/>
      <c r="AA100" s="235"/>
      <c r="AB100" s="235"/>
      <c r="AC100" s="235"/>
      <c r="AD100" s="235"/>
      <c r="AE100" s="235"/>
      <c r="AF100" s="235"/>
      <c r="AG100" s="235"/>
      <c r="AH100" s="235"/>
      <c r="AI100" s="235"/>
      <c r="AJ100" s="235"/>
      <c r="AK100" s="235"/>
      <c r="AL100" s="235"/>
      <c r="AM100" s="235"/>
      <c r="AN100" s="235"/>
      <c r="AO100" s="235"/>
      <c r="AP100" s="235"/>
      <c r="AQ100" s="235"/>
      <c r="AR100" s="235"/>
      <c r="AS100" s="235"/>
      <c r="AT100" s="235"/>
      <c r="AU100" s="235"/>
      <c r="AV100" s="235"/>
      <c r="AW100" s="235"/>
      <c r="AX100" s="235"/>
      <c r="AY100" s="235"/>
      <c r="AZ100" s="235"/>
      <c r="BA100" s="235"/>
      <c r="BB100" s="235"/>
      <c r="BC100" s="235"/>
      <c r="BD100" s="235"/>
      <c r="BE100" s="235"/>
      <c r="BF100" s="235"/>
      <c r="BG100" s="235"/>
      <c r="BH100" s="235"/>
      <c r="BI100" s="235"/>
      <c r="BJ100" s="235"/>
      <c r="BK100" s="235"/>
      <c r="BL100" s="235"/>
      <c r="BM100" s="235"/>
      <c r="BN100" s="235"/>
      <c r="BO100" s="235"/>
      <c r="BP100" s="235"/>
      <c r="BQ100" s="235"/>
      <c r="BR100" s="235"/>
      <c r="BS100" s="235"/>
      <c r="BT100" s="235"/>
      <c r="BU100" s="235"/>
      <c r="BV100" s="235"/>
      <c r="BW100" s="235"/>
      <c r="BX100" s="235"/>
      <c r="BY100" s="235"/>
      <c r="BZ100" s="235"/>
      <c r="CA100" s="235"/>
      <c r="CB100" s="235"/>
      <c r="CC100" s="235"/>
      <c r="CD100" s="235"/>
      <c r="CE100" s="235"/>
      <c r="CF100" s="235"/>
      <c r="CG100" s="235"/>
      <c r="CH100" s="235"/>
      <c r="CI100" s="235"/>
      <c r="CJ100" s="235"/>
      <c r="CK100" s="235"/>
      <c r="CL100" s="235"/>
      <c r="CM100" s="235"/>
      <c r="CN100" s="235"/>
      <c r="CO100" s="235"/>
      <c r="CP100" s="235"/>
      <c r="CQ100" s="235"/>
      <c r="CR100" s="235"/>
      <c r="CS100" s="235"/>
      <c r="CT100" s="235"/>
      <c r="CU100" s="235"/>
      <c r="CV100" s="235"/>
      <c r="CW100" s="235"/>
      <c r="CX100" s="235"/>
      <c r="CY100" s="235"/>
      <c r="CZ100" s="235"/>
      <c r="DA100" s="235"/>
      <c r="DB100" s="235"/>
      <c r="DC100" s="235"/>
      <c r="DD100" s="235"/>
      <c r="DE100" s="235"/>
    </row>
    <row r="101" spans="2:109" ht="12.95" customHeight="1" x14ac:dyDescent="0.2">
      <c r="B101" s="872" t="s">
        <v>651</v>
      </c>
      <c r="C101" s="872"/>
      <c r="D101" s="872"/>
      <c r="E101" s="872"/>
      <c r="F101" s="872"/>
      <c r="G101" s="872"/>
      <c r="H101" s="872"/>
      <c r="I101" s="872"/>
      <c r="J101" s="872"/>
      <c r="K101" s="872"/>
      <c r="L101" s="872"/>
      <c r="M101" s="872"/>
      <c r="N101" s="872"/>
      <c r="O101" s="872"/>
      <c r="P101" s="872"/>
      <c r="Q101" s="872"/>
      <c r="R101" s="872"/>
      <c r="S101" s="872"/>
      <c r="T101" s="872"/>
      <c r="U101" s="872"/>
      <c r="V101" s="872"/>
      <c r="W101" s="872"/>
      <c r="X101" s="872"/>
      <c r="Y101" s="872"/>
      <c r="Z101" s="872"/>
      <c r="AA101" s="872"/>
      <c r="AB101" s="872"/>
      <c r="AC101" s="872"/>
      <c r="AD101" s="872"/>
      <c r="AE101" s="872"/>
      <c r="AF101" s="872"/>
      <c r="AG101" s="872"/>
      <c r="AH101" s="872"/>
      <c r="AI101" s="872"/>
      <c r="AJ101" s="872"/>
      <c r="AK101" s="872"/>
      <c r="AL101" s="872"/>
      <c r="AM101" s="872"/>
      <c r="AN101" s="872"/>
      <c r="AO101" s="872"/>
      <c r="AP101" s="872"/>
      <c r="AQ101" s="872"/>
      <c r="AR101" s="872"/>
      <c r="AS101" s="872"/>
      <c r="AT101" s="872"/>
      <c r="AU101" s="872"/>
      <c r="AV101" s="872"/>
      <c r="AW101" s="872"/>
      <c r="AX101" s="872"/>
      <c r="AY101" s="872"/>
      <c r="AZ101" s="872"/>
      <c r="BA101" s="872"/>
      <c r="BB101" s="872"/>
      <c r="BC101" s="872"/>
      <c r="BD101" s="872"/>
      <c r="BE101" s="872"/>
      <c r="BF101" s="872"/>
      <c r="BG101" s="872"/>
      <c r="BH101" s="872"/>
      <c r="BI101" s="872"/>
      <c r="BJ101" s="872"/>
      <c r="BK101" s="872"/>
      <c r="BL101" s="872"/>
      <c r="BM101" s="872"/>
      <c r="BN101" s="872"/>
      <c r="BO101" s="872"/>
      <c r="BP101" s="872"/>
      <c r="BQ101" s="872"/>
      <c r="BR101" s="872"/>
      <c r="BS101" s="872"/>
      <c r="BT101" s="872"/>
      <c r="BU101" s="872"/>
      <c r="BV101" s="872"/>
      <c r="BW101" s="872"/>
      <c r="BX101" s="872"/>
      <c r="BY101" s="872"/>
      <c r="BZ101" s="872"/>
      <c r="CA101" s="872"/>
      <c r="CB101" s="872"/>
      <c r="CC101" s="872"/>
      <c r="CD101" s="872"/>
      <c r="CE101" s="872"/>
      <c r="CF101" s="872"/>
      <c r="CG101" s="872"/>
      <c r="CH101" s="872"/>
      <c r="CI101" s="872"/>
      <c r="CJ101" s="872"/>
      <c r="CK101" s="872"/>
      <c r="CL101" s="872"/>
      <c r="CM101" s="872"/>
      <c r="CN101" s="872"/>
      <c r="CO101" s="872"/>
      <c r="CP101" s="872"/>
      <c r="CQ101" s="872"/>
      <c r="CR101" s="872"/>
      <c r="CS101" s="872"/>
      <c r="CT101" s="872"/>
      <c r="CU101" s="872"/>
      <c r="CV101" s="872"/>
      <c r="CW101" s="872"/>
      <c r="CX101" s="872"/>
      <c r="CY101" s="872"/>
      <c r="CZ101" s="872"/>
      <c r="DA101" s="872"/>
      <c r="DB101" s="872"/>
      <c r="DC101" s="872"/>
      <c r="DD101" s="872"/>
      <c r="DE101" s="872"/>
    </row>
    <row r="102" spans="2:109" ht="6" customHeight="1" x14ac:dyDescent="0.2"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235"/>
      <c r="V102" s="235"/>
      <c r="W102" s="235"/>
      <c r="X102" s="235"/>
      <c r="Y102" s="235"/>
      <c r="Z102" s="235"/>
      <c r="AA102" s="235"/>
      <c r="AB102" s="235"/>
      <c r="AC102" s="235"/>
      <c r="AD102" s="235"/>
      <c r="AE102" s="235"/>
      <c r="AF102" s="235"/>
      <c r="AG102" s="235"/>
      <c r="AH102" s="235"/>
      <c r="AI102" s="235"/>
      <c r="AJ102" s="235"/>
      <c r="AK102" s="235"/>
      <c r="AL102" s="235"/>
      <c r="AM102" s="235"/>
      <c r="AN102" s="235"/>
      <c r="AO102" s="235"/>
      <c r="AP102" s="235"/>
      <c r="AQ102" s="235"/>
      <c r="AR102" s="235"/>
      <c r="AS102" s="235"/>
      <c r="AT102" s="235"/>
      <c r="AU102" s="235"/>
      <c r="AV102" s="235"/>
      <c r="AW102" s="235"/>
      <c r="AX102" s="235"/>
      <c r="AY102" s="235"/>
      <c r="AZ102" s="235"/>
      <c r="BA102" s="235"/>
      <c r="BB102" s="235"/>
      <c r="BC102" s="235"/>
      <c r="BD102" s="235"/>
      <c r="BE102" s="235"/>
      <c r="BF102" s="235"/>
      <c r="BG102" s="235"/>
      <c r="BH102" s="235"/>
      <c r="BI102" s="235"/>
      <c r="BJ102" s="235"/>
      <c r="BK102" s="235"/>
      <c r="BL102" s="235"/>
      <c r="BM102" s="235"/>
      <c r="BN102" s="235"/>
      <c r="BO102" s="235"/>
      <c r="BP102" s="235"/>
      <c r="BQ102" s="235"/>
      <c r="BR102" s="235"/>
      <c r="BS102" s="235"/>
      <c r="BT102" s="235"/>
      <c r="BU102" s="235"/>
      <c r="BV102" s="235"/>
      <c r="BW102" s="235"/>
      <c r="BX102" s="235"/>
      <c r="BY102" s="235"/>
      <c r="BZ102" s="235"/>
      <c r="CA102" s="235"/>
      <c r="CB102" s="235"/>
      <c r="CC102" s="235"/>
      <c r="CD102" s="235"/>
      <c r="CE102" s="235"/>
      <c r="CF102" s="235"/>
      <c r="CG102" s="235"/>
      <c r="CH102" s="235"/>
      <c r="CI102" s="235"/>
      <c r="CJ102" s="235"/>
      <c r="CK102" s="235"/>
      <c r="CL102" s="235"/>
      <c r="CM102" s="235"/>
      <c r="CN102" s="235"/>
      <c r="CO102" s="235"/>
      <c r="CP102" s="235"/>
      <c r="CQ102" s="235"/>
      <c r="CR102" s="235"/>
      <c r="CS102" s="235"/>
      <c r="CT102" s="235"/>
      <c r="CU102" s="235"/>
      <c r="CV102" s="235"/>
      <c r="CW102" s="235"/>
      <c r="CX102" s="235"/>
      <c r="CY102" s="235"/>
      <c r="CZ102" s="235"/>
      <c r="DA102" s="235"/>
      <c r="DB102" s="235"/>
      <c r="DC102" s="235"/>
      <c r="DD102" s="235"/>
      <c r="DE102" s="235"/>
    </row>
    <row r="103" spans="2:109" ht="15" customHeight="1" x14ac:dyDescent="0.2">
      <c r="B103" s="888" t="s">
        <v>118</v>
      </c>
      <c r="C103" s="888"/>
      <c r="D103" s="888"/>
      <c r="E103" s="888"/>
      <c r="F103" s="888"/>
      <c r="G103" s="888"/>
      <c r="H103" s="888"/>
      <c r="I103" s="888"/>
      <c r="J103" s="888"/>
      <c r="K103" s="888"/>
      <c r="L103" s="888"/>
      <c r="M103" s="888"/>
      <c r="N103" s="888"/>
      <c r="O103" s="888"/>
      <c r="P103" s="888"/>
      <c r="Q103" s="888"/>
      <c r="R103" s="888"/>
      <c r="S103" s="888"/>
      <c r="T103" s="888"/>
      <c r="U103" s="888"/>
      <c r="V103" s="888"/>
      <c r="W103" s="888"/>
      <c r="X103" s="888"/>
      <c r="Y103" s="888"/>
      <c r="Z103" s="888"/>
      <c r="AA103" s="888"/>
      <c r="AB103" s="888"/>
      <c r="AC103" s="888"/>
      <c r="AD103" s="888"/>
      <c r="AE103" s="888"/>
      <c r="AF103" s="888"/>
      <c r="AG103" s="888"/>
      <c r="AH103" s="888"/>
      <c r="AI103" s="888"/>
      <c r="AJ103" s="888"/>
      <c r="AK103" s="888"/>
      <c r="AL103" s="888"/>
      <c r="AM103" s="888"/>
      <c r="AN103" s="888"/>
      <c r="AO103" s="888"/>
      <c r="AP103" s="888"/>
      <c r="AQ103" s="888"/>
      <c r="AR103" s="888"/>
      <c r="AS103" s="888"/>
      <c r="AT103" s="888"/>
      <c r="AU103" s="888"/>
      <c r="AV103" s="888"/>
      <c r="AW103" s="888"/>
      <c r="AX103" s="888"/>
      <c r="AY103" s="888"/>
      <c r="AZ103" s="888"/>
      <c r="BA103" s="888"/>
      <c r="BB103" s="888"/>
      <c r="BC103" s="888"/>
      <c r="BD103" s="888"/>
      <c r="BE103" s="888"/>
      <c r="BF103" s="888"/>
      <c r="BG103" s="888"/>
      <c r="BH103" s="888"/>
      <c r="BI103" s="888"/>
      <c r="BJ103" s="888"/>
      <c r="BK103" s="888"/>
      <c r="BL103" s="888"/>
      <c r="BM103" s="888"/>
      <c r="BN103" s="888"/>
      <c r="BO103" s="888"/>
      <c r="BP103" s="888"/>
      <c r="BQ103" s="888"/>
      <c r="BR103" s="888"/>
      <c r="BS103" s="888"/>
      <c r="BT103" s="888"/>
      <c r="BU103" s="888"/>
      <c r="BV103" s="888"/>
      <c r="BW103" s="888"/>
      <c r="BX103" s="888"/>
      <c r="BY103" s="888"/>
      <c r="BZ103" s="888" t="s">
        <v>611</v>
      </c>
      <c r="CA103" s="888"/>
      <c r="CB103" s="888"/>
      <c r="CC103" s="888"/>
      <c r="CD103" s="888"/>
      <c r="CE103" s="888"/>
      <c r="CF103" s="888"/>
      <c r="CG103" s="888"/>
      <c r="CH103" s="888"/>
      <c r="CI103" s="888"/>
      <c r="CJ103" s="888"/>
      <c r="CK103" s="888"/>
      <c r="CL103" s="888" t="s">
        <v>652</v>
      </c>
      <c r="CM103" s="888"/>
      <c r="CN103" s="888"/>
      <c r="CO103" s="888"/>
      <c r="CP103" s="888"/>
      <c r="CQ103" s="888"/>
      <c r="CR103" s="888"/>
      <c r="CS103" s="888"/>
      <c r="CT103" s="888"/>
      <c r="CU103" s="888"/>
      <c r="CV103" s="888"/>
      <c r="CW103" s="888"/>
      <c r="CX103" s="888"/>
      <c r="CY103" s="888"/>
      <c r="CZ103" s="888"/>
      <c r="DA103" s="888"/>
      <c r="DB103" s="888"/>
      <c r="DC103" s="888"/>
      <c r="DD103" s="888"/>
      <c r="DE103" s="888"/>
    </row>
    <row r="104" spans="2:109" ht="11.25" customHeight="1" x14ac:dyDescent="0.2">
      <c r="B104" s="888" t="s">
        <v>384</v>
      </c>
      <c r="C104" s="888"/>
      <c r="D104" s="888"/>
      <c r="E104" s="888"/>
      <c r="F104" s="888"/>
      <c r="G104" s="888"/>
      <c r="H104" s="888"/>
      <c r="I104" s="888"/>
      <c r="J104" s="888"/>
      <c r="K104" s="888"/>
      <c r="L104" s="888"/>
      <c r="M104" s="888"/>
      <c r="N104" s="888"/>
      <c r="O104" s="888"/>
      <c r="P104" s="888"/>
      <c r="Q104" s="888"/>
      <c r="R104" s="888"/>
      <c r="S104" s="888"/>
      <c r="T104" s="888"/>
      <c r="U104" s="888"/>
      <c r="V104" s="888"/>
      <c r="W104" s="888"/>
      <c r="X104" s="888"/>
      <c r="Y104" s="888"/>
      <c r="Z104" s="888"/>
      <c r="AA104" s="888"/>
      <c r="AB104" s="888"/>
      <c r="AC104" s="888"/>
      <c r="AD104" s="888"/>
      <c r="AE104" s="888"/>
      <c r="AF104" s="888"/>
      <c r="AG104" s="888"/>
      <c r="AH104" s="888"/>
      <c r="AI104" s="888"/>
      <c r="AJ104" s="888"/>
      <c r="AK104" s="888"/>
      <c r="AL104" s="888"/>
      <c r="AM104" s="888"/>
      <c r="AN104" s="888"/>
      <c r="AO104" s="888"/>
      <c r="AP104" s="888"/>
      <c r="AQ104" s="888"/>
      <c r="AR104" s="888"/>
      <c r="AS104" s="888"/>
      <c r="AT104" s="888"/>
      <c r="AU104" s="888"/>
      <c r="AV104" s="888"/>
      <c r="AW104" s="888"/>
      <c r="AX104" s="888"/>
      <c r="AY104" s="888"/>
      <c r="AZ104" s="888"/>
      <c r="BA104" s="888"/>
      <c r="BB104" s="888"/>
      <c r="BC104" s="888"/>
      <c r="BD104" s="888"/>
      <c r="BE104" s="888"/>
      <c r="BF104" s="888"/>
      <c r="BG104" s="888"/>
      <c r="BH104" s="888"/>
      <c r="BI104" s="888"/>
      <c r="BJ104" s="888"/>
      <c r="BK104" s="888"/>
      <c r="BL104" s="888"/>
      <c r="BM104" s="888"/>
      <c r="BN104" s="888"/>
      <c r="BO104" s="888"/>
      <c r="BP104" s="888"/>
      <c r="BQ104" s="888"/>
      <c r="BR104" s="888"/>
      <c r="BS104" s="888"/>
      <c r="BT104" s="888"/>
      <c r="BU104" s="888"/>
      <c r="BV104" s="888"/>
      <c r="BW104" s="888"/>
      <c r="BX104" s="888"/>
      <c r="BY104" s="888"/>
      <c r="BZ104" s="888" t="s">
        <v>621</v>
      </c>
      <c r="CA104" s="888"/>
      <c r="CB104" s="888"/>
      <c r="CC104" s="888"/>
      <c r="CD104" s="888"/>
      <c r="CE104" s="888"/>
      <c r="CF104" s="888"/>
      <c r="CG104" s="888"/>
      <c r="CH104" s="888"/>
      <c r="CI104" s="888"/>
      <c r="CJ104" s="888"/>
      <c r="CK104" s="888"/>
      <c r="CL104" s="888">
        <v>1</v>
      </c>
      <c r="CM104" s="888"/>
      <c r="CN104" s="888"/>
      <c r="CO104" s="888"/>
      <c r="CP104" s="888"/>
      <c r="CQ104" s="888"/>
      <c r="CR104" s="888"/>
      <c r="CS104" s="888"/>
      <c r="CT104" s="888"/>
      <c r="CU104" s="888"/>
      <c r="CV104" s="888"/>
      <c r="CW104" s="888"/>
      <c r="CX104" s="888"/>
      <c r="CY104" s="888"/>
      <c r="CZ104" s="888"/>
      <c r="DA104" s="888"/>
      <c r="DB104" s="888"/>
      <c r="DC104" s="888"/>
      <c r="DD104" s="888"/>
      <c r="DE104" s="888"/>
    </row>
    <row r="105" spans="2:109" ht="12.95" customHeight="1" x14ac:dyDescent="0.2">
      <c r="B105" s="890" t="s">
        <v>653</v>
      </c>
      <c r="C105" s="890"/>
      <c r="D105" s="890"/>
      <c r="E105" s="890"/>
      <c r="F105" s="890"/>
      <c r="G105" s="890"/>
      <c r="H105" s="890"/>
      <c r="I105" s="890"/>
      <c r="J105" s="890"/>
      <c r="K105" s="890"/>
      <c r="L105" s="890"/>
      <c r="M105" s="890"/>
      <c r="N105" s="890"/>
      <c r="O105" s="890"/>
      <c r="P105" s="890"/>
      <c r="Q105" s="890"/>
      <c r="R105" s="890"/>
      <c r="S105" s="890"/>
      <c r="T105" s="890"/>
      <c r="U105" s="890"/>
      <c r="V105" s="890"/>
      <c r="W105" s="890"/>
      <c r="X105" s="890"/>
      <c r="Y105" s="890"/>
      <c r="Z105" s="890"/>
      <c r="AA105" s="890"/>
      <c r="AB105" s="890"/>
      <c r="AC105" s="890"/>
      <c r="AD105" s="890"/>
      <c r="AE105" s="890"/>
      <c r="AF105" s="890"/>
      <c r="AG105" s="890"/>
      <c r="AH105" s="890"/>
      <c r="AI105" s="890"/>
      <c r="AJ105" s="890"/>
      <c r="AK105" s="890"/>
      <c r="AL105" s="890"/>
      <c r="AM105" s="890"/>
      <c r="AN105" s="890"/>
      <c r="AO105" s="890"/>
      <c r="AP105" s="890"/>
      <c r="AQ105" s="890"/>
      <c r="AR105" s="890"/>
      <c r="AS105" s="890"/>
      <c r="AT105" s="890"/>
      <c r="AU105" s="890"/>
      <c r="AV105" s="890"/>
      <c r="AW105" s="890"/>
      <c r="AX105" s="890"/>
      <c r="AY105" s="890"/>
      <c r="AZ105" s="890"/>
      <c r="BA105" s="890"/>
      <c r="BB105" s="890"/>
      <c r="BC105" s="890"/>
      <c r="BD105" s="890"/>
      <c r="BE105" s="890"/>
      <c r="BF105" s="890"/>
      <c r="BG105" s="890"/>
      <c r="BH105" s="890"/>
      <c r="BI105" s="890"/>
      <c r="BJ105" s="890"/>
      <c r="BK105" s="890"/>
      <c r="BL105" s="890"/>
      <c r="BM105" s="890"/>
      <c r="BN105" s="890"/>
      <c r="BO105" s="890"/>
      <c r="BP105" s="890"/>
      <c r="BQ105" s="890"/>
      <c r="BR105" s="890"/>
      <c r="BS105" s="890"/>
      <c r="BT105" s="890"/>
      <c r="BU105" s="890"/>
      <c r="BV105" s="890"/>
      <c r="BW105" s="890"/>
      <c r="BX105" s="890"/>
      <c r="BY105" s="890"/>
      <c r="BZ105" s="892"/>
      <c r="CA105" s="892"/>
      <c r="CB105" s="892"/>
      <c r="CC105" s="892"/>
      <c r="CD105" s="892"/>
      <c r="CE105" s="892"/>
      <c r="CF105" s="892"/>
      <c r="CG105" s="892"/>
      <c r="CH105" s="892"/>
      <c r="CI105" s="892"/>
      <c r="CJ105" s="892"/>
      <c r="CK105" s="892"/>
      <c r="CL105" s="910"/>
      <c r="CM105" s="910"/>
      <c r="CN105" s="910"/>
      <c r="CO105" s="910"/>
      <c r="CP105" s="910"/>
      <c r="CQ105" s="910"/>
      <c r="CR105" s="910"/>
      <c r="CS105" s="910"/>
      <c r="CT105" s="910"/>
      <c r="CU105" s="910"/>
      <c r="CV105" s="910"/>
      <c r="CW105" s="910"/>
      <c r="CX105" s="910"/>
      <c r="CY105" s="910"/>
      <c r="CZ105" s="910"/>
      <c r="DA105" s="910"/>
      <c r="DB105" s="910"/>
      <c r="DC105" s="910"/>
      <c r="DD105" s="910"/>
      <c r="DE105" s="910"/>
    </row>
    <row r="106" spans="2:109" s="253" customFormat="1" ht="24.95" customHeight="1" x14ac:dyDescent="0.2">
      <c r="B106" s="894" t="s">
        <v>654</v>
      </c>
      <c r="C106" s="894"/>
      <c r="D106" s="894"/>
      <c r="E106" s="894"/>
      <c r="F106" s="894"/>
      <c r="G106" s="894"/>
      <c r="H106" s="894"/>
      <c r="I106" s="894"/>
      <c r="J106" s="894"/>
      <c r="K106" s="894"/>
      <c r="L106" s="894"/>
      <c r="M106" s="894"/>
      <c r="N106" s="894"/>
      <c r="O106" s="894"/>
      <c r="P106" s="894"/>
      <c r="Q106" s="894"/>
      <c r="R106" s="894"/>
      <c r="S106" s="894"/>
      <c r="T106" s="894"/>
      <c r="U106" s="894"/>
      <c r="V106" s="894"/>
      <c r="W106" s="894"/>
      <c r="X106" s="894"/>
      <c r="Y106" s="894"/>
      <c r="Z106" s="894"/>
      <c r="AA106" s="894"/>
      <c r="AB106" s="894"/>
      <c r="AC106" s="894"/>
      <c r="AD106" s="894"/>
      <c r="AE106" s="894"/>
      <c r="AF106" s="894"/>
      <c r="AG106" s="894"/>
      <c r="AH106" s="894"/>
      <c r="AI106" s="894"/>
      <c r="AJ106" s="894"/>
      <c r="AK106" s="894"/>
      <c r="AL106" s="894"/>
      <c r="AM106" s="894"/>
      <c r="AN106" s="894"/>
      <c r="AO106" s="894"/>
      <c r="AP106" s="894"/>
      <c r="AQ106" s="894"/>
      <c r="AR106" s="894"/>
      <c r="AS106" s="894"/>
      <c r="AT106" s="894"/>
      <c r="AU106" s="894"/>
      <c r="AV106" s="894"/>
      <c r="AW106" s="894"/>
      <c r="AX106" s="894"/>
      <c r="AY106" s="894"/>
      <c r="AZ106" s="894"/>
      <c r="BA106" s="894"/>
      <c r="BB106" s="894"/>
      <c r="BC106" s="894"/>
      <c r="BD106" s="894"/>
      <c r="BE106" s="894"/>
      <c r="BF106" s="894"/>
      <c r="BG106" s="894"/>
      <c r="BH106" s="894"/>
      <c r="BI106" s="894"/>
      <c r="BJ106" s="894"/>
      <c r="BK106" s="894"/>
      <c r="BL106" s="894"/>
      <c r="BM106" s="894"/>
      <c r="BN106" s="894"/>
      <c r="BO106" s="894"/>
      <c r="BP106" s="894"/>
      <c r="BQ106" s="894"/>
      <c r="BR106" s="894"/>
      <c r="BS106" s="894"/>
      <c r="BT106" s="894"/>
      <c r="BU106" s="894"/>
      <c r="BV106" s="894"/>
      <c r="BW106" s="894"/>
      <c r="BX106" s="894"/>
      <c r="BY106" s="894"/>
      <c r="BZ106" s="895">
        <v>20</v>
      </c>
      <c r="CA106" s="895"/>
      <c r="CB106" s="895"/>
      <c r="CC106" s="895"/>
      <c r="CD106" s="895"/>
      <c r="CE106" s="895"/>
      <c r="CF106" s="895"/>
      <c r="CG106" s="895"/>
      <c r="CH106" s="895"/>
      <c r="CI106" s="895"/>
      <c r="CJ106" s="895"/>
      <c r="CK106" s="895"/>
      <c r="CL106" s="898">
        <v>9</v>
      </c>
      <c r="CM106" s="898"/>
      <c r="CN106" s="898"/>
      <c r="CO106" s="898"/>
      <c r="CP106" s="898"/>
      <c r="CQ106" s="898"/>
      <c r="CR106" s="898"/>
      <c r="CS106" s="898"/>
      <c r="CT106" s="898"/>
      <c r="CU106" s="898"/>
      <c r="CV106" s="898"/>
      <c r="CW106" s="898"/>
      <c r="CX106" s="898"/>
      <c r="CY106" s="898"/>
      <c r="CZ106" s="898"/>
      <c r="DA106" s="898"/>
      <c r="DB106" s="898"/>
      <c r="DC106" s="898"/>
      <c r="DD106" s="898"/>
      <c r="DE106" s="898"/>
    </row>
    <row r="107" spans="2:109" ht="24.95" customHeight="1" x14ac:dyDescent="0.2">
      <c r="B107" s="894" t="s">
        <v>655</v>
      </c>
      <c r="C107" s="894"/>
      <c r="D107" s="894"/>
      <c r="E107" s="894"/>
      <c r="F107" s="894"/>
      <c r="G107" s="894"/>
      <c r="H107" s="894"/>
      <c r="I107" s="894"/>
      <c r="J107" s="894"/>
      <c r="K107" s="894"/>
      <c r="L107" s="894"/>
      <c r="M107" s="894"/>
      <c r="N107" s="894"/>
      <c r="O107" s="894"/>
      <c r="P107" s="894"/>
      <c r="Q107" s="894"/>
      <c r="R107" s="894"/>
      <c r="S107" s="894"/>
      <c r="T107" s="894"/>
      <c r="U107" s="894"/>
      <c r="V107" s="894"/>
      <c r="W107" s="894"/>
      <c r="X107" s="894"/>
      <c r="Y107" s="894"/>
      <c r="Z107" s="894"/>
      <c r="AA107" s="894"/>
      <c r="AB107" s="894"/>
      <c r="AC107" s="894"/>
      <c r="AD107" s="894"/>
      <c r="AE107" s="894"/>
      <c r="AF107" s="894"/>
      <c r="AG107" s="894"/>
      <c r="AH107" s="894"/>
      <c r="AI107" s="894"/>
      <c r="AJ107" s="894"/>
      <c r="AK107" s="894"/>
      <c r="AL107" s="894"/>
      <c r="AM107" s="894"/>
      <c r="AN107" s="894"/>
      <c r="AO107" s="894"/>
      <c r="AP107" s="894"/>
      <c r="AQ107" s="894"/>
      <c r="AR107" s="894"/>
      <c r="AS107" s="894"/>
      <c r="AT107" s="894"/>
      <c r="AU107" s="894"/>
      <c r="AV107" s="894"/>
      <c r="AW107" s="894"/>
      <c r="AX107" s="894"/>
      <c r="AY107" s="894"/>
      <c r="AZ107" s="894"/>
      <c r="BA107" s="894"/>
      <c r="BB107" s="894"/>
      <c r="BC107" s="894"/>
      <c r="BD107" s="894"/>
      <c r="BE107" s="894"/>
      <c r="BF107" s="894"/>
      <c r="BG107" s="894"/>
      <c r="BH107" s="894"/>
      <c r="BI107" s="894"/>
      <c r="BJ107" s="894"/>
      <c r="BK107" s="894"/>
      <c r="BL107" s="894"/>
      <c r="BM107" s="894"/>
      <c r="BN107" s="894"/>
      <c r="BO107" s="894"/>
      <c r="BP107" s="894"/>
      <c r="BQ107" s="894"/>
      <c r="BR107" s="894"/>
      <c r="BS107" s="894"/>
      <c r="BT107" s="894"/>
      <c r="BU107" s="894"/>
      <c r="BV107" s="894"/>
      <c r="BW107" s="894"/>
      <c r="BX107" s="894"/>
      <c r="BY107" s="894"/>
      <c r="BZ107" s="895">
        <v>21</v>
      </c>
      <c r="CA107" s="895"/>
      <c r="CB107" s="895"/>
      <c r="CC107" s="895"/>
      <c r="CD107" s="895"/>
      <c r="CE107" s="895"/>
      <c r="CF107" s="895"/>
      <c r="CG107" s="895"/>
      <c r="CH107" s="895"/>
      <c r="CI107" s="895"/>
      <c r="CJ107" s="895"/>
      <c r="CK107" s="895"/>
      <c r="CL107" s="901">
        <v>0</v>
      </c>
      <c r="CM107" s="901"/>
      <c r="CN107" s="901"/>
      <c r="CO107" s="901"/>
      <c r="CP107" s="901"/>
      <c r="CQ107" s="901"/>
      <c r="CR107" s="901"/>
      <c r="CS107" s="901"/>
      <c r="CT107" s="901"/>
      <c r="CU107" s="901"/>
      <c r="CV107" s="901"/>
      <c r="CW107" s="901"/>
      <c r="CX107" s="901"/>
      <c r="CY107" s="901"/>
      <c r="CZ107" s="901"/>
      <c r="DA107" s="901"/>
      <c r="DB107" s="901"/>
      <c r="DC107" s="901"/>
      <c r="DD107" s="901"/>
      <c r="DE107" s="901"/>
    </row>
    <row r="108" spans="2:109" ht="12.95" customHeight="1" x14ac:dyDescent="0.2">
      <c r="B108" s="894" t="s">
        <v>656</v>
      </c>
      <c r="C108" s="894"/>
      <c r="D108" s="894"/>
      <c r="E108" s="894"/>
      <c r="F108" s="894"/>
      <c r="G108" s="894"/>
      <c r="H108" s="894"/>
      <c r="I108" s="894"/>
      <c r="J108" s="894"/>
      <c r="K108" s="894"/>
      <c r="L108" s="894"/>
      <c r="M108" s="894"/>
      <c r="N108" s="894"/>
      <c r="O108" s="894"/>
      <c r="P108" s="894"/>
      <c r="Q108" s="894"/>
      <c r="R108" s="894"/>
      <c r="S108" s="894"/>
      <c r="T108" s="894"/>
      <c r="U108" s="894"/>
      <c r="V108" s="894"/>
      <c r="W108" s="894"/>
      <c r="X108" s="894"/>
      <c r="Y108" s="894"/>
      <c r="Z108" s="894"/>
      <c r="AA108" s="894"/>
      <c r="AB108" s="894"/>
      <c r="AC108" s="894"/>
      <c r="AD108" s="894"/>
      <c r="AE108" s="894"/>
      <c r="AF108" s="894"/>
      <c r="AG108" s="894"/>
      <c r="AH108" s="894"/>
      <c r="AI108" s="894"/>
      <c r="AJ108" s="894"/>
      <c r="AK108" s="894"/>
      <c r="AL108" s="894"/>
      <c r="AM108" s="894"/>
      <c r="AN108" s="894"/>
      <c r="AO108" s="894"/>
      <c r="AP108" s="894"/>
      <c r="AQ108" s="894"/>
      <c r="AR108" s="894"/>
      <c r="AS108" s="894"/>
      <c r="AT108" s="894"/>
      <c r="AU108" s="894"/>
      <c r="AV108" s="894"/>
      <c r="AW108" s="894"/>
      <c r="AX108" s="894"/>
      <c r="AY108" s="894"/>
      <c r="AZ108" s="894"/>
      <c r="BA108" s="894"/>
      <c r="BB108" s="894"/>
      <c r="BC108" s="894"/>
      <c r="BD108" s="894"/>
      <c r="BE108" s="894"/>
      <c r="BF108" s="894"/>
      <c r="BG108" s="894"/>
      <c r="BH108" s="894"/>
      <c r="BI108" s="894"/>
      <c r="BJ108" s="894"/>
      <c r="BK108" s="894"/>
      <c r="BL108" s="894"/>
      <c r="BM108" s="894"/>
      <c r="BN108" s="894"/>
      <c r="BO108" s="894"/>
      <c r="BP108" s="894"/>
      <c r="BQ108" s="894"/>
      <c r="BR108" s="894"/>
      <c r="BS108" s="894"/>
      <c r="BT108" s="894"/>
      <c r="BU108" s="894"/>
      <c r="BV108" s="894"/>
      <c r="BW108" s="894"/>
      <c r="BX108" s="894"/>
      <c r="BY108" s="894"/>
      <c r="BZ108" s="895">
        <v>22</v>
      </c>
      <c r="CA108" s="895"/>
      <c r="CB108" s="895"/>
      <c r="CC108" s="895"/>
      <c r="CD108" s="895"/>
      <c r="CE108" s="895"/>
      <c r="CF108" s="895"/>
      <c r="CG108" s="895"/>
      <c r="CH108" s="895"/>
      <c r="CI108" s="895"/>
      <c r="CJ108" s="895"/>
      <c r="CK108" s="895"/>
      <c r="CL108" s="911">
        <v>0</v>
      </c>
      <c r="CM108" s="911"/>
      <c r="CN108" s="911"/>
      <c r="CO108" s="911"/>
      <c r="CP108" s="911"/>
      <c r="CQ108" s="911"/>
      <c r="CR108" s="911"/>
      <c r="CS108" s="911"/>
      <c r="CT108" s="911"/>
      <c r="CU108" s="911"/>
      <c r="CV108" s="911"/>
      <c r="CW108" s="911"/>
      <c r="CX108" s="911"/>
      <c r="CY108" s="911"/>
      <c r="CZ108" s="911"/>
      <c r="DA108" s="911"/>
      <c r="DB108" s="911"/>
      <c r="DC108" s="911"/>
      <c r="DD108" s="911"/>
      <c r="DE108" s="911"/>
    </row>
    <row r="109" spans="2:109" ht="12.95" customHeight="1" x14ac:dyDescent="0.2">
      <c r="B109" s="894" t="s">
        <v>657</v>
      </c>
      <c r="C109" s="894"/>
      <c r="D109" s="894"/>
      <c r="E109" s="894"/>
      <c r="F109" s="894"/>
      <c r="G109" s="894"/>
      <c r="H109" s="894"/>
      <c r="I109" s="894"/>
      <c r="J109" s="894"/>
      <c r="K109" s="894"/>
      <c r="L109" s="894"/>
      <c r="M109" s="894"/>
      <c r="N109" s="894"/>
      <c r="O109" s="894"/>
      <c r="P109" s="894"/>
      <c r="Q109" s="894"/>
      <c r="R109" s="894"/>
      <c r="S109" s="894"/>
      <c r="T109" s="894"/>
      <c r="U109" s="894"/>
      <c r="V109" s="894"/>
      <c r="W109" s="894"/>
      <c r="X109" s="894"/>
      <c r="Y109" s="894"/>
      <c r="Z109" s="894"/>
      <c r="AA109" s="894"/>
      <c r="AB109" s="894"/>
      <c r="AC109" s="894"/>
      <c r="AD109" s="894"/>
      <c r="AE109" s="894"/>
      <c r="AF109" s="894"/>
      <c r="AG109" s="894"/>
      <c r="AH109" s="894"/>
      <c r="AI109" s="894"/>
      <c r="AJ109" s="894"/>
      <c r="AK109" s="894"/>
      <c r="AL109" s="894"/>
      <c r="AM109" s="894"/>
      <c r="AN109" s="894"/>
      <c r="AO109" s="894"/>
      <c r="AP109" s="894"/>
      <c r="AQ109" s="894"/>
      <c r="AR109" s="894"/>
      <c r="AS109" s="894"/>
      <c r="AT109" s="894"/>
      <c r="AU109" s="894"/>
      <c r="AV109" s="894"/>
      <c r="AW109" s="894"/>
      <c r="AX109" s="894"/>
      <c r="AY109" s="894"/>
      <c r="AZ109" s="894"/>
      <c r="BA109" s="894"/>
      <c r="BB109" s="894"/>
      <c r="BC109" s="894"/>
      <c r="BD109" s="894"/>
      <c r="BE109" s="894"/>
      <c r="BF109" s="894"/>
      <c r="BG109" s="894"/>
      <c r="BH109" s="894"/>
      <c r="BI109" s="894"/>
      <c r="BJ109" s="894"/>
      <c r="BK109" s="894"/>
      <c r="BL109" s="894"/>
      <c r="BM109" s="894"/>
      <c r="BN109" s="894"/>
      <c r="BO109" s="894"/>
      <c r="BP109" s="894"/>
      <c r="BQ109" s="894"/>
      <c r="BR109" s="894"/>
      <c r="BS109" s="894"/>
      <c r="BT109" s="894"/>
      <c r="BU109" s="894"/>
      <c r="BV109" s="894"/>
      <c r="BW109" s="894"/>
      <c r="BX109" s="894"/>
      <c r="BY109" s="894"/>
      <c r="BZ109" s="895">
        <v>23</v>
      </c>
      <c r="CA109" s="895"/>
      <c r="CB109" s="895"/>
      <c r="CC109" s="895"/>
      <c r="CD109" s="895"/>
      <c r="CE109" s="895"/>
      <c r="CF109" s="895"/>
      <c r="CG109" s="895"/>
      <c r="CH109" s="895"/>
      <c r="CI109" s="895"/>
      <c r="CJ109" s="895"/>
      <c r="CK109" s="895"/>
      <c r="CL109" s="898">
        <v>0</v>
      </c>
      <c r="CM109" s="898"/>
      <c r="CN109" s="898"/>
      <c r="CO109" s="898"/>
      <c r="CP109" s="898"/>
      <c r="CQ109" s="898"/>
      <c r="CR109" s="898"/>
      <c r="CS109" s="898"/>
      <c r="CT109" s="898"/>
      <c r="CU109" s="898"/>
      <c r="CV109" s="898"/>
      <c r="CW109" s="898"/>
      <c r="CX109" s="898"/>
      <c r="CY109" s="898"/>
      <c r="CZ109" s="898"/>
      <c r="DA109" s="898"/>
      <c r="DB109" s="898"/>
      <c r="DC109" s="898"/>
      <c r="DD109" s="898"/>
      <c r="DE109" s="898"/>
    </row>
    <row r="110" spans="2:109" ht="12.95" customHeight="1" x14ac:dyDescent="0.2">
      <c r="B110" s="894" t="s">
        <v>658</v>
      </c>
      <c r="C110" s="894"/>
      <c r="D110" s="894"/>
      <c r="E110" s="894"/>
      <c r="F110" s="894"/>
      <c r="G110" s="894"/>
      <c r="H110" s="894"/>
      <c r="I110" s="894"/>
      <c r="J110" s="894"/>
      <c r="K110" s="894"/>
      <c r="L110" s="894"/>
      <c r="M110" s="894"/>
      <c r="N110" s="894"/>
      <c r="O110" s="894"/>
      <c r="P110" s="894"/>
      <c r="Q110" s="894"/>
      <c r="R110" s="894"/>
      <c r="S110" s="894"/>
      <c r="T110" s="894"/>
      <c r="U110" s="894"/>
      <c r="V110" s="894"/>
      <c r="W110" s="894"/>
      <c r="X110" s="894"/>
      <c r="Y110" s="894"/>
      <c r="Z110" s="894"/>
      <c r="AA110" s="894"/>
      <c r="AB110" s="894"/>
      <c r="AC110" s="894"/>
      <c r="AD110" s="894"/>
      <c r="AE110" s="894"/>
      <c r="AF110" s="894"/>
      <c r="AG110" s="894"/>
      <c r="AH110" s="894"/>
      <c r="AI110" s="894"/>
      <c r="AJ110" s="894"/>
      <c r="AK110" s="894"/>
      <c r="AL110" s="894"/>
      <c r="AM110" s="894"/>
      <c r="AN110" s="894"/>
      <c r="AO110" s="894"/>
      <c r="AP110" s="894"/>
      <c r="AQ110" s="894"/>
      <c r="AR110" s="894"/>
      <c r="AS110" s="894"/>
      <c r="AT110" s="894"/>
      <c r="AU110" s="894"/>
      <c r="AV110" s="894"/>
      <c r="AW110" s="894"/>
      <c r="AX110" s="894"/>
      <c r="AY110" s="894"/>
      <c r="AZ110" s="894"/>
      <c r="BA110" s="894"/>
      <c r="BB110" s="894"/>
      <c r="BC110" s="894"/>
      <c r="BD110" s="894"/>
      <c r="BE110" s="894"/>
      <c r="BF110" s="894"/>
      <c r="BG110" s="894"/>
      <c r="BH110" s="894"/>
      <c r="BI110" s="894"/>
      <c r="BJ110" s="894"/>
      <c r="BK110" s="894"/>
      <c r="BL110" s="894"/>
      <c r="BM110" s="894"/>
      <c r="BN110" s="894"/>
      <c r="BO110" s="894"/>
      <c r="BP110" s="894"/>
      <c r="BQ110" s="894"/>
      <c r="BR110" s="894"/>
      <c r="BS110" s="894"/>
      <c r="BT110" s="894"/>
      <c r="BU110" s="894"/>
      <c r="BV110" s="894"/>
      <c r="BW110" s="894"/>
      <c r="BX110" s="894"/>
      <c r="BY110" s="894"/>
      <c r="BZ110" s="895">
        <v>24</v>
      </c>
      <c r="CA110" s="895"/>
      <c r="CB110" s="895"/>
      <c r="CC110" s="895"/>
      <c r="CD110" s="895"/>
      <c r="CE110" s="895"/>
      <c r="CF110" s="895"/>
      <c r="CG110" s="895"/>
      <c r="CH110" s="895"/>
      <c r="CI110" s="895"/>
      <c r="CJ110" s="895"/>
      <c r="CK110" s="895"/>
      <c r="CL110" s="898">
        <v>6</v>
      </c>
      <c r="CM110" s="898"/>
      <c r="CN110" s="898"/>
      <c r="CO110" s="898"/>
      <c r="CP110" s="898"/>
      <c r="CQ110" s="898"/>
      <c r="CR110" s="898"/>
      <c r="CS110" s="898"/>
      <c r="CT110" s="898"/>
      <c r="CU110" s="898"/>
      <c r="CV110" s="898"/>
      <c r="CW110" s="898"/>
      <c r="CX110" s="898"/>
      <c r="CY110" s="898"/>
      <c r="CZ110" s="898"/>
      <c r="DA110" s="898"/>
      <c r="DB110" s="898"/>
      <c r="DC110" s="898"/>
      <c r="DD110" s="898"/>
      <c r="DE110" s="898"/>
    </row>
    <row r="111" spans="2:109" ht="12.95" customHeight="1" x14ac:dyDescent="0.2">
      <c r="B111" s="894" t="s">
        <v>659</v>
      </c>
      <c r="C111" s="894"/>
      <c r="D111" s="894"/>
      <c r="E111" s="894"/>
      <c r="F111" s="894"/>
      <c r="G111" s="894"/>
      <c r="H111" s="894"/>
      <c r="I111" s="894"/>
      <c r="J111" s="894"/>
      <c r="K111" s="894"/>
      <c r="L111" s="894"/>
      <c r="M111" s="894"/>
      <c r="N111" s="894"/>
      <c r="O111" s="894"/>
      <c r="P111" s="894"/>
      <c r="Q111" s="894"/>
      <c r="R111" s="894"/>
      <c r="S111" s="894"/>
      <c r="T111" s="894"/>
      <c r="U111" s="894"/>
      <c r="V111" s="894"/>
      <c r="W111" s="894"/>
      <c r="X111" s="894"/>
      <c r="Y111" s="894"/>
      <c r="Z111" s="894"/>
      <c r="AA111" s="894"/>
      <c r="AB111" s="894"/>
      <c r="AC111" s="894"/>
      <c r="AD111" s="894"/>
      <c r="AE111" s="894"/>
      <c r="AF111" s="894"/>
      <c r="AG111" s="894"/>
      <c r="AH111" s="894"/>
      <c r="AI111" s="894"/>
      <c r="AJ111" s="894"/>
      <c r="AK111" s="894"/>
      <c r="AL111" s="894"/>
      <c r="AM111" s="894"/>
      <c r="AN111" s="894"/>
      <c r="AO111" s="894"/>
      <c r="AP111" s="894"/>
      <c r="AQ111" s="894"/>
      <c r="AR111" s="894"/>
      <c r="AS111" s="894"/>
      <c r="AT111" s="894"/>
      <c r="AU111" s="894"/>
      <c r="AV111" s="894"/>
      <c r="AW111" s="894"/>
      <c r="AX111" s="894"/>
      <c r="AY111" s="894"/>
      <c r="AZ111" s="894"/>
      <c r="BA111" s="894"/>
      <c r="BB111" s="894"/>
      <c r="BC111" s="894"/>
      <c r="BD111" s="894"/>
      <c r="BE111" s="894"/>
      <c r="BF111" s="894"/>
      <c r="BG111" s="894"/>
      <c r="BH111" s="894"/>
      <c r="BI111" s="894"/>
      <c r="BJ111" s="894"/>
      <c r="BK111" s="894"/>
      <c r="BL111" s="894"/>
      <c r="BM111" s="894"/>
      <c r="BN111" s="894"/>
      <c r="BO111" s="894"/>
      <c r="BP111" s="894"/>
      <c r="BQ111" s="894"/>
      <c r="BR111" s="894"/>
      <c r="BS111" s="894"/>
      <c r="BT111" s="894"/>
      <c r="BU111" s="894"/>
      <c r="BV111" s="894"/>
      <c r="BW111" s="894"/>
      <c r="BX111" s="894"/>
      <c r="BY111" s="894"/>
      <c r="BZ111" s="895">
        <v>25</v>
      </c>
      <c r="CA111" s="895"/>
      <c r="CB111" s="895"/>
      <c r="CC111" s="895"/>
      <c r="CD111" s="895"/>
      <c r="CE111" s="895"/>
      <c r="CF111" s="895"/>
      <c r="CG111" s="895"/>
      <c r="CH111" s="895"/>
      <c r="CI111" s="895"/>
      <c r="CJ111" s="895"/>
      <c r="CK111" s="895"/>
      <c r="CL111" s="898">
        <v>1</v>
      </c>
      <c r="CM111" s="898"/>
      <c r="CN111" s="898"/>
      <c r="CO111" s="898"/>
      <c r="CP111" s="898"/>
      <c r="CQ111" s="898"/>
      <c r="CR111" s="898"/>
      <c r="CS111" s="898"/>
      <c r="CT111" s="898"/>
      <c r="CU111" s="898"/>
      <c r="CV111" s="898"/>
      <c r="CW111" s="898"/>
      <c r="CX111" s="898"/>
      <c r="CY111" s="898"/>
      <c r="CZ111" s="898"/>
      <c r="DA111" s="898"/>
      <c r="DB111" s="898"/>
      <c r="DC111" s="898"/>
      <c r="DD111" s="898"/>
      <c r="DE111" s="898"/>
    </row>
    <row r="112" spans="2:109" ht="24.95" customHeight="1" x14ac:dyDescent="0.2">
      <c r="B112" s="902" t="s">
        <v>660</v>
      </c>
      <c r="C112" s="902"/>
      <c r="D112" s="902"/>
      <c r="E112" s="902"/>
      <c r="F112" s="902"/>
      <c r="G112" s="902"/>
      <c r="H112" s="902"/>
      <c r="I112" s="902"/>
      <c r="J112" s="902"/>
      <c r="K112" s="902"/>
      <c r="L112" s="902"/>
      <c r="M112" s="902"/>
      <c r="N112" s="902"/>
      <c r="O112" s="902"/>
      <c r="P112" s="902"/>
      <c r="Q112" s="902"/>
      <c r="R112" s="902"/>
      <c r="S112" s="902"/>
      <c r="T112" s="902"/>
      <c r="U112" s="902"/>
      <c r="V112" s="902"/>
      <c r="W112" s="902"/>
      <c r="X112" s="902"/>
      <c r="Y112" s="902"/>
      <c r="Z112" s="902"/>
      <c r="AA112" s="902"/>
      <c r="AB112" s="902"/>
      <c r="AC112" s="902"/>
      <c r="AD112" s="902"/>
      <c r="AE112" s="902"/>
      <c r="AF112" s="902"/>
      <c r="AG112" s="902"/>
      <c r="AH112" s="902"/>
      <c r="AI112" s="902"/>
      <c r="AJ112" s="902"/>
      <c r="AK112" s="902"/>
      <c r="AL112" s="902"/>
      <c r="AM112" s="902"/>
      <c r="AN112" s="902"/>
      <c r="AO112" s="902"/>
      <c r="AP112" s="902"/>
      <c r="AQ112" s="902"/>
      <c r="AR112" s="902"/>
      <c r="AS112" s="902"/>
      <c r="AT112" s="902"/>
      <c r="AU112" s="902"/>
      <c r="AV112" s="902"/>
      <c r="AW112" s="902"/>
      <c r="AX112" s="902"/>
      <c r="AY112" s="902"/>
      <c r="AZ112" s="902"/>
      <c r="BA112" s="902"/>
      <c r="BB112" s="902"/>
      <c r="BC112" s="902"/>
      <c r="BD112" s="902"/>
      <c r="BE112" s="902"/>
      <c r="BF112" s="902"/>
      <c r="BG112" s="902"/>
      <c r="BH112" s="902"/>
      <c r="BI112" s="902"/>
      <c r="BJ112" s="902"/>
      <c r="BK112" s="902"/>
      <c r="BL112" s="902"/>
      <c r="BM112" s="902"/>
      <c r="BN112" s="902"/>
      <c r="BO112" s="902"/>
      <c r="BP112" s="902"/>
      <c r="BQ112" s="902"/>
      <c r="BR112" s="902"/>
      <c r="BS112" s="902"/>
      <c r="BT112" s="902"/>
      <c r="BU112" s="902"/>
      <c r="BV112" s="902"/>
      <c r="BW112" s="902"/>
      <c r="BX112" s="902"/>
      <c r="BY112" s="902"/>
      <c r="BZ112" s="895">
        <v>26</v>
      </c>
      <c r="CA112" s="895"/>
      <c r="CB112" s="895"/>
      <c r="CC112" s="895"/>
      <c r="CD112" s="895"/>
      <c r="CE112" s="895"/>
      <c r="CF112" s="895"/>
      <c r="CG112" s="895"/>
      <c r="CH112" s="895"/>
      <c r="CI112" s="895"/>
      <c r="CJ112" s="895"/>
      <c r="CK112" s="895"/>
      <c r="CL112" s="912">
        <f>CL114+CL115</f>
        <v>0</v>
      </c>
      <c r="CM112" s="913"/>
      <c r="CN112" s="913"/>
      <c r="CO112" s="913"/>
      <c r="CP112" s="913"/>
      <c r="CQ112" s="913"/>
      <c r="CR112" s="913"/>
      <c r="CS112" s="913"/>
      <c r="CT112" s="913"/>
      <c r="CU112" s="913"/>
      <c r="CV112" s="913"/>
      <c r="CW112" s="913"/>
      <c r="CX112" s="913"/>
      <c r="CY112" s="913"/>
      <c r="CZ112" s="913"/>
      <c r="DA112" s="913"/>
      <c r="DB112" s="913"/>
      <c r="DC112" s="913"/>
      <c r="DD112" s="913"/>
      <c r="DE112" s="914"/>
    </row>
    <row r="113" spans="2:109" ht="12.95" customHeight="1" x14ac:dyDescent="0.2">
      <c r="B113" s="894" t="s">
        <v>661</v>
      </c>
      <c r="C113" s="894"/>
      <c r="D113" s="894"/>
      <c r="E113" s="894"/>
      <c r="F113" s="894"/>
      <c r="G113" s="894"/>
      <c r="H113" s="894"/>
      <c r="I113" s="894"/>
      <c r="J113" s="894"/>
      <c r="K113" s="894"/>
      <c r="L113" s="894"/>
      <c r="M113" s="894"/>
      <c r="N113" s="894"/>
      <c r="O113" s="894"/>
      <c r="P113" s="894"/>
      <c r="Q113" s="894"/>
      <c r="R113" s="894"/>
      <c r="S113" s="894"/>
      <c r="T113" s="894"/>
      <c r="U113" s="894"/>
      <c r="V113" s="894"/>
      <c r="W113" s="894"/>
      <c r="X113" s="894"/>
      <c r="Y113" s="894"/>
      <c r="Z113" s="894"/>
      <c r="AA113" s="894"/>
      <c r="AB113" s="894"/>
      <c r="AC113" s="894"/>
      <c r="AD113" s="894"/>
      <c r="AE113" s="894"/>
      <c r="AF113" s="894"/>
      <c r="AG113" s="894"/>
      <c r="AH113" s="894"/>
      <c r="AI113" s="894"/>
      <c r="AJ113" s="894"/>
      <c r="AK113" s="894"/>
      <c r="AL113" s="894"/>
      <c r="AM113" s="894"/>
      <c r="AN113" s="894"/>
      <c r="AO113" s="894"/>
      <c r="AP113" s="894"/>
      <c r="AQ113" s="894"/>
      <c r="AR113" s="894"/>
      <c r="AS113" s="894"/>
      <c r="AT113" s="894"/>
      <c r="AU113" s="894"/>
      <c r="AV113" s="894"/>
      <c r="AW113" s="894"/>
      <c r="AX113" s="894"/>
      <c r="AY113" s="894"/>
      <c r="AZ113" s="894"/>
      <c r="BA113" s="894"/>
      <c r="BB113" s="894"/>
      <c r="BC113" s="894"/>
      <c r="BD113" s="894"/>
      <c r="BE113" s="894"/>
      <c r="BF113" s="894"/>
      <c r="BG113" s="894"/>
      <c r="BH113" s="894"/>
      <c r="BI113" s="894"/>
      <c r="BJ113" s="894"/>
      <c r="BK113" s="894"/>
      <c r="BL113" s="894"/>
      <c r="BM113" s="894"/>
      <c r="BN113" s="894"/>
      <c r="BO113" s="894"/>
      <c r="BP113" s="894"/>
      <c r="BQ113" s="894"/>
      <c r="BR113" s="894"/>
      <c r="BS113" s="894"/>
      <c r="BT113" s="894"/>
      <c r="BU113" s="894"/>
      <c r="BV113" s="894"/>
      <c r="BW113" s="894"/>
      <c r="BX113" s="894"/>
      <c r="BY113" s="894"/>
      <c r="BZ113" s="895"/>
      <c r="CA113" s="895"/>
      <c r="CB113" s="895"/>
      <c r="CC113" s="895"/>
      <c r="CD113" s="895"/>
      <c r="CE113" s="895"/>
      <c r="CF113" s="895"/>
      <c r="CG113" s="895"/>
      <c r="CH113" s="895"/>
      <c r="CI113" s="895"/>
      <c r="CJ113" s="895"/>
      <c r="CK113" s="895"/>
      <c r="CL113" s="910"/>
      <c r="CM113" s="910"/>
      <c r="CN113" s="910"/>
      <c r="CO113" s="910"/>
      <c r="CP113" s="910"/>
      <c r="CQ113" s="910"/>
      <c r="CR113" s="910"/>
      <c r="CS113" s="910"/>
      <c r="CT113" s="910"/>
      <c r="CU113" s="910"/>
      <c r="CV113" s="910"/>
      <c r="CW113" s="910"/>
      <c r="CX113" s="910"/>
      <c r="CY113" s="910"/>
      <c r="CZ113" s="910"/>
      <c r="DA113" s="910"/>
      <c r="DB113" s="910"/>
      <c r="DC113" s="910"/>
      <c r="DD113" s="910"/>
      <c r="DE113" s="910"/>
    </row>
    <row r="114" spans="2:109" s="253" customFormat="1" ht="12.95" customHeight="1" x14ac:dyDescent="0.2">
      <c r="B114" s="894" t="s">
        <v>662</v>
      </c>
      <c r="C114" s="894"/>
      <c r="D114" s="894"/>
      <c r="E114" s="894"/>
      <c r="F114" s="894"/>
      <c r="G114" s="894"/>
      <c r="H114" s="894"/>
      <c r="I114" s="894"/>
      <c r="J114" s="894"/>
      <c r="K114" s="894"/>
      <c r="L114" s="894"/>
      <c r="M114" s="894"/>
      <c r="N114" s="894"/>
      <c r="O114" s="894"/>
      <c r="P114" s="894"/>
      <c r="Q114" s="894"/>
      <c r="R114" s="894"/>
      <c r="S114" s="894"/>
      <c r="T114" s="894"/>
      <c r="U114" s="894"/>
      <c r="V114" s="894"/>
      <c r="W114" s="894"/>
      <c r="X114" s="894"/>
      <c r="Y114" s="894"/>
      <c r="Z114" s="894"/>
      <c r="AA114" s="894"/>
      <c r="AB114" s="894"/>
      <c r="AC114" s="894"/>
      <c r="AD114" s="894"/>
      <c r="AE114" s="894"/>
      <c r="AF114" s="894"/>
      <c r="AG114" s="894"/>
      <c r="AH114" s="894"/>
      <c r="AI114" s="894"/>
      <c r="AJ114" s="894"/>
      <c r="AK114" s="894"/>
      <c r="AL114" s="894"/>
      <c r="AM114" s="894"/>
      <c r="AN114" s="894"/>
      <c r="AO114" s="894"/>
      <c r="AP114" s="894"/>
      <c r="AQ114" s="894"/>
      <c r="AR114" s="894"/>
      <c r="AS114" s="894"/>
      <c r="AT114" s="894"/>
      <c r="AU114" s="894"/>
      <c r="AV114" s="894"/>
      <c r="AW114" s="894"/>
      <c r="AX114" s="894"/>
      <c r="AY114" s="894"/>
      <c r="AZ114" s="894"/>
      <c r="BA114" s="894"/>
      <c r="BB114" s="894"/>
      <c r="BC114" s="894"/>
      <c r="BD114" s="894"/>
      <c r="BE114" s="894"/>
      <c r="BF114" s="894"/>
      <c r="BG114" s="894"/>
      <c r="BH114" s="894"/>
      <c r="BI114" s="894"/>
      <c r="BJ114" s="894"/>
      <c r="BK114" s="894"/>
      <c r="BL114" s="894"/>
      <c r="BM114" s="894"/>
      <c r="BN114" s="894"/>
      <c r="BO114" s="894"/>
      <c r="BP114" s="894"/>
      <c r="BQ114" s="894"/>
      <c r="BR114" s="894"/>
      <c r="BS114" s="894"/>
      <c r="BT114" s="894"/>
      <c r="BU114" s="894"/>
      <c r="BV114" s="894"/>
      <c r="BW114" s="894"/>
      <c r="BX114" s="894"/>
      <c r="BY114" s="894"/>
      <c r="BZ114" s="895">
        <v>27</v>
      </c>
      <c r="CA114" s="895"/>
      <c r="CB114" s="895"/>
      <c r="CC114" s="895"/>
      <c r="CD114" s="895"/>
      <c r="CE114" s="895"/>
      <c r="CF114" s="895"/>
      <c r="CG114" s="895"/>
      <c r="CH114" s="895"/>
      <c r="CI114" s="895"/>
      <c r="CJ114" s="895"/>
      <c r="CK114" s="895"/>
      <c r="CL114" s="898">
        <v>0</v>
      </c>
      <c r="CM114" s="898"/>
      <c r="CN114" s="898"/>
      <c r="CO114" s="898"/>
      <c r="CP114" s="898"/>
      <c r="CQ114" s="898"/>
      <c r="CR114" s="898"/>
      <c r="CS114" s="898"/>
      <c r="CT114" s="898"/>
      <c r="CU114" s="898"/>
      <c r="CV114" s="898"/>
      <c r="CW114" s="898"/>
      <c r="CX114" s="898"/>
      <c r="CY114" s="898"/>
      <c r="CZ114" s="898"/>
      <c r="DA114" s="898"/>
      <c r="DB114" s="898"/>
      <c r="DC114" s="898"/>
      <c r="DD114" s="898"/>
      <c r="DE114" s="898"/>
    </row>
    <row r="115" spans="2:109" ht="12.95" customHeight="1" x14ac:dyDescent="0.2">
      <c r="B115" s="894" t="s">
        <v>663</v>
      </c>
      <c r="C115" s="894"/>
      <c r="D115" s="894"/>
      <c r="E115" s="894"/>
      <c r="F115" s="894"/>
      <c r="G115" s="894"/>
      <c r="H115" s="894"/>
      <c r="I115" s="894"/>
      <c r="J115" s="894"/>
      <c r="K115" s="894"/>
      <c r="L115" s="894"/>
      <c r="M115" s="894"/>
      <c r="N115" s="894"/>
      <c r="O115" s="894"/>
      <c r="P115" s="894"/>
      <c r="Q115" s="894"/>
      <c r="R115" s="894"/>
      <c r="S115" s="894"/>
      <c r="T115" s="894"/>
      <c r="U115" s="894"/>
      <c r="V115" s="894"/>
      <c r="W115" s="894"/>
      <c r="X115" s="894"/>
      <c r="Y115" s="894"/>
      <c r="Z115" s="894"/>
      <c r="AA115" s="894"/>
      <c r="AB115" s="894"/>
      <c r="AC115" s="894"/>
      <c r="AD115" s="894"/>
      <c r="AE115" s="894"/>
      <c r="AF115" s="894"/>
      <c r="AG115" s="894"/>
      <c r="AH115" s="894"/>
      <c r="AI115" s="894"/>
      <c r="AJ115" s="894"/>
      <c r="AK115" s="894"/>
      <c r="AL115" s="894"/>
      <c r="AM115" s="894"/>
      <c r="AN115" s="894"/>
      <c r="AO115" s="894"/>
      <c r="AP115" s="894"/>
      <c r="AQ115" s="894"/>
      <c r="AR115" s="894"/>
      <c r="AS115" s="894"/>
      <c r="AT115" s="894"/>
      <c r="AU115" s="894"/>
      <c r="AV115" s="894"/>
      <c r="AW115" s="894"/>
      <c r="AX115" s="894"/>
      <c r="AY115" s="894"/>
      <c r="AZ115" s="894"/>
      <c r="BA115" s="894"/>
      <c r="BB115" s="894"/>
      <c r="BC115" s="894"/>
      <c r="BD115" s="894"/>
      <c r="BE115" s="894"/>
      <c r="BF115" s="894"/>
      <c r="BG115" s="894"/>
      <c r="BH115" s="894"/>
      <c r="BI115" s="894"/>
      <c r="BJ115" s="894"/>
      <c r="BK115" s="894"/>
      <c r="BL115" s="894"/>
      <c r="BM115" s="894"/>
      <c r="BN115" s="894"/>
      <c r="BO115" s="894"/>
      <c r="BP115" s="894"/>
      <c r="BQ115" s="894"/>
      <c r="BR115" s="894"/>
      <c r="BS115" s="894"/>
      <c r="BT115" s="894"/>
      <c r="BU115" s="894"/>
      <c r="BV115" s="894"/>
      <c r="BW115" s="894"/>
      <c r="BX115" s="894"/>
      <c r="BY115" s="894"/>
      <c r="BZ115" s="895">
        <v>28</v>
      </c>
      <c r="CA115" s="895"/>
      <c r="CB115" s="895"/>
      <c r="CC115" s="895"/>
      <c r="CD115" s="895"/>
      <c r="CE115" s="895"/>
      <c r="CF115" s="895"/>
      <c r="CG115" s="895"/>
      <c r="CH115" s="895"/>
      <c r="CI115" s="895"/>
      <c r="CJ115" s="895"/>
      <c r="CK115" s="895"/>
      <c r="CL115" s="901">
        <v>0</v>
      </c>
      <c r="CM115" s="901"/>
      <c r="CN115" s="901"/>
      <c r="CO115" s="901"/>
      <c r="CP115" s="901"/>
      <c r="CQ115" s="901"/>
      <c r="CR115" s="901"/>
      <c r="CS115" s="901"/>
      <c r="CT115" s="901"/>
      <c r="CU115" s="901"/>
      <c r="CV115" s="901"/>
      <c r="CW115" s="901"/>
      <c r="CX115" s="901"/>
      <c r="CY115" s="901"/>
      <c r="CZ115" s="901"/>
      <c r="DA115" s="901"/>
      <c r="DB115" s="901"/>
      <c r="DC115" s="901"/>
      <c r="DD115" s="901"/>
      <c r="DE115" s="901"/>
    </row>
    <row r="116" spans="2:109" ht="12.95" customHeight="1" x14ac:dyDescent="0.2">
      <c r="B116" s="915" t="s">
        <v>664</v>
      </c>
      <c r="C116" s="915"/>
      <c r="D116" s="915"/>
      <c r="E116" s="915"/>
      <c r="F116" s="915"/>
      <c r="G116" s="915"/>
      <c r="H116" s="915"/>
      <c r="I116" s="915"/>
      <c r="J116" s="915"/>
      <c r="K116" s="915"/>
      <c r="L116" s="915"/>
      <c r="M116" s="915"/>
      <c r="N116" s="915"/>
      <c r="O116" s="915"/>
      <c r="P116" s="915"/>
      <c r="Q116" s="915"/>
      <c r="R116" s="915"/>
      <c r="S116" s="915"/>
      <c r="T116" s="915"/>
      <c r="U116" s="915"/>
      <c r="V116" s="915"/>
      <c r="W116" s="915"/>
      <c r="X116" s="915"/>
      <c r="Y116" s="915"/>
      <c r="Z116" s="915"/>
      <c r="AA116" s="915"/>
      <c r="AB116" s="915"/>
      <c r="AC116" s="915"/>
      <c r="AD116" s="915"/>
      <c r="AE116" s="915"/>
      <c r="AF116" s="915"/>
      <c r="AG116" s="915"/>
      <c r="AH116" s="915"/>
      <c r="AI116" s="915"/>
      <c r="AJ116" s="915"/>
      <c r="AK116" s="915"/>
      <c r="AL116" s="915"/>
      <c r="AM116" s="915"/>
      <c r="AN116" s="915"/>
      <c r="AO116" s="915"/>
      <c r="AP116" s="915"/>
      <c r="AQ116" s="915"/>
      <c r="AR116" s="915"/>
      <c r="AS116" s="915"/>
      <c r="AT116" s="915"/>
      <c r="AU116" s="915"/>
      <c r="AV116" s="915"/>
      <c r="AW116" s="915"/>
      <c r="AX116" s="915"/>
      <c r="AY116" s="915"/>
      <c r="AZ116" s="915"/>
      <c r="BA116" s="915"/>
      <c r="BB116" s="915"/>
      <c r="BC116" s="915"/>
      <c r="BD116" s="915"/>
      <c r="BE116" s="915"/>
      <c r="BF116" s="915"/>
      <c r="BG116" s="915"/>
      <c r="BH116" s="915"/>
      <c r="BI116" s="915"/>
      <c r="BJ116" s="915"/>
      <c r="BK116" s="915"/>
      <c r="BL116" s="915"/>
      <c r="BM116" s="915"/>
      <c r="BN116" s="915"/>
      <c r="BO116" s="915"/>
      <c r="BP116" s="915"/>
      <c r="BQ116" s="915"/>
      <c r="BR116" s="915"/>
      <c r="BS116" s="915"/>
      <c r="BT116" s="915"/>
      <c r="BU116" s="915"/>
      <c r="BV116" s="915"/>
      <c r="BW116" s="915"/>
      <c r="BX116" s="915"/>
      <c r="BY116" s="915"/>
      <c r="BZ116" s="909">
        <v>29</v>
      </c>
      <c r="CA116" s="909"/>
      <c r="CB116" s="909"/>
      <c r="CC116" s="909"/>
      <c r="CD116" s="909"/>
      <c r="CE116" s="909"/>
      <c r="CF116" s="909"/>
      <c r="CG116" s="909"/>
      <c r="CH116" s="909"/>
      <c r="CI116" s="909"/>
      <c r="CJ116" s="909"/>
      <c r="CK116" s="909"/>
      <c r="CL116" s="901">
        <v>0</v>
      </c>
      <c r="CM116" s="901"/>
      <c r="CN116" s="901"/>
      <c r="CO116" s="901"/>
      <c r="CP116" s="901"/>
      <c r="CQ116" s="901"/>
      <c r="CR116" s="901"/>
      <c r="CS116" s="901"/>
      <c r="CT116" s="901"/>
      <c r="CU116" s="901"/>
      <c r="CV116" s="901"/>
      <c r="CW116" s="901"/>
      <c r="CX116" s="901"/>
      <c r="CY116" s="901"/>
      <c r="CZ116" s="901"/>
      <c r="DA116" s="901"/>
      <c r="DB116" s="901"/>
      <c r="DC116" s="901"/>
      <c r="DD116" s="901"/>
      <c r="DE116" s="901"/>
    </row>
    <row r="117" spans="2:109" ht="11.25" customHeight="1" x14ac:dyDescent="0.2">
      <c r="B117" s="235"/>
      <c r="C117" s="235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  <c r="S117" s="235"/>
      <c r="T117" s="235"/>
      <c r="U117" s="235"/>
      <c r="V117" s="235"/>
      <c r="W117" s="235"/>
      <c r="X117" s="235"/>
      <c r="Y117" s="235"/>
      <c r="Z117" s="235"/>
      <c r="AA117" s="235"/>
      <c r="AB117" s="235"/>
      <c r="AC117" s="235"/>
      <c r="AD117" s="235"/>
      <c r="AE117" s="235"/>
      <c r="AF117" s="235"/>
      <c r="AG117" s="235"/>
      <c r="AH117" s="235"/>
      <c r="AI117" s="235"/>
      <c r="AJ117" s="235"/>
      <c r="AK117" s="235"/>
      <c r="AL117" s="235"/>
      <c r="AM117" s="235"/>
      <c r="AN117" s="235"/>
      <c r="AO117" s="235"/>
      <c r="AP117" s="235"/>
      <c r="AQ117" s="235"/>
      <c r="AR117" s="235"/>
      <c r="AS117" s="235"/>
      <c r="AT117" s="235"/>
      <c r="AU117" s="235"/>
      <c r="AV117" s="235"/>
      <c r="AW117" s="235"/>
      <c r="AX117" s="235"/>
      <c r="AY117" s="235"/>
      <c r="AZ117" s="235"/>
      <c r="BA117" s="235"/>
      <c r="BB117" s="235"/>
      <c r="BC117" s="235"/>
      <c r="BD117" s="235"/>
      <c r="BE117" s="235"/>
      <c r="BF117" s="235"/>
      <c r="BG117" s="235"/>
      <c r="BH117" s="235"/>
      <c r="BI117" s="235"/>
      <c r="BJ117" s="235"/>
      <c r="BK117" s="235"/>
      <c r="BL117" s="235"/>
      <c r="BM117" s="235"/>
      <c r="BN117" s="235"/>
      <c r="BO117" s="235"/>
      <c r="BP117" s="235"/>
      <c r="BQ117" s="235"/>
      <c r="BR117" s="235"/>
      <c r="BS117" s="235"/>
      <c r="BT117" s="235"/>
      <c r="BU117" s="235"/>
      <c r="BV117" s="235"/>
      <c r="BW117" s="235"/>
      <c r="BX117" s="235"/>
      <c r="BY117" s="235"/>
      <c r="BZ117" s="235"/>
      <c r="CA117" s="235"/>
      <c r="CB117" s="235"/>
      <c r="CC117" s="235"/>
      <c r="CD117" s="235"/>
      <c r="CE117" s="235"/>
      <c r="CF117" s="235"/>
      <c r="CG117" s="235"/>
      <c r="CH117" s="235"/>
      <c r="CI117" s="235"/>
      <c r="CJ117" s="235"/>
      <c r="CK117" s="235"/>
      <c r="CL117" s="235"/>
      <c r="CM117" s="235"/>
      <c r="CN117" s="235"/>
      <c r="CO117" s="235"/>
      <c r="CP117" s="235"/>
      <c r="CQ117" s="235"/>
      <c r="CR117" s="235"/>
      <c r="CS117" s="235"/>
      <c r="CT117" s="235"/>
      <c r="CU117" s="235"/>
      <c r="CV117" s="235"/>
      <c r="CW117" s="235"/>
      <c r="CX117" s="235"/>
      <c r="CY117" s="235"/>
      <c r="CZ117" s="235"/>
      <c r="DA117" s="235"/>
      <c r="DB117" s="235"/>
      <c r="DC117" s="235"/>
      <c r="DD117" s="235"/>
      <c r="DE117" s="235"/>
    </row>
    <row r="118" spans="2:109" ht="3" customHeight="1" x14ac:dyDescent="0.2">
      <c r="B118" s="237"/>
      <c r="C118" s="237"/>
      <c r="D118" s="237"/>
      <c r="E118" s="237"/>
      <c r="F118" s="237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7"/>
      <c r="S118" s="237"/>
      <c r="T118" s="237"/>
      <c r="U118" s="237"/>
      <c r="V118" s="237"/>
      <c r="W118" s="237"/>
      <c r="X118" s="237"/>
      <c r="Y118" s="237"/>
      <c r="Z118" s="237"/>
      <c r="AA118" s="235"/>
      <c r="AB118" s="235"/>
      <c r="AC118" s="235"/>
      <c r="AD118" s="235"/>
      <c r="AE118" s="235"/>
      <c r="AF118" s="235"/>
      <c r="AG118" s="235"/>
      <c r="AH118" s="235"/>
      <c r="AI118" s="235"/>
      <c r="AJ118" s="235"/>
      <c r="AK118" s="235"/>
      <c r="AL118" s="235"/>
      <c r="AM118" s="235"/>
      <c r="AN118" s="235"/>
      <c r="AO118" s="235"/>
      <c r="AP118" s="235"/>
      <c r="AQ118" s="235"/>
      <c r="AR118" s="235"/>
      <c r="AS118" s="235"/>
      <c r="AT118" s="235"/>
      <c r="AU118" s="235"/>
      <c r="AV118" s="235"/>
      <c r="AW118" s="235"/>
      <c r="AX118" s="235"/>
      <c r="AY118" s="235"/>
      <c r="AZ118" s="235"/>
      <c r="BA118" s="235"/>
      <c r="BB118" s="235"/>
      <c r="BC118" s="235"/>
      <c r="BD118" s="235"/>
      <c r="BE118" s="235"/>
      <c r="BF118" s="235"/>
      <c r="BG118" s="235"/>
      <c r="BH118" s="235"/>
      <c r="BI118" s="235"/>
      <c r="BJ118" s="235"/>
      <c r="BK118" s="235"/>
      <c r="BL118" s="235"/>
      <c r="BM118" s="235"/>
      <c r="BN118" s="235"/>
      <c r="BO118" s="235"/>
      <c r="BP118" s="235"/>
      <c r="BQ118" s="235"/>
      <c r="BR118" s="235"/>
      <c r="BS118" s="235"/>
      <c r="BT118" s="235"/>
      <c r="BU118" s="235"/>
      <c r="BV118" s="235"/>
      <c r="BW118" s="235"/>
      <c r="BX118" s="235"/>
      <c r="BY118" s="235"/>
      <c r="BZ118" s="235"/>
      <c r="CA118" s="235"/>
      <c r="CB118" s="235"/>
      <c r="CC118" s="235"/>
      <c r="CD118" s="235"/>
      <c r="CE118" s="235"/>
      <c r="CF118" s="235"/>
      <c r="CG118" s="235"/>
      <c r="CH118" s="235"/>
      <c r="CI118" s="235"/>
      <c r="CJ118" s="235"/>
      <c r="CK118" s="235"/>
      <c r="CL118" s="235"/>
      <c r="CM118" s="235"/>
      <c r="CN118" s="235"/>
      <c r="CO118" s="235"/>
      <c r="CP118" s="235"/>
      <c r="CQ118" s="235"/>
      <c r="CR118" s="235"/>
      <c r="CS118" s="235"/>
      <c r="CT118" s="235"/>
      <c r="CU118" s="235"/>
      <c r="CV118" s="235"/>
      <c r="CW118" s="235"/>
      <c r="CX118" s="235"/>
      <c r="CY118" s="235"/>
      <c r="CZ118" s="235"/>
      <c r="DA118" s="235"/>
      <c r="DB118" s="235"/>
      <c r="DC118" s="235"/>
      <c r="DD118" s="235"/>
      <c r="DE118" s="235"/>
    </row>
    <row r="119" spans="2:109" ht="11.25" customHeight="1" x14ac:dyDescent="0.2">
      <c r="B119" s="916" t="s">
        <v>665</v>
      </c>
      <c r="C119" s="917"/>
      <c r="D119" s="917"/>
      <c r="E119" s="917"/>
      <c r="F119" s="917"/>
      <c r="G119" s="918" t="s">
        <v>666</v>
      </c>
      <c r="H119" s="919"/>
      <c r="I119" s="919"/>
      <c r="J119" s="919"/>
      <c r="K119" s="919"/>
      <c r="L119" s="919"/>
      <c r="M119" s="919"/>
      <c r="N119" s="919"/>
      <c r="O119" s="919"/>
      <c r="P119" s="919"/>
      <c r="Q119" s="919"/>
      <c r="R119" s="919"/>
      <c r="S119" s="919"/>
      <c r="T119" s="919"/>
      <c r="U119" s="919"/>
      <c r="V119" s="919"/>
      <c r="W119" s="919"/>
      <c r="X119" s="919"/>
      <c r="Y119" s="919"/>
      <c r="Z119" s="919"/>
      <c r="AA119" s="919"/>
      <c r="AB119" s="919"/>
      <c r="AC119" s="919"/>
      <c r="AD119" s="919"/>
      <c r="AE119" s="919"/>
      <c r="AF119" s="919"/>
      <c r="AG119" s="919"/>
      <c r="AH119" s="919"/>
      <c r="AI119" s="919"/>
      <c r="AJ119" s="919"/>
      <c r="AK119" s="919"/>
      <c r="AL119" s="919"/>
      <c r="AM119" s="919"/>
      <c r="AN119" s="919"/>
      <c r="AO119" s="919"/>
      <c r="AP119" s="919"/>
      <c r="AQ119" s="919"/>
      <c r="AR119" s="919"/>
      <c r="AS119" s="919"/>
      <c r="AT119" s="919"/>
      <c r="AU119" s="919"/>
      <c r="AV119" s="919"/>
      <c r="AW119" s="919"/>
      <c r="AX119" s="919"/>
      <c r="AY119" s="919"/>
      <c r="AZ119" s="919"/>
      <c r="BA119" s="919"/>
      <c r="BB119" s="919"/>
      <c r="BC119" s="919"/>
      <c r="BD119" s="919"/>
      <c r="BE119" s="919"/>
      <c r="BF119" s="919"/>
      <c r="BG119" s="919"/>
      <c r="BH119" s="919"/>
      <c r="BI119" s="919"/>
      <c r="BJ119" s="919"/>
      <c r="BK119" s="919"/>
      <c r="BL119" s="919"/>
      <c r="BM119" s="919"/>
      <c r="BN119" s="919"/>
      <c r="BO119" s="919"/>
      <c r="BP119" s="919"/>
      <c r="BQ119" s="919"/>
      <c r="BR119" s="919"/>
      <c r="BS119" s="919"/>
      <c r="BT119" s="919"/>
      <c r="BU119" s="919"/>
      <c r="BV119" s="919"/>
      <c r="BW119" s="919"/>
      <c r="BX119" s="919"/>
      <c r="BY119" s="919"/>
      <c r="BZ119" s="919"/>
      <c r="CA119" s="919"/>
      <c r="CB119" s="919"/>
      <c r="CC119" s="919"/>
      <c r="CD119" s="919"/>
      <c r="CE119" s="919"/>
      <c r="CF119" s="919"/>
      <c r="CG119" s="919"/>
      <c r="CH119" s="919"/>
      <c r="CI119" s="919"/>
      <c r="CJ119" s="919"/>
      <c r="CK119" s="919"/>
      <c r="CL119" s="919"/>
      <c r="CM119" s="919"/>
      <c r="CN119" s="919"/>
      <c r="CO119" s="919"/>
      <c r="CP119" s="919"/>
      <c r="CQ119" s="919"/>
      <c r="CR119" s="919"/>
      <c r="CS119" s="919"/>
      <c r="CT119" s="919"/>
      <c r="CU119" s="919"/>
      <c r="CV119" s="919"/>
      <c r="CW119" s="919"/>
      <c r="CX119" s="919"/>
      <c r="CY119" s="919"/>
      <c r="CZ119" s="919"/>
      <c r="DA119" s="919"/>
      <c r="DB119" s="919"/>
      <c r="DC119" s="919"/>
      <c r="DD119" s="919"/>
      <c r="DE119" s="919"/>
    </row>
    <row r="120" spans="2:109" ht="12.95" customHeight="1" x14ac:dyDescent="0.2">
      <c r="B120" s="872" t="s">
        <v>667</v>
      </c>
      <c r="C120" s="872"/>
      <c r="D120" s="872"/>
      <c r="E120" s="872"/>
      <c r="F120" s="872"/>
      <c r="G120" s="872"/>
      <c r="H120" s="872"/>
      <c r="I120" s="872"/>
      <c r="J120" s="872"/>
      <c r="K120" s="872"/>
      <c r="L120" s="872"/>
      <c r="M120" s="872"/>
      <c r="N120" s="872"/>
      <c r="O120" s="872"/>
      <c r="P120" s="872"/>
      <c r="Q120" s="872"/>
      <c r="R120" s="872"/>
      <c r="S120" s="872"/>
      <c r="T120" s="872"/>
      <c r="U120" s="872"/>
      <c r="V120" s="872"/>
      <c r="W120" s="872"/>
      <c r="X120" s="872"/>
      <c r="Y120" s="872"/>
      <c r="Z120" s="872"/>
      <c r="AA120" s="872"/>
      <c r="AB120" s="872"/>
      <c r="AC120" s="872"/>
      <c r="AD120" s="872"/>
      <c r="AE120" s="872"/>
      <c r="AF120" s="872"/>
      <c r="AG120" s="872"/>
      <c r="AH120" s="872"/>
      <c r="AI120" s="872"/>
      <c r="AJ120" s="872"/>
      <c r="AK120" s="872"/>
      <c r="AL120" s="872"/>
      <c r="AM120" s="872"/>
      <c r="AN120" s="872"/>
      <c r="AO120" s="872"/>
      <c r="AP120" s="872"/>
      <c r="AQ120" s="872"/>
      <c r="AR120" s="872"/>
      <c r="AS120" s="872"/>
      <c r="AT120" s="872"/>
      <c r="AU120" s="872"/>
      <c r="AV120" s="872"/>
      <c r="AW120" s="872"/>
      <c r="AX120" s="872"/>
      <c r="AY120" s="872"/>
      <c r="AZ120" s="872"/>
      <c r="BA120" s="872"/>
      <c r="BB120" s="872"/>
      <c r="BC120" s="872"/>
      <c r="BD120" s="872"/>
      <c r="BE120" s="872"/>
      <c r="BF120" s="872"/>
      <c r="BG120" s="872"/>
      <c r="BH120" s="872"/>
      <c r="BI120" s="872"/>
      <c r="BJ120" s="872"/>
      <c r="BK120" s="872"/>
      <c r="BL120" s="872"/>
      <c r="BM120" s="872"/>
      <c r="BN120" s="872"/>
      <c r="BO120" s="872"/>
      <c r="BP120" s="872"/>
      <c r="BQ120" s="872"/>
      <c r="BR120" s="872"/>
      <c r="BS120" s="872"/>
      <c r="BT120" s="872"/>
      <c r="BU120" s="872"/>
      <c r="BV120" s="872"/>
      <c r="BW120" s="872"/>
      <c r="BX120" s="872"/>
      <c r="BY120" s="872"/>
      <c r="BZ120" s="872"/>
      <c r="CA120" s="872"/>
      <c r="CB120" s="872"/>
      <c r="CC120" s="872"/>
      <c r="CD120" s="872"/>
      <c r="CE120" s="872"/>
      <c r="CF120" s="872"/>
      <c r="CG120" s="872"/>
      <c r="CH120" s="872"/>
      <c r="CI120" s="872"/>
      <c r="CJ120" s="872"/>
      <c r="CK120" s="872"/>
      <c r="CL120" s="872"/>
      <c r="CM120" s="872"/>
      <c r="CN120" s="872"/>
      <c r="CO120" s="872"/>
      <c r="CP120" s="872"/>
      <c r="CQ120" s="872"/>
      <c r="CR120" s="872"/>
      <c r="CS120" s="872"/>
      <c r="CT120" s="872"/>
      <c r="CU120" s="872"/>
      <c r="CV120" s="872"/>
      <c r="CW120" s="872"/>
      <c r="CX120" s="872"/>
      <c r="CY120" s="872"/>
      <c r="CZ120" s="872"/>
      <c r="DA120" s="872"/>
      <c r="DB120" s="872"/>
      <c r="DC120" s="872"/>
      <c r="DD120" s="872"/>
      <c r="DE120" s="872"/>
    </row>
    <row r="121" spans="2:109" ht="12.95" customHeight="1" x14ac:dyDescent="0.2">
      <c r="B121" s="872" t="s">
        <v>668</v>
      </c>
      <c r="C121" s="872"/>
      <c r="D121" s="872"/>
      <c r="E121" s="872"/>
      <c r="F121" s="872"/>
      <c r="G121" s="872"/>
      <c r="H121" s="872"/>
      <c r="I121" s="872"/>
      <c r="J121" s="872"/>
      <c r="K121" s="872"/>
      <c r="L121" s="872"/>
      <c r="M121" s="872"/>
      <c r="N121" s="872"/>
      <c r="O121" s="872"/>
      <c r="P121" s="872"/>
      <c r="Q121" s="872"/>
      <c r="R121" s="872"/>
      <c r="S121" s="872"/>
      <c r="T121" s="872"/>
      <c r="U121" s="872"/>
      <c r="V121" s="872"/>
      <c r="W121" s="872"/>
      <c r="X121" s="872"/>
      <c r="Y121" s="872"/>
      <c r="Z121" s="872"/>
      <c r="AA121" s="872"/>
      <c r="AB121" s="872"/>
      <c r="AC121" s="872"/>
      <c r="AD121" s="872"/>
      <c r="AE121" s="872"/>
      <c r="AF121" s="872"/>
      <c r="AG121" s="872"/>
      <c r="AH121" s="872"/>
      <c r="AI121" s="872"/>
      <c r="AJ121" s="872"/>
      <c r="AK121" s="872"/>
      <c r="AL121" s="872"/>
      <c r="AM121" s="872"/>
      <c r="AN121" s="872"/>
      <c r="AO121" s="872"/>
      <c r="AP121" s="872"/>
      <c r="AQ121" s="872"/>
      <c r="AR121" s="872"/>
      <c r="AS121" s="872"/>
      <c r="AT121" s="872"/>
      <c r="AU121" s="872"/>
      <c r="AV121" s="872"/>
      <c r="AW121" s="872"/>
      <c r="AX121" s="872"/>
      <c r="AY121" s="872"/>
      <c r="AZ121" s="872"/>
      <c r="BA121" s="872"/>
      <c r="BB121" s="872"/>
      <c r="BC121" s="872"/>
      <c r="BD121" s="872"/>
      <c r="BE121" s="872"/>
      <c r="BF121" s="872"/>
      <c r="BG121" s="872"/>
      <c r="BH121" s="872"/>
      <c r="BI121" s="872"/>
      <c r="BJ121" s="872"/>
      <c r="BK121" s="872"/>
      <c r="BL121" s="872"/>
      <c r="BM121" s="872"/>
      <c r="BN121" s="872"/>
      <c r="BO121" s="872"/>
      <c r="BP121" s="872"/>
      <c r="BQ121" s="872"/>
      <c r="BR121" s="872"/>
      <c r="BS121" s="872"/>
      <c r="BT121" s="872"/>
      <c r="BU121" s="872"/>
      <c r="BV121" s="872"/>
      <c r="BW121" s="872"/>
      <c r="BX121" s="872"/>
      <c r="BY121" s="872"/>
      <c r="BZ121" s="872"/>
      <c r="CA121" s="872"/>
      <c r="CB121" s="872"/>
      <c r="CC121" s="872"/>
      <c r="CD121" s="872"/>
      <c r="CE121" s="872"/>
      <c r="CF121" s="872"/>
      <c r="CG121" s="872"/>
      <c r="CH121" s="872"/>
      <c r="CI121" s="872"/>
      <c r="CJ121" s="872"/>
      <c r="CK121" s="872"/>
      <c r="CL121" s="872"/>
      <c r="CM121" s="872"/>
      <c r="CN121" s="872"/>
      <c r="CO121" s="872"/>
      <c r="CP121" s="872"/>
      <c r="CQ121" s="872"/>
      <c r="CR121" s="872"/>
      <c r="CS121" s="872"/>
      <c r="CT121" s="872"/>
      <c r="CU121" s="872"/>
      <c r="CV121" s="872"/>
      <c r="CW121" s="872"/>
      <c r="CX121" s="872"/>
      <c r="CY121" s="872"/>
      <c r="CZ121" s="872"/>
      <c r="DA121" s="872"/>
      <c r="DB121" s="872"/>
      <c r="DC121" s="872"/>
      <c r="DD121" s="872"/>
      <c r="DE121" s="872"/>
    </row>
    <row r="122" spans="2:109" ht="11.25" customHeight="1" x14ac:dyDescent="0.2">
      <c r="B122" s="235"/>
      <c r="C122" s="235"/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5"/>
      <c r="X122" s="235"/>
      <c r="Y122" s="235"/>
      <c r="Z122" s="235"/>
      <c r="AA122" s="235"/>
      <c r="AB122" s="235"/>
      <c r="AC122" s="235"/>
      <c r="AD122" s="235"/>
      <c r="AE122" s="235"/>
      <c r="AF122" s="235"/>
      <c r="AG122" s="235"/>
      <c r="AH122" s="235"/>
      <c r="AI122" s="235"/>
      <c r="AJ122" s="235"/>
      <c r="AK122" s="235"/>
      <c r="AL122" s="235"/>
      <c r="AM122" s="235"/>
      <c r="AN122" s="235"/>
      <c r="AO122" s="235"/>
      <c r="AP122" s="235"/>
      <c r="AQ122" s="235"/>
      <c r="AR122" s="235"/>
      <c r="AS122" s="235"/>
      <c r="AT122" s="235"/>
      <c r="AU122" s="235"/>
      <c r="AV122" s="235"/>
      <c r="AW122" s="235"/>
      <c r="AX122" s="235"/>
      <c r="AY122" s="235"/>
      <c r="AZ122" s="235"/>
      <c r="BA122" s="235"/>
      <c r="BB122" s="235"/>
      <c r="BC122" s="235"/>
      <c r="BD122" s="235"/>
      <c r="BE122" s="235"/>
      <c r="BF122" s="235"/>
      <c r="BG122" s="235"/>
      <c r="BH122" s="235"/>
      <c r="BI122" s="235"/>
      <c r="BJ122" s="235"/>
      <c r="BK122" s="235"/>
      <c r="BL122" s="235"/>
      <c r="BM122" s="235"/>
      <c r="BN122" s="235"/>
      <c r="BO122" s="235"/>
      <c r="BP122" s="235"/>
      <c r="BQ122" s="235"/>
      <c r="BR122" s="235"/>
      <c r="BS122" s="235"/>
      <c r="BT122" s="235"/>
      <c r="BU122" s="235"/>
      <c r="BV122" s="235"/>
      <c r="BW122" s="235"/>
      <c r="BX122" s="235"/>
      <c r="BY122" s="235"/>
      <c r="BZ122" s="235"/>
      <c r="CA122" s="235"/>
      <c r="CB122" s="235"/>
      <c r="CC122" s="235"/>
      <c r="CD122" s="235"/>
      <c r="CE122" s="235"/>
      <c r="CF122" s="235"/>
      <c r="CG122" s="235"/>
      <c r="CH122" s="235"/>
      <c r="CI122" s="235"/>
      <c r="CJ122" s="235"/>
      <c r="CK122" s="235"/>
      <c r="CL122" s="235"/>
      <c r="CM122" s="235"/>
      <c r="CN122" s="235"/>
      <c r="CO122" s="235"/>
      <c r="CP122" s="235"/>
      <c r="CQ122" s="235"/>
      <c r="CR122" s="235"/>
      <c r="CS122" s="235"/>
      <c r="CT122" s="235"/>
      <c r="CU122" s="235"/>
      <c r="CV122" s="235"/>
      <c r="CW122" s="235"/>
      <c r="CX122" s="235"/>
      <c r="CY122" s="235"/>
      <c r="CZ122" s="235"/>
      <c r="DA122" s="235"/>
      <c r="DB122" s="235"/>
      <c r="DC122" s="235"/>
      <c r="DD122" s="235"/>
      <c r="DE122" s="235"/>
    </row>
    <row r="123" spans="2:109" ht="11.25" customHeight="1" x14ac:dyDescent="0.2">
      <c r="B123" s="235"/>
      <c r="C123" s="235"/>
      <c r="D123" s="235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35"/>
      <c r="AA123" s="235"/>
      <c r="AB123" s="235"/>
      <c r="AC123" s="235"/>
      <c r="AD123" s="235"/>
      <c r="AE123" s="235"/>
      <c r="AF123" s="235"/>
      <c r="AG123" s="235"/>
      <c r="AH123" s="235"/>
      <c r="AI123" s="235"/>
      <c r="AJ123" s="235"/>
      <c r="AK123" s="235"/>
      <c r="AL123" s="235"/>
      <c r="AM123" s="235"/>
      <c r="AN123" s="235"/>
      <c r="AO123" s="235"/>
      <c r="AP123" s="235"/>
      <c r="AQ123" s="235"/>
      <c r="AR123" s="235"/>
      <c r="AS123" s="235"/>
      <c r="AT123" s="235"/>
      <c r="AU123" s="235"/>
      <c r="AV123" s="235"/>
      <c r="AW123" s="235"/>
      <c r="AX123" s="235"/>
      <c r="AY123" s="235"/>
      <c r="AZ123" s="235"/>
      <c r="BA123" s="235"/>
      <c r="BB123" s="235"/>
      <c r="BC123" s="235"/>
      <c r="BD123" s="235"/>
      <c r="BE123" s="235"/>
      <c r="BF123" s="235"/>
      <c r="BG123" s="235"/>
      <c r="BH123" s="235"/>
      <c r="BI123" s="235"/>
      <c r="BJ123" s="235"/>
      <c r="BK123" s="235"/>
      <c r="BL123" s="235"/>
      <c r="BM123" s="235"/>
      <c r="BN123" s="235"/>
      <c r="BO123" s="235"/>
      <c r="BP123" s="235"/>
      <c r="BQ123" s="235"/>
      <c r="BR123" s="235"/>
      <c r="BS123" s="235"/>
      <c r="BT123" s="235"/>
      <c r="BU123" s="235"/>
      <c r="BV123" s="235"/>
      <c r="BW123" s="235"/>
      <c r="BX123" s="235"/>
      <c r="BY123" s="235"/>
      <c r="BZ123" s="235"/>
      <c r="CA123" s="235"/>
      <c r="CB123" s="235"/>
      <c r="CC123" s="235"/>
      <c r="CD123" s="235"/>
      <c r="CE123" s="235"/>
      <c r="CF123" s="235"/>
      <c r="CG123" s="235"/>
      <c r="CH123" s="235"/>
      <c r="CI123" s="235"/>
      <c r="CJ123" s="235"/>
      <c r="CK123" s="235"/>
      <c r="CL123" s="235"/>
      <c r="CM123" s="235"/>
      <c r="CN123" s="235"/>
      <c r="CO123" s="235"/>
      <c r="CP123" s="235"/>
      <c r="CQ123" s="235"/>
      <c r="CR123" s="235"/>
      <c r="CS123" s="235"/>
      <c r="CT123" s="235"/>
      <c r="CU123" s="235"/>
      <c r="CV123" s="235"/>
      <c r="CW123" s="235"/>
      <c r="CX123" s="235"/>
      <c r="CY123" s="235"/>
      <c r="CZ123" s="235"/>
      <c r="DA123" s="235"/>
      <c r="DB123" s="235"/>
      <c r="DC123" s="235"/>
      <c r="DD123" s="235"/>
      <c r="DE123" s="252" t="s">
        <v>669</v>
      </c>
    </row>
    <row r="124" spans="2:109" ht="11.25" customHeight="1" x14ac:dyDescent="0.2">
      <c r="B124" s="235"/>
      <c r="C124" s="235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5"/>
      <c r="S124" s="235"/>
      <c r="T124" s="235"/>
      <c r="U124" s="235"/>
      <c r="V124" s="235"/>
      <c r="W124" s="235"/>
      <c r="X124" s="235"/>
      <c r="Y124" s="235"/>
      <c r="Z124" s="235"/>
      <c r="AA124" s="235"/>
      <c r="AB124" s="235"/>
      <c r="AC124" s="235"/>
      <c r="AD124" s="235"/>
      <c r="AE124" s="235"/>
      <c r="AF124" s="235"/>
      <c r="AG124" s="235"/>
      <c r="AH124" s="235"/>
      <c r="AI124" s="235"/>
      <c r="AJ124" s="235"/>
      <c r="AK124" s="235"/>
      <c r="AL124" s="235"/>
      <c r="AM124" s="235"/>
      <c r="AN124" s="235"/>
      <c r="AO124" s="235"/>
      <c r="AP124" s="235"/>
      <c r="AQ124" s="235"/>
      <c r="AR124" s="235"/>
      <c r="AS124" s="235"/>
      <c r="AT124" s="235"/>
      <c r="AU124" s="235"/>
      <c r="AV124" s="235"/>
      <c r="AW124" s="235"/>
      <c r="AX124" s="235"/>
      <c r="AY124" s="235"/>
      <c r="AZ124" s="235"/>
      <c r="BA124" s="235"/>
      <c r="BB124" s="235"/>
      <c r="BC124" s="235"/>
      <c r="BD124" s="235"/>
      <c r="BE124" s="235"/>
      <c r="BF124" s="235"/>
      <c r="BG124" s="235"/>
      <c r="BH124" s="235"/>
      <c r="BI124" s="235"/>
      <c r="BJ124" s="235"/>
      <c r="BK124" s="235"/>
      <c r="BL124" s="235"/>
      <c r="BM124" s="235"/>
      <c r="BN124" s="235"/>
      <c r="BO124" s="235"/>
      <c r="BP124" s="235"/>
      <c r="BQ124" s="235"/>
      <c r="BR124" s="235"/>
      <c r="BS124" s="235"/>
      <c r="BT124" s="235"/>
      <c r="BU124" s="235"/>
      <c r="BV124" s="235"/>
      <c r="BW124" s="235"/>
      <c r="BX124" s="235"/>
      <c r="BY124" s="235"/>
      <c r="BZ124" s="235"/>
      <c r="CA124" s="235"/>
      <c r="CB124" s="235"/>
      <c r="CC124" s="235"/>
      <c r="CD124" s="235"/>
      <c r="CE124" s="235"/>
      <c r="CF124" s="235"/>
      <c r="CG124" s="235"/>
      <c r="CH124" s="235"/>
      <c r="CI124" s="235"/>
      <c r="CJ124" s="235"/>
      <c r="CK124" s="235"/>
      <c r="CL124" s="235"/>
      <c r="CM124" s="235"/>
      <c r="CN124" s="235"/>
      <c r="CO124" s="235"/>
      <c r="CP124" s="235"/>
      <c r="CQ124" s="235"/>
      <c r="CR124" s="235"/>
      <c r="CS124" s="235"/>
      <c r="CT124" s="235"/>
      <c r="CU124" s="235"/>
      <c r="CV124" s="235"/>
      <c r="CW124" s="235"/>
      <c r="CX124" s="235"/>
      <c r="CY124" s="235"/>
      <c r="CZ124" s="235"/>
      <c r="DA124" s="235"/>
      <c r="DB124" s="235"/>
      <c r="DC124" s="235"/>
      <c r="DD124" s="235"/>
      <c r="DE124" s="252"/>
    </row>
    <row r="125" spans="2:109" ht="11.25" customHeight="1" x14ac:dyDescent="0.2">
      <c r="B125" s="235"/>
      <c r="C125" s="235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  <c r="R125" s="235"/>
      <c r="S125" s="235"/>
      <c r="T125" s="235"/>
      <c r="U125" s="235"/>
      <c r="V125" s="235"/>
      <c r="W125" s="235"/>
      <c r="X125" s="235"/>
      <c r="Y125" s="235"/>
      <c r="Z125" s="235"/>
      <c r="AA125" s="235"/>
      <c r="AB125" s="235"/>
      <c r="AC125" s="235"/>
      <c r="AD125" s="235"/>
      <c r="AE125" s="235"/>
      <c r="AF125" s="235"/>
      <c r="AG125" s="235"/>
      <c r="AH125" s="235"/>
      <c r="AI125" s="235"/>
      <c r="AJ125" s="235"/>
      <c r="AK125" s="235"/>
      <c r="AL125" s="235"/>
      <c r="AM125" s="235"/>
      <c r="AN125" s="235"/>
      <c r="AO125" s="235"/>
      <c r="AP125" s="235"/>
      <c r="AQ125" s="235"/>
      <c r="AR125" s="235"/>
      <c r="AS125" s="235"/>
      <c r="AT125" s="235"/>
      <c r="AU125" s="235"/>
      <c r="AV125" s="235"/>
      <c r="AW125" s="235"/>
      <c r="AX125" s="235"/>
      <c r="AY125" s="235"/>
      <c r="AZ125" s="235"/>
      <c r="BA125" s="235"/>
      <c r="BB125" s="235"/>
      <c r="BC125" s="235"/>
      <c r="BD125" s="235"/>
      <c r="BE125" s="235"/>
      <c r="BF125" s="235"/>
      <c r="BG125" s="235"/>
      <c r="BH125" s="235"/>
      <c r="BI125" s="235"/>
      <c r="BJ125" s="235"/>
      <c r="BK125" s="235"/>
      <c r="BL125" s="235"/>
      <c r="BM125" s="235"/>
      <c r="BN125" s="235"/>
      <c r="BO125" s="235"/>
      <c r="BP125" s="235"/>
      <c r="BQ125" s="235"/>
      <c r="BR125" s="235"/>
      <c r="BS125" s="235"/>
      <c r="BT125" s="235"/>
      <c r="BU125" s="235"/>
      <c r="BV125" s="235"/>
      <c r="BW125" s="235"/>
      <c r="BX125" s="235"/>
      <c r="BY125" s="235"/>
      <c r="BZ125" s="235"/>
      <c r="CA125" s="235"/>
      <c r="CB125" s="235"/>
      <c r="CC125" s="235"/>
      <c r="CD125" s="235"/>
      <c r="CE125" s="235"/>
      <c r="CF125" s="235"/>
      <c r="CG125" s="235"/>
      <c r="CH125" s="235"/>
      <c r="CI125" s="235"/>
      <c r="CJ125" s="235"/>
      <c r="CK125" s="235"/>
      <c r="CL125" s="235"/>
      <c r="CM125" s="235"/>
      <c r="CN125" s="235"/>
      <c r="CO125" s="235"/>
      <c r="CP125" s="235"/>
      <c r="CQ125" s="235"/>
      <c r="CR125" s="235"/>
      <c r="CS125" s="235"/>
      <c r="CT125" s="235"/>
      <c r="CU125" s="235"/>
      <c r="CV125" s="235"/>
      <c r="CW125" s="235"/>
      <c r="CX125" s="235"/>
      <c r="CY125" s="235"/>
      <c r="CZ125" s="235"/>
      <c r="DA125" s="235"/>
      <c r="DB125" s="235"/>
      <c r="DC125" s="235"/>
      <c r="DD125" s="235"/>
      <c r="DE125" s="252" t="s">
        <v>610</v>
      </c>
    </row>
    <row r="126" spans="2:109" ht="12.95" customHeight="1" x14ac:dyDescent="0.2">
      <c r="B126" s="876" t="s">
        <v>118</v>
      </c>
      <c r="C126" s="877"/>
      <c r="D126" s="877"/>
      <c r="E126" s="877"/>
      <c r="F126" s="877"/>
      <c r="G126" s="877"/>
      <c r="H126" s="877"/>
      <c r="I126" s="877"/>
      <c r="J126" s="877"/>
      <c r="K126" s="877"/>
      <c r="L126" s="877"/>
      <c r="M126" s="877"/>
      <c r="N126" s="877"/>
      <c r="O126" s="877"/>
      <c r="P126" s="877"/>
      <c r="Q126" s="877"/>
      <c r="R126" s="877"/>
      <c r="S126" s="877"/>
      <c r="T126" s="877"/>
      <c r="U126" s="877"/>
      <c r="V126" s="877"/>
      <c r="W126" s="877"/>
      <c r="X126" s="877"/>
      <c r="Y126" s="877"/>
      <c r="Z126" s="877"/>
      <c r="AA126" s="878"/>
      <c r="AB126" s="876" t="s">
        <v>611</v>
      </c>
      <c r="AC126" s="877"/>
      <c r="AD126" s="877"/>
      <c r="AE126" s="877"/>
      <c r="AF126" s="877"/>
      <c r="AG126" s="877"/>
      <c r="AH126" s="878"/>
      <c r="AI126" s="888" t="s">
        <v>314</v>
      </c>
      <c r="AJ126" s="888"/>
      <c r="AK126" s="888"/>
      <c r="AL126" s="888"/>
      <c r="AM126" s="888"/>
      <c r="AN126" s="888"/>
      <c r="AO126" s="888"/>
      <c r="AP126" s="888"/>
      <c r="AQ126" s="888"/>
      <c r="AR126" s="888"/>
      <c r="AS126" s="885" t="s">
        <v>613</v>
      </c>
      <c r="AT126" s="886"/>
      <c r="AU126" s="886"/>
      <c r="AV126" s="886"/>
      <c r="AW126" s="886"/>
      <c r="AX126" s="886"/>
      <c r="AY126" s="886"/>
      <c r="AZ126" s="886"/>
      <c r="BA126" s="886"/>
      <c r="BB126" s="886"/>
      <c r="BC126" s="886"/>
      <c r="BD126" s="886"/>
      <c r="BE126" s="886"/>
      <c r="BF126" s="886"/>
      <c r="BG126" s="886"/>
      <c r="BH126" s="886"/>
      <c r="BI126" s="886"/>
      <c r="BJ126" s="886"/>
      <c r="BK126" s="886"/>
      <c r="BL126" s="886"/>
      <c r="BM126" s="886"/>
      <c r="BN126" s="886"/>
      <c r="BO126" s="886"/>
      <c r="BP126" s="886"/>
      <c r="BQ126" s="886"/>
      <c r="BR126" s="886"/>
      <c r="BS126" s="886"/>
      <c r="BT126" s="886"/>
      <c r="BU126" s="886"/>
      <c r="BV126" s="886"/>
      <c r="BW126" s="886"/>
      <c r="BX126" s="886"/>
      <c r="BY126" s="886"/>
      <c r="BZ126" s="886"/>
      <c r="CA126" s="886"/>
      <c r="CB126" s="886"/>
      <c r="CC126" s="886"/>
      <c r="CD126" s="886"/>
      <c r="CE126" s="886"/>
      <c r="CF126" s="886"/>
      <c r="CG126" s="886"/>
      <c r="CH126" s="886"/>
      <c r="CI126" s="886"/>
      <c r="CJ126" s="886"/>
      <c r="CK126" s="886"/>
      <c r="CL126" s="886"/>
      <c r="CM126" s="886"/>
      <c r="CN126" s="886"/>
      <c r="CO126" s="886"/>
      <c r="CP126" s="886"/>
      <c r="CQ126" s="886"/>
      <c r="CR126" s="886"/>
      <c r="CS126" s="887"/>
      <c r="CT126" s="876" t="s">
        <v>614</v>
      </c>
      <c r="CU126" s="877"/>
      <c r="CV126" s="877"/>
      <c r="CW126" s="877"/>
      <c r="CX126" s="877"/>
      <c r="CY126" s="877"/>
      <c r="CZ126" s="877"/>
      <c r="DA126" s="877"/>
      <c r="DB126" s="877"/>
      <c r="DC126" s="877"/>
      <c r="DD126" s="877"/>
      <c r="DE126" s="878"/>
    </row>
    <row r="127" spans="2:109" ht="12.95" customHeight="1" x14ac:dyDescent="0.2">
      <c r="B127" s="879"/>
      <c r="C127" s="880"/>
      <c r="D127" s="880"/>
      <c r="E127" s="880"/>
      <c r="F127" s="880"/>
      <c r="G127" s="880"/>
      <c r="H127" s="880"/>
      <c r="I127" s="880"/>
      <c r="J127" s="880"/>
      <c r="K127" s="880"/>
      <c r="L127" s="880"/>
      <c r="M127" s="880"/>
      <c r="N127" s="880"/>
      <c r="O127" s="880"/>
      <c r="P127" s="880"/>
      <c r="Q127" s="880"/>
      <c r="R127" s="880"/>
      <c r="S127" s="880"/>
      <c r="T127" s="880"/>
      <c r="U127" s="880"/>
      <c r="V127" s="880"/>
      <c r="W127" s="880"/>
      <c r="X127" s="880"/>
      <c r="Y127" s="880"/>
      <c r="Z127" s="880"/>
      <c r="AA127" s="881"/>
      <c r="AB127" s="879"/>
      <c r="AC127" s="880"/>
      <c r="AD127" s="880"/>
      <c r="AE127" s="880"/>
      <c r="AF127" s="880"/>
      <c r="AG127" s="880"/>
      <c r="AH127" s="881"/>
      <c r="AI127" s="876" t="s">
        <v>670</v>
      </c>
      <c r="AJ127" s="877"/>
      <c r="AK127" s="877"/>
      <c r="AL127" s="877"/>
      <c r="AM127" s="877"/>
      <c r="AN127" s="877"/>
      <c r="AO127" s="877"/>
      <c r="AP127" s="877"/>
      <c r="AQ127" s="877"/>
      <c r="AR127" s="878"/>
      <c r="AS127" s="876" t="s">
        <v>671</v>
      </c>
      <c r="AT127" s="877"/>
      <c r="AU127" s="877"/>
      <c r="AV127" s="877"/>
      <c r="AW127" s="877"/>
      <c r="AX127" s="877"/>
      <c r="AY127" s="877"/>
      <c r="AZ127" s="877"/>
      <c r="BA127" s="877"/>
      <c r="BB127" s="878"/>
      <c r="BC127" s="885" t="s">
        <v>616</v>
      </c>
      <c r="BD127" s="886"/>
      <c r="BE127" s="886"/>
      <c r="BF127" s="886"/>
      <c r="BG127" s="886"/>
      <c r="BH127" s="886"/>
      <c r="BI127" s="886"/>
      <c r="BJ127" s="886"/>
      <c r="BK127" s="886"/>
      <c r="BL127" s="886"/>
      <c r="BM127" s="886"/>
      <c r="BN127" s="886"/>
      <c r="BO127" s="886"/>
      <c r="BP127" s="886"/>
      <c r="BQ127" s="886"/>
      <c r="BR127" s="886"/>
      <c r="BS127" s="886"/>
      <c r="BT127" s="886"/>
      <c r="BU127" s="886"/>
      <c r="BV127" s="886"/>
      <c r="BW127" s="886"/>
      <c r="BX127" s="886"/>
      <c r="BY127" s="886"/>
      <c r="BZ127" s="886"/>
      <c r="CA127" s="886"/>
      <c r="CB127" s="886"/>
      <c r="CC127" s="886"/>
      <c r="CD127" s="886"/>
      <c r="CE127" s="886"/>
      <c r="CF127" s="886"/>
      <c r="CG127" s="886"/>
      <c r="CH127" s="886"/>
      <c r="CI127" s="886"/>
      <c r="CJ127" s="886"/>
      <c r="CK127" s="887"/>
      <c r="CL127" s="876" t="s">
        <v>617</v>
      </c>
      <c r="CM127" s="877"/>
      <c r="CN127" s="877"/>
      <c r="CO127" s="877"/>
      <c r="CP127" s="877"/>
      <c r="CQ127" s="877"/>
      <c r="CR127" s="877"/>
      <c r="CS127" s="878"/>
      <c r="CT127" s="879"/>
      <c r="CU127" s="880"/>
      <c r="CV127" s="880"/>
      <c r="CW127" s="880"/>
      <c r="CX127" s="880"/>
      <c r="CY127" s="880"/>
      <c r="CZ127" s="880"/>
      <c r="DA127" s="880"/>
      <c r="DB127" s="880"/>
      <c r="DC127" s="880"/>
      <c r="DD127" s="880"/>
      <c r="DE127" s="881"/>
    </row>
    <row r="128" spans="2:109" ht="24.95" customHeight="1" x14ac:dyDescent="0.2">
      <c r="B128" s="882"/>
      <c r="C128" s="883"/>
      <c r="D128" s="883"/>
      <c r="E128" s="883"/>
      <c r="F128" s="883"/>
      <c r="G128" s="883"/>
      <c r="H128" s="883"/>
      <c r="I128" s="883"/>
      <c r="J128" s="883"/>
      <c r="K128" s="883"/>
      <c r="L128" s="883"/>
      <c r="M128" s="883"/>
      <c r="N128" s="883"/>
      <c r="O128" s="883"/>
      <c r="P128" s="883"/>
      <c r="Q128" s="883"/>
      <c r="R128" s="883"/>
      <c r="S128" s="883"/>
      <c r="T128" s="883"/>
      <c r="U128" s="883"/>
      <c r="V128" s="883"/>
      <c r="W128" s="883"/>
      <c r="X128" s="883"/>
      <c r="Y128" s="883"/>
      <c r="Z128" s="883"/>
      <c r="AA128" s="884"/>
      <c r="AB128" s="882"/>
      <c r="AC128" s="883"/>
      <c r="AD128" s="883"/>
      <c r="AE128" s="883"/>
      <c r="AF128" s="883"/>
      <c r="AG128" s="883"/>
      <c r="AH128" s="884"/>
      <c r="AI128" s="882"/>
      <c r="AJ128" s="883"/>
      <c r="AK128" s="883"/>
      <c r="AL128" s="883"/>
      <c r="AM128" s="883"/>
      <c r="AN128" s="883"/>
      <c r="AO128" s="883"/>
      <c r="AP128" s="883"/>
      <c r="AQ128" s="883"/>
      <c r="AR128" s="884"/>
      <c r="AS128" s="882"/>
      <c r="AT128" s="883"/>
      <c r="AU128" s="883"/>
      <c r="AV128" s="883"/>
      <c r="AW128" s="883"/>
      <c r="AX128" s="883"/>
      <c r="AY128" s="883"/>
      <c r="AZ128" s="883"/>
      <c r="BA128" s="883"/>
      <c r="BB128" s="884"/>
      <c r="BC128" s="888" t="s">
        <v>618</v>
      </c>
      <c r="BD128" s="888"/>
      <c r="BE128" s="888"/>
      <c r="BF128" s="888"/>
      <c r="BG128" s="888"/>
      <c r="BH128" s="888"/>
      <c r="BI128" s="888"/>
      <c r="BJ128" s="888"/>
      <c r="BK128" s="888"/>
      <c r="BL128" s="888"/>
      <c r="BM128" s="888"/>
      <c r="BN128" s="888"/>
      <c r="BO128" s="888"/>
      <c r="BP128" s="888" t="s">
        <v>619</v>
      </c>
      <c r="BQ128" s="888"/>
      <c r="BR128" s="888"/>
      <c r="BS128" s="888"/>
      <c r="BT128" s="888"/>
      <c r="BU128" s="888"/>
      <c r="BV128" s="888"/>
      <c r="BW128" s="888"/>
      <c r="BX128" s="888"/>
      <c r="BY128" s="888"/>
      <c r="BZ128" s="888"/>
      <c r="CA128" s="888"/>
      <c r="CB128" s="888" t="s">
        <v>620</v>
      </c>
      <c r="CC128" s="888"/>
      <c r="CD128" s="888"/>
      <c r="CE128" s="888"/>
      <c r="CF128" s="888"/>
      <c r="CG128" s="888"/>
      <c r="CH128" s="888"/>
      <c r="CI128" s="888"/>
      <c r="CJ128" s="888"/>
      <c r="CK128" s="888"/>
      <c r="CL128" s="882"/>
      <c r="CM128" s="883"/>
      <c r="CN128" s="883"/>
      <c r="CO128" s="883"/>
      <c r="CP128" s="883"/>
      <c r="CQ128" s="883"/>
      <c r="CR128" s="883"/>
      <c r="CS128" s="884"/>
      <c r="CT128" s="882"/>
      <c r="CU128" s="883"/>
      <c r="CV128" s="883"/>
      <c r="CW128" s="883"/>
      <c r="CX128" s="883"/>
      <c r="CY128" s="883"/>
      <c r="CZ128" s="883"/>
      <c r="DA128" s="883"/>
      <c r="DB128" s="883"/>
      <c r="DC128" s="883"/>
      <c r="DD128" s="883"/>
      <c r="DE128" s="884"/>
    </row>
    <row r="129" spans="2:114" ht="11.25" customHeight="1" x14ac:dyDescent="0.2">
      <c r="B129" s="888" t="s">
        <v>384</v>
      </c>
      <c r="C129" s="888"/>
      <c r="D129" s="888"/>
      <c r="E129" s="888"/>
      <c r="F129" s="888"/>
      <c r="G129" s="888"/>
      <c r="H129" s="888"/>
      <c r="I129" s="888"/>
      <c r="J129" s="888"/>
      <c r="K129" s="888"/>
      <c r="L129" s="888"/>
      <c r="M129" s="888"/>
      <c r="N129" s="888"/>
      <c r="O129" s="888"/>
      <c r="P129" s="888"/>
      <c r="Q129" s="888"/>
      <c r="R129" s="888"/>
      <c r="S129" s="888"/>
      <c r="T129" s="888"/>
      <c r="U129" s="888"/>
      <c r="V129" s="888"/>
      <c r="W129" s="888"/>
      <c r="X129" s="888"/>
      <c r="Y129" s="888"/>
      <c r="Z129" s="888"/>
      <c r="AA129" s="888"/>
      <c r="AB129" s="888" t="s">
        <v>621</v>
      </c>
      <c r="AC129" s="888"/>
      <c r="AD129" s="888"/>
      <c r="AE129" s="888"/>
      <c r="AF129" s="888"/>
      <c r="AG129" s="888"/>
      <c r="AH129" s="888"/>
      <c r="AI129" s="888">
        <v>1</v>
      </c>
      <c r="AJ129" s="888"/>
      <c r="AK129" s="888"/>
      <c r="AL129" s="888"/>
      <c r="AM129" s="888"/>
      <c r="AN129" s="888"/>
      <c r="AO129" s="888"/>
      <c r="AP129" s="888"/>
      <c r="AQ129" s="888"/>
      <c r="AR129" s="888"/>
      <c r="AS129" s="888">
        <v>2</v>
      </c>
      <c r="AT129" s="888"/>
      <c r="AU129" s="888"/>
      <c r="AV129" s="888"/>
      <c r="AW129" s="888"/>
      <c r="AX129" s="888"/>
      <c r="AY129" s="888"/>
      <c r="AZ129" s="888"/>
      <c r="BA129" s="888"/>
      <c r="BB129" s="888"/>
      <c r="BC129" s="888">
        <v>3</v>
      </c>
      <c r="BD129" s="888"/>
      <c r="BE129" s="888"/>
      <c r="BF129" s="888"/>
      <c r="BG129" s="888"/>
      <c r="BH129" s="888"/>
      <c r="BI129" s="888"/>
      <c r="BJ129" s="888"/>
      <c r="BK129" s="888"/>
      <c r="BL129" s="888"/>
      <c r="BM129" s="888"/>
      <c r="BN129" s="888"/>
      <c r="BO129" s="888"/>
      <c r="BP129" s="888">
        <v>4</v>
      </c>
      <c r="BQ129" s="888"/>
      <c r="BR129" s="888"/>
      <c r="BS129" s="888"/>
      <c r="BT129" s="888"/>
      <c r="BU129" s="888"/>
      <c r="BV129" s="888"/>
      <c r="BW129" s="888"/>
      <c r="BX129" s="888"/>
      <c r="BY129" s="888"/>
      <c r="BZ129" s="888"/>
      <c r="CA129" s="888"/>
      <c r="CB129" s="888">
        <v>5</v>
      </c>
      <c r="CC129" s="888"/>
      <c r="CD129" s="888"/>
      <c r="CE129" s="888"/>
      <c r="CF129" s="888"/>
      <c r="CG129" s="888"/>
      <c r="CH129" s="888"/>
      <c r="CI129" s="888"/>
      <c r="CJ129" s="888"/>
      <c r="CK129" s="888"/>
      <c r="CL129" s="888">
        <v>6</v>
      </c>
      <c r="CM129" s="888"/>
      <c r="CN129" s="888"/>
      <c r="CO129" s="888"/>
      <c r="CP129" s="888"/>
      <c r="CQ129" s="888"/>
      <c r="CR129" s="888"/>
      <c r="CS129" s="888"/>
      <c r="CT129" s="888">
        <v>7</v>
      </c>
      <c r="CU129" s="888"/>
      <c r="CV129" s="888"/>
      <c r="CW129" s="888"/>
      <c r="CX129" s="888"/>
      <c r="CY129" s="888"/>
      <c r="CZ129" s="888"/>
      <c r="DA129" s="888"/>
      <c r="DB129" s="888"/>
      <c r="DC129" s="888"/>
      <c r="DD129" s="888"/>
      <c r="DE129" s="888"/>
    </row>
    <row r="130" spans="2:114" ht="24.95" customHeight="1" x14ac:dyDescent="0.2">
      <c r="B130" s="889" t="s">
        <v>672</v>
      </c>
      <c r="C130" s="890"/>
      <c r="D130" s="890"/>
      <c r="E130" s="890"/>
      <c r="F130" s="890"/>
      <c r="G130" s="890"/>
      <c r="H130" s="890"/>
      <c r="I130" s="890"/>
      <c r="J130" s="890"/>
      <c r="K130" s="890"/>
      <c r="L130" s="890"/>
      <c r="M130" s="890"/>
      <c r="N130" s="890"/>
      <c r="O130" s="890"/>
      <c r="P130" s="890"/>
      <c r="Q130" s="890"/>
      <c r="R130" s="890"/>
      <c r="S130" s="890"/>
      <c r="T130" s="890"/>
      <c r="U130" s="890"/>
      <c r="V130" s="890"/>
      <c r="W130" s="890"/>
      <c r="X130" s="890"/>
      <c r="Y130" s="890"/>
      <c r="Z130" s="890"/>
      <c r="AA130" s="890"/>
      <c r="AB130" s="892">
        <v>30</v>
      </c>
      <c r="AC130" s="892"/>
      <c r="AD130" s="892"/>
      <c r="AE130" s="892"/>
      <c r="AF130" s="892"/>
      <c r="AG130" s="892"/>
      <c r="AH130" s="892"/>
      <c r="AI130" s="893">
        <f>AS130+CL130</f>
        <v>64</v>
      </c>
      <c r="AJ130" s="893"/>
      <c r="AK130" s="893"/>
      <c r="AL130" s="893"/>
      <c r="AM130" s="893"/>
      <c r="AN130" s="893"/>
      <c r="AO130" s="893"/>
      <c r="AP130" s="893"/>
      <c r="AQ130" s="893"/>
      <c r="AR130" s="893"/>
      <c r="AS130" s="893">
        <f>BC130+BP130+CB130</f>
        <v>34</v>
      </c>
      <c r="AT130" s="893"/>
      <c r="AU130" s="893"/>
      <c r="AV130" s="893"/>
      <c r="AW130" s="893"/>
      <c r="AX130" s="893"/>
      <c r="AY130" s="893"/>
      <c r="AZ130" s="893"/>
      <c r="BA130" s="893"/>
      <c r="BB130" s="893"/>
      <c r="BC130" s="893">
        <f>BC132+BC133+BC134</f>
        <v>34</v>
      </c>
      <c r="BD130" s="893"/>
      <c r="BE130" s="893"/>
      <c r="BF130" s="893"/>
      <c r="BG130" s="893"/>
      <c r="BH130" s="893"/>
      <c r="BI130" s="893"/>
      <c r="BJ130" s="893"/>
      <c r="BK130" s="893"/>
      <c r="BL130" s="893"/>
      <c r="BM130" s="893"/>
      <c r="BN130" s="893"/>
      <c r="BO130" s="893"/>
      <c r="BP130" s="893">
        <f>BP132+BP133+BP134</f>
        <v>0</v>
      </c>
      <c r="BQ130" s="893"/>
      <c r="BR130" s="893"/>
      <c r="BS130" s="893"/>
      <c r="BT130" s="893"/>
      <c r="BU130" s="893"/>
      <c r="BV130" s="893"/>
      <c r="BW130" s="893"/>
      <c r="BX130" s="893"/>
      <c r="BY130" s="893"/>
      <c r="BZ130" s="893"/>
      <c r="CA130" s="893"/>
      <c r="CB130" s="893">
        <f>CB132+CB133+CB135</f>
        <v>0</v>
      </c>
      <c r="CC130" s="893"/>
      <c r="CD130" s="893"/>
      <c r="CE130" s="893"/>
      <c r="CF130" s="893"/>
      <c r="CG130" s="893"/>
      <c r="CH130" s="893"/>
      <c r="CI130" s="893"/>
      <c r="CJ130" s="893"/>
      <c r="CK130" s="893"/>
      <c r="CL130" s="893">
        <f>CL132+CL133+CL135</f>
        <v>30</v>
      </c>
      <c r="CM130" s="893"/>
      <c r="CN130" s="893"/>
      <c r="CO130" s="893"/>
      <c r="CP130" s="893"/>
      <c r="CQ130" s="893"/>
      <c r="CR130" s="893"/>
      <c r="CS130" s="893"/>
      <c r="CT130" s="893">
        <f>CT132+CT133+CT134+CT135</f>
        <v>2</v>
      </c>
      <c r="CU130" s="893"/>
      <c r="CV130" s="893"/>
      <c r="CW130" s="893"/>
      <c r="CX130" s="893"/>
      <c r="CY130" s="893"/>
      <c r="CZ130" s="893"/>
      <c r="DA130" s="893"/>
      <c r="DB130" s="893"/>
      <c r="DC130" s="893"/>
      <c r="DD130" s="893"/>
      <c r="DE130" s="893"/>
    </row>
    <row r="131" spans="2:114" ht="36.950000000000003" customHeight="1" x14ac:dyDescent="0.2">
      <c r="B131" s="894" t="s">
        <v>673</v>
      </c>
      <c r="C131" s="894"/>
      <c r="D131" s="894"/>
      <c r="E131" s="894"/>
      <c r="F131" s="894"/>
      <c r="G131" s="894"/>
      <c r="H131" s="894"/>
      <c r="I131" s="894"/>
      <c r="J131" s="894"/>
      <c r="K131" s="894"/>
      <c r="L131" s="894"/>
      <c r="M131" s="894"/>
      <c r="N131" s="894"/>
      <c r="O131" s="894"/>
      <c r="P131" s="894"/>
      <c r="Q131" s="894"/>
      <c r="R131" s="894"/>
      <c r="S131" s="894"/>
      <c r="T131" s="894"/>
      <c r="U131" s="894"/>
      <c r="V131" s="894"/>
      <c r="W131" s="894"/>
      <c r="X131" s="894"/>
      <c r="Y131" s="894"/>
      <c r="Z131" s="894"/>
      <c r="AA131" s="894"/>
      <c r="AB131" s="895"/>
      <c r="AC131" s="895"/>
      <c r="AD131" s="895"/>
      <c r="AE131" s="895"/>
      <c r="AF131" s="895"/>
      <c r="AG131" s="895"/>
      <c r="AH131" s="895"/>
      <c r="AI131" s="896"/>
      <c r="AJ131" s="896"/>
      <c r="AK131" s="896"/>
      <c r="AL131" s="896"/>
      <c r="AM131" s="896"/>
      <c r="AN131" s="896"/>
      <c r="AO131" s="896"/>
      <c r="AP131" s="896"/>
      <c r="AQ131" s="896"/>
      <c r="AR131" s="896"/>
      <c r="AS131" s="896"/>
      <c r="AT131" s="896"/>
      <c r="AU131" s="896"/>
      <c r="AV131" s="896"/>
      <c r="AW131" s="896"/>
      <c r="AX131" s="896"/>
      <c r="AY131" s="896"/>
      <c r="AZ131" s="896"/>
      <c r="BA131" s="896"/>
      <c r="BB131" s="896"/>
      <c r="BC131" s="897"/>
      <c r="BD131" s="897"/>
      <c r="BE131" s="897"/>
      <c r="BF131" s="897"/>
      <c r="BG131" s="897"/>
      <c r="BH131" s="897"/>
      <c r="BI131" s="897"/>
      <c r="BJ131" s="897"/>
      <c r="BK131" s="897"/>
      <c r="BL131" s="897"/>
      <c r="BM131" s="897"/>
      <c r="BN131" s="897"/>
      <c r="BO131" s="897"/>
      <c r="BP131" s="897"/>
      <c r="BQ131" s="897"/>
      <c r="BR131" s="897"/>
      <c r="BS131" s="897"/>
      <c r="BT131" s="897"/>
      <c r="BU131" s="897"/>
      <c r="BV131" s="897"/>
      <c r="BW131" s="897"/>
      <c r="BX131" s="897"/>
      <c r="BY131" s="897"/>
      <c r="BZ131" s="897"/>
      <c r="CA131" s="897"/>
      <c r="CB131" s="897"/>
      <c r="CC131" s="897"/>
      <c r="CD131" s="897"/>
      <c r="CE131" s="897"/>
      <c r="CF131" s="897"/>
      <c r="CG131" s="897"/>
      <c r="CH131" s="897"/>
      <c r="CI131" s="897"/>
      <c r="CJ131" s="897"/>
      <c r="CK131" s="897"/>
      <c r="CL131" s="897"/>
      <c r="CM131" s="897"/>
      <c r="CN131" s="897"/>
      <c r="CO131" s="897"/>
      <c r="CP131" s="897"/>
      <c r="CQ131" s="897"/>
      <c r="CR131" s="897"/>
      <c r="CS131" s="897"/>
      <c r="CT131" s="897"/>
      <c r="CU131" s="897"/>
      <c r="CV131" s="897"/>
      <c r="CW131" s="897"/>
      <c r="CX131" s="897"/>
      <c r="CY131" s="897"/>
      <c r="CZ131" s="897"/>
      <c r="DA131" s="897"/>
      <c r="DB131" s="897"/>
      <c r="DC131" s="897"/>
      <c r="DD131" s="897"/>
      <c r="DE131" s="897"/>
    </row>
    <row r="132" spans="2:114" s="253" customFormat="1" ht="24.95" customHeight="1" x14ac:dyDescent="0.2">
      <c r="B132" s="894" t="s">
        <v>674</v>
      </c>
      <c r="C132" s="894"/>
      <c r="D132" s="894"/>
      <c r="E132" s="894"/>
      <c r="F132" s="894"/>
      <c r="G132" s="894"/>
      <c r="H132" s="894"/>
      <c r="I132" s="894"/>
      <c r="J132" s="894"/>
      <c r="K132" s="894"/>
      <c r="L132" s="894"/>
      <c r="M132" s="894"/>
      <c r="N132" s="894"/>
      <c r="O132" s="894"/>
      <c r="P132" s="894"/>
      <c r="Q132" s="894"/>
      <c r="R132" s="894"/>
      <c r="S132" s="894"/>
      <c r="T132" s="894"/>
      <c r="U132" s="894"/>
      <c r="V132" s="894"/>
      <c r="W132" s="894"/>
      <c r="X132" s="894"/>
      <c r="Y132" s="894"/>
      <c r="Z132" s="894"/>
      <c r="AA132" s="894"/>
      <c r="AB132" s="895">
        <v>31</v>
      </c>
      <c r="AC132" s="895"/>
      <c r="AD132" s="895"/>
      <c r="AE132" s="895"/>
      <c r="AF132" s="895"/>
      <c r="AG132" s="895"/>
      <c r="AH132" s="895"/>
      <c r="AI132" s="900">
        <f>AS132+CL132</f>
        <v>44</v>
      </c>
      <c r="AJ132" s="900"/>
      <c r="AK132" s="900"/>
      <c r="AL132" s="900"/>
      <c r="AM132" s="900"/>
      <c r="AN132" s="900"/>
      <c r="AO132" s="900"/>
      <c r="AP132" s="900"/>
      <c r="AQ132" s="900"/>
      <c r="AR132" s="900"/>
      <c r="AS132" s="900">
        <f t="shared" ref="AS132:AS138" si="2">BC132+BP132+CB132</f>
        <v>34</v>
      </c>
      <c r="AT132" s="900"/>
      <c r="AU132" s="900"/>
      <c r="AV132" s="900"/>
      <c r="AW132" s="900"/>
      <c r="AX132" s="900"/>
      <c r="AY132" s="900"/>
      <c r="AZ132" s="900"/>
      <c r="BA132" s="900"/>
      <c r="BB132" s="900"/>
      <c r="BC132" s="898">
        <v>34</v>
      </c>
      <c r="BD132" s="898"/>
      <c r="BE132" s="898"/>
      <c r="BF132" s="898"/>
      <c r="BG132" s="898"/>
      <c r="BH132" s="898"/>
      <c r="BI132" s="898"/>
      <c r="BJ132" s="898"/>
      <c r="BK132" s="898"/>
      <c r="BL132" s="898"/>
      <c r="BM132" s="898"/>
      <c r="BN132" s="898"/>
      <c r="BO132" s="898"/>
      <c r="BP132" s="898">
        <v>0</v>
      </c>
      <c r="BQ132" s="898"/>
      <c r="BR132" s="898"/>
      <c r="BS132" s="898"/>
      <c r="BT132" s="898"/>
      <c r="BU132" s="898"/>
      <c r="BV132" s="898"/>
      <c r="BW132" s="898"/>
      <c r="BX132" s="898"/>
      <c r="BY132" s="898"/>
      <c r="BZ132" s="898"/>
      <c r="CA132" s="898"/>
      <c r="CB132" s="898">
        <v>0</v>
      </c>
      <c r="CC132" s="898"/>
      <c r="CD132" s="898"/>
      <c r="CE132" s="898"/>
      <c r="CF132" s="898"/>
      <c r="CG132" s="898"/>
      <c r="CH132" s="898"/>
      <c r="CI132" s="898"/>
      <c r="CJ132" s="898"/>
      <c r="CK132" s="898"/>
      <c r="CL132" s="898">
        <v>10</v>
      </c>
      <c r="CM132" s="898"/>
      <c r="CN132" s="898"/>
      <c r="CO132" s="898"/>
      <c r="CP132" s="898"/>
      <c r="CQ132" s="898"/>
      <c r="CR132" s="898"/>
      <c r="CS132" s="898"/>
      <c r="CT132" s="898">
        <v>1</v>
      </c>
      <c r="CU132" s="898"/>
      <c r="CV132" s="898"/>
      <c r="CW132" s="898"/>
      <c r="CX132" s="898"/>
      <c r="CY132" s="898"/>
      <c r="CZ132" s="898"/>
      <c r="DA132" s="898"/>
      <c r="DB132" s="898"/>
      <c r="DC132" s="898"/>
      <c r="DD132" s="898"/>
      <c r="DE132" s="898"/>
    </row>
    <row r="133" spans="2:114" ht="12.95" customHeight="1" x14ac:dyDescent="0.2">
      <c r="B133" s="894" t="s">
        <v>675</v>
      </c>
      <c r="C133" s="894"/>
      <c r="D133" s="894"/>
      <c r="E133" s="894"/>
      <c r="F133" s="894"/>
      <c r="G133" s="894"/>
      <c r="H133" s="894"/>
      <c r="I133" s="894"/>
      <c r="J133" s="894"/>
      <c r="K133" s="894"/>
      <c r="L133" s="894"/>
      <c r="M133" s="894"/>
      <c r="N133" s="894"/>
      <c r="O133" s="894"/>
      <c r="P133" s="894"/>
      <c r="Q133" s="894"/>
      <c r="R133" s="894"/>
      <c r="S133" s="894"/>
      <c r="T133" s="894"/>
      <c r="U133" s="894"/>
      <c r="V133" s="894"/>
      <c r="W133" s="894"/>
      <c r="X133" s="894"/>
      <c r="Y133" s="894"/>
      <c r="Z133" s="894"/>
      <c r="AA133" s="894"/>
      <c r="AB133" s="895">
        <v>32</v>
      </c>
      <c r="AC133" s="895"/>
      <c r="AD133" s="895"/>
      <c r="AE133" s="895"/>
      <c r="AF133" s="895"/>
      <c r="AG133" s="895"/>
      <c r="AH133" s="895"/>
      <c r="AI133" s="893">
        <f t="shared" ref="AI133:AI138" si="3">AS133+CL133</f>
        <v>15</v>
      </c>
      <c r="AJ133" s="893"/>
      <c r="AK133" s="893"/>
      <c r="AL133" s="893"/>
      <c r="AM133" s="893"/>
      <c r="AN133" s="893"/>
      <c r="AO133" s="893"/>
      <c r="AP133" s="893"/>
      <c r="AQ133" s="893"/>
      <c r="AR133" s="893"/>
      <c r="AS133" s="893">
        <f t="shared" si="2"/>
        <v>0</v>
      </c>
      <c r="AT133" s="893"/>
      <c r="AU133" s="893"/>
      <c r="AV133" s="893"/>
      <c r="AW133" s="893"/>
      <c r="AX133" s="893"/>
      <c r="AY133" s="893"/>
      <c r="AZ133" s="893"/>
      <c r="BA133" s="893"/>
      <c r="BB133" s="893"/>
      <c r="BC133" s="901">
        <v>0</v>
      </c>
      <c r="BD133" s="901"/>
      <c r="BE133" s="901"/>
      <c r="BF133" s="901"/>
      <c r="BG133" s="901"/>
      <c r="BH133" s="901"/>
      <c r="BI133" s="901"/>
      <c r="BJ133" s="901"/>
      <c r="BK133" s="901"/>
      <c r="BL133" s="901"/>
      <c r="BM133" s="901"/>
      <c r="BN133" s="901"/>
      <c r="BO133" s="901"/>
      <c r="BP133" s="901">
        <v>0</v>
      </c>
      <c r="BQ133" s="901"/>
      <c r="BR133" s="901"/>
      <c r="BS133" s="901"/>
      <c r="BT133" s="901"/>
      <c r="BU133" s="901"/>
      <c r="BV133" s="901"/>
      <c r="BW133" s="901"/>
      <c r="BX133" s="901"/>
      <c r="BY133" s="901"/>
      <c r="BZ133" s="901"/>
      <c r="CA133" s="901"/>
      <c r="CB133" s="901">
        <v>0</v>
      </c>
      <c r="CC133" s="901"/>
      <c r="CD133" s="901"/>
      <c r="CE133" s="901"/>
      <c r="CF133" s="901"/>
      <c r="CG133" s="901"/>
      <c r="CH133" s="901"/>
      <c r="CI133" s="901"/>
      <c r="CJ133" s="901"/>
      <c r="CK133" s="901"/>
      <c r="CL133" s="901">
        <v>15</v>
      </c>
      <c r="CM133" s="901"/>
      <c r="CN133" s="901"/>
      <c r="CO133" s="901"/>
      <c r="CP133" s="901"/>
      <c r="CQ133" s="901"/>
      <c r="CR133" s="901"/>
      <c r="CS133" s="901"/>
      <c r="CT133" s="901">
        <v>0</v>
      </c>
      <c r="CU133" s="901"/>
      <c r="CV133" s="901"/>
      <c r="CW133" s="901"/>
      <c r="CX133" s="901"/>
      <c r="CY133" s="901"/>
      <c r="CZ133" s="901"/>
      <c r="DA133" s="901"/>
      <c r="DB133" s="901"/>
      <c r="DC133" s="901"/>
      <c r="DD133" s="901"/>
      <c r="DE133" s="901"/>
    </row>
    <row r="134" spans="2:114" ht="48.75" customHeight="1" x14ac:dyDescent="0.2">
      <c r="B134" s="904" t="s">
        <v>676</v>
      </c>
      <c r="C134" s="894"/>
      <c r="D134" s="894"/>
      <c r="E134" s="894"/>
      <c r="F134" s="894"/>
      <c r="G134" s="894"/>
      <c r="H134" s="894"/>
      <c r="I134" s="894"/>
      <c r="J134" s="894"/>
      <c r="K134" s="894"/>
      <c r="L134" s="894"/>
      <c r="M134" s="894"/>
      <c r="N134" s="894"/>
      <c r="O134" s="894"/>
      <c r="P134" s="894"/>
      <c r="Q134" s="894"/>
      <c r="R134" s="894"/>
      <c r="S134" s="894"/>
      <c r="T134" s="894"/>
      <c r="U134" s="894"/>
      <c r="V134" s="894"/>
      <c r="W134" s="894"/>
      <c r="X134" s="894"/>
      <c r="Y134" s="894"/>
      <c r="Z134" s="894"/>
      <c r="AA134" s="894"/>
      <c r="AB134" s="895">
        <v>33</v>
      </c>
      <c r="AC134" s="895"/>
      <c r="AD134" s="895"/>
      <c r="AE134" s="895"/>
      <c r="AF134" s="895"/>
      <c r="AG134" s="895"/>
      <c r="AH134" s="895"/>
      <c r="AI134" s="893">
        <f>AS134</f>
        <v>0</v>
      </c>
      <c r="AJ134" s="893"/>
      <c r="AK134" s="893"/>
      <c r="AL134" s="893"/>
      <c r="AM134" s="893"/>
      <c r="AN134" s="893"/>
      <c r="AO134" s="893"/>
      <c r="AP134" s="893"/>
      <c r="AQ134" s="893"/>
      <c r="AR134" s="893"/>
      <c r="AS134" s="893">
        <f>BC134+BP134</f>
        <v>0</v>
      </c>
      <c r="AT134" s="893"/>
      <c r="AU134" s="893"/>
      <c r="AV134" s="893"/>
      <c r="AW134" s="893"/>
      <c r="AX134" s="893"/>
      <c r="AY134" s="893"/>
      <c r="AZ134" s="893"/>
      <c r="BA134" s="893"/>
      <c r="BB134" s="893"/>
      <c r="BC134" s="901">
        <v>0</v>
      </c>
      <c r="BD134" s="901"/>
      <c r="BE134" s="901"/>
      <c r="BF134" s="901"/>
      <c r="BG134" s="901"/>
      <c r="BH134" s="901"/>
      <c r="BI134" s="901"/>
      <c r="BJ134" s="901"/>
      <c r="BK134" s="901"/>
      <c r="BL134" s="901"/>
      <c r="BM134" s="901"/>
      <c r="BN134" s="901"/>
      <c r="BO134" s="901"/>
      <c r="BP134" s="901">
        <v>0</v>
      </c>
      <c r="BQ134" s="901"/>
      <c r="BR134" s="901"/>
      <c r="BS134" s="901"/>
      <c r="BT134" s="901"/>
      <c r="BU134" s="901"/>
      <c r="BV134" s="901"/>
      <c r="BW134" s="901"/>
      <c r="BX134" s="901"/>
      <c r="BY134" s="901"/>
      <c r="BZ134" s="901"/>
      <c r="CA134" s="901"/>
      <c r="CB134" s="905" t="s">
        <v>638</v>
      </c>
      <c r="CC134" s="905"/>
      <c r="CD134" s="905"/>
      <c r="CE134" s="905"/>
      <c r="CF134" s="905"/>
      <c r="CG134" s="905"/>
      <c r="CH134" s="905"/>
      <c r="CI134" s="905"/>
      <c r="CJ134" s="905"/>
      <c r="CK134" s="905"/>
      <c r="CL134" s="905" t="s">
        <v>638</v>
      </c>
      <c r="CM134" s="905"/>
      <c r="CN134" s="905"/>
      <c r="CO134" s="905"/>
      <c r="CP134" s="905"/>
      <c r="CQ134" s="905"/>
      <c r="CR134" s="905"/>
      <c r="CS134" s="905"/>
      <c r="CT134" s="901">
        <v>0</v>
      </c>
      <c r="CU134" s="901"/>
      <c r="CV134" s="901"/>
      <c r="CW134" s="901"/>
      <c r="CX134" s="901"/>
      <c r="CY134" s="901"/>
      <c r="CZ134" s="901"/>
      <c r="DA134" s="901"/>
      <c r="DB134" s="901"/>
      <c r="DC134" s="901"/>
      <c r="DD134" s="901"/>
      <c r="DE134" s="901"/>
    </row>
    <row r="135" spans="2:114" ht="36.950000000000003" customHeight="1" x14ac:dyDescent="0.2">
      <c r="B135" s="894" t="s">
        <v>677</v>
      </c>
      <c r="C135" s="894"/>
      <c r="D135" s="894"/>
      <c r="E135" s="894"/>
      <c r="F135" s="894"/>
      <c r="G135" s="894"/>
      <c r="H135" s="894"/>
      <c r="I135" s="894"/>
      <c r="J135" s="894"/>
      <c r="K135" s="894"/>
      <c r="L135" s="894"/>
      <c r="M135" s="894"/>
      <c r="N135" s="894"/>
      <c r="O135" s="894"/>
      <c r="P135" s="894"/>
      <c r="Q135" s="894"/>
      <c r="R135" s="894"/>
      <c r="S135" s="894"/>
      <c r="T135" s="894"/>
      <c r="U135" s="894"/>
      <c r="V135" s="894"/>
      <c r="W135" s="894"/>
      <c r="X135" s="894"/>
      <c r="Y135" s="894"/>
      <c r="Z135" s="894"/>
      <c r="AA135" s="894"/>
      <c r="AB135" s="895">
        <v>34</v>
      </c>
      <c r="AC135" s="895"/>
      <c r="AD135" s="895"/>
      <c r="AE135" s="895"/>
      <c r="AF135" s="895"/>
      <c r="AG135" s="895"/>
      <c r="AH135" s="895"/>
      <c r="AI135" s="893">
        <f t="shared" si="3"/>
        <v>5</v>
      </c>
      <c r="AJ135" s="893"/>
      <c r="AK135" s="893"/>
      <c r="AL135" s="893"/>
      <c r="AM135" s="893"/>
      <c r="AN135" s="893"/>
      <c r="AO135" s="893"/>
      <c r="AP135" s="893"/>
      <c r="AQ135" s="893"/>
      <c r="AR135" s="893"/>
      <c r="AS135" s="893">
        <f>CB135</f>
        <v>0</v>
      </c>
      <c r="AT135" s="893"/>
      <c r="AU135" s="893"/>
      <c r="AV135" s="893"/>
      <c r="AW135" s="893"/>
      <c r="AX135" s="893"/>
      <c r="AY135" s="893"/>
      <c r="AZ135" s="893"/>
      <c r="BA135" s="893"/>
      <c r="BB135" s="893"/>
      <c r="BC135" s="905" t="s">
        <v>638</v>
      </c>
      <c r="BD135" s="905"/>
      <c r="BE135" s="905"/>
      <c r="BF135" s="905"/>
      <c r="BG135" s="905"/>
      <c r="BH135" s="905"/>
      <c r="BI135" s="905"/>
      <c r="BJ135" s="905"/>
      <c r="BK135" s="905"/>
      <c r="BL135" s="905"/>
      <c r="BM135" s="905"/>
      <c r="BN135" s="905"/>
      <c r="BO135" s="905"/>
      <c r="BP135" s="905" t="s">
        <v>638</v>
      </c>
      <c r="BQ135" s="905"/>
      <c r="BR135" s="905"/>
      <c r="BS135" s="905"/>
      <c r="BT135" s="905"/>
      <c r="BU135" s="905"/>
      <c r="BV135" s="905"/>
      <c r="BW135" s="905"/>
      <c r="BX135" s="905"/>
      <c r="BY135" s="905"/>
      <c r="BZ135" s="905"/>
      <c r="CA135" s="905"/>
      <c r="CB135" s="901">
        <v>0</v>
      </c>
      <c r="CC135" s="901"/>
      <c r="CD135" s="901"/>
      <c r="CE135" s="901"/>
      <c r="CF135" s="901"/>
      <c r="CG135" s="901"/>
      <c r="CH135" s="901"/>
      <c r="CI135" s="901"/>
      <c r="CJ135" s="901"/>
      <c r="CK135" s="901"/>
      <c r="CL135" s="901">
        <v>5</v>
      </c>
      <c r="CM135" s="901"/>
      <c r="CN135" s="901"/>
      <c r="CO135" s="901"/>
      <c r="CP135" s="901"/>
      <c r="CQ135" s="901"/>
      <c r="CR135" s="901"/>
      <c r="CS135" s="901"/>
      <c r="CT135" s="901">
        <v>1</v>
      </c>
      <c r="CU135" s="901"/>
      <c r="CV135" s="901"/>
      <c r="CW135" s="901"/>
      <c r="CX135" s="901"/>
      <c r="CY135" s="901"/>
      <c r="CZ135" s="901"/>
      <c r="DA135" s="901"/>
      <c r="DB135" s="901"/>
      <c r="DC135" s="901"/>
      <c r="DD135" s="901"/>
      <c r="DE135" s="901"/>
    </row>
    <row r="136" spans="2:114" ht="12.95" customHeight="1" x14ac:dyDescent="0.2">
      <c r="B136" s="902" t="s">
        <v>678</v>
      </c>
      <c r="C136" s="902"/>
      <c r="D136" s="902"/>
      <c r="E136" s="902"/>
      <c r="F136" s="902"/>
      <c r="G136" s="902"/>
      <c r="H136" s="902"/>
      <c r="I136" s="902"/>
      <c r="J136" s="902"/>
      <c r="K136" s="902"/>
      <c r="L136" s="902"/>
      <c r="M136" s="902"/>
      <c r="N136" s="902"/>
      <c r="O136" s="902"/>
      <c r="P136" s="902"/>
      <c r="Q136" s="902"/>
      <c r="R136" s="902"/>
      <c r="S136" s="902"/>
      <c r="T136" s="902"/>
      <c r="U136" s="902"/>
      <c r="V136" s="902"/>
      <c r="W136" s="902"/>
      <c r="X136" s="902"/>
      <c r="Y136" s="902"/>
      <c r="Z136" s="902"/>
      <c r="AA136" s="902"/>
      <c r="AB136" s="895"/>
      <c r="AC136" s="895"/>
      <c r="AD136" s="895"/>
      <c r="AE136" s="895"/>
      <c r="AF136" s="895"/>
      <c r="AG136" s="895"/>
      <c r="AH136" s="895"/>
      <c r="AI136" s="896"/>
      <c r="AJ136" s="896"/>
      <c r="AK136" s="896"/>
      <c r="AL136" s="896"/>
      <c r="AM136" s="896"/>
      <c r="AN136" s="896"/>
      <c r="AO136" s="896"/>
      <c r="AP136" s="896"/>
      <c r="AQ136" s="896"/>
      <c r="AR136" s="896"/>
      <c r="AS136" s="896"/>
      <c r="AT136" s="896"/>
      <c r="AU136" s="896"/>
      <c r="AV136" s="896"/>
      <c r="AW136" s="896"/>
      <c r="AX136" s="896"/>
      <c r="AY136" s="896"/>
      <c r="AZ136" s="896"/>
      <c r="BA136" s="896"/>
      <c r="BB136" s="896"/>
      <c r="BC136" s="897"/>
      <c r="BD136" s="897"/>
      <c r="BE136" s="897"/>
      <c r="BF136" s="897"/>
      <c r="BG136" s="897"/>
      <c r="BH136" s="897"/>
      <c r="BI136" s="897"/>
      <c r="BJ136" s="897"/>
      <c r="BK136" s="897"/>
      <c r="BL136" s="897"/>
      <c r="BM136" s="897"/>
      <c r="BN136" s="897"/>
      <c r="BO136" s="897"/>
      <c r="BP136" s="897"/>
      <c r="BQ136" s="897"/>
      <c r="BR136" s="897"/>
      <c r="BS136" s="897"/>
      <c r="BT136" s="897"/>
      <c r="BU136" s="897"/>
      <c r="BV136" s="897"/>
      <c r="BW136" s="897"/>
      <c r="BX136" s="897"/>
      <c r="BY136" s="897"/>
      <c r="BZ136" s="897"/>
      <c r="CA136" s="897"/>
      <c r="CB136" s="897"/>
      <c r="CC136" s="897"/>
      <c r="CD136" s="897"/>
      <c r="CE136" s="897"/>
      <c r="CF136" s="897"/>
      <c r="CG136" s="897"/>
      <c r="CH136" s="897"/>
      <c r="CI136" s="897"/>
      <c r="CJ136" s="897"/>
      <c r="CK136" s="897"/>
      <c r="CL136" s="897"/>
      <c r="CM136" s="897"/>
      <c r="CN136" s="897"/>
      <c r="CO136" s="897"/>
      <c r="CP136" s="897"/>
      <c r="CQ136" s="897"/>
      <c r="CR136" s="897"/>
      <c r="CS136" s="897"/>
      <c r="CT136" s="897"/>
      <c r="CU136" s="897"/>
      <c r="CV136" s="897"/>
      <c r="CW136" s="897"/>
      <c r="CX136" s="897"/>
      <c r="CY136" s="897"/>
      <c r="CZ136" s="897"/>
      <c r="DA136" s="897"/>
      <c r="DB136" s="897"/>
      <c r="DC136" s="897"/>
      <c r="DD136" s="897"/>
      <c r="DE136" s="897"/>
    </row>
    <row r="137" spans="2:114" s="253" customFormat="1" ht="12.95" customHeight="1" x14ac:dyDescent="0.2">
      <c r="B137" s="894" t="s">
        <v>679</v>
      </c>
      <c r="C137" s="894"/>
      <c r="D137" s="894"/>
      <c r="E137" s="894"/>
      <c r="F137" s="894"/>
      <c r="G137" s="894"/>
      <c r="H137" s="894"/>
      <c r="I137" s="894"/>
      <c r="J137" s="894"/>
      <c r="K137" s="894"/>
      <c r="L137" s="894"/>
      <c r="M137" s="894"/>
      <c r="N137" s="894"/>
      <c r="O137" s="894"/>
      <c r="P137" s="894"/>
      <c r="Q137" s="894"/>
      <c r="R137" s="894"/>
      <c r="S137" s="894"/>
      <c r="T137" s="894"/>
      <c r="U137" s="894"/>
      <c r="V137" s="894"/>
      <c r="W137" s="894"/>
      <c r="X137" s="894"/>
      <c r="Y137" s="894"/>
      <c r="Z137" s="894"/>
      <c r="AA137" s="894"/>
      <c r="AB137" s="895">
        <v>35</v>
      </c>
      <c r="AC137" s="895"/>
      <c r="AD137" s="895"/>
      <c r="AE137" s="895"/>
      <c r="AF137" s="895"/>
      <c r="AG137" s="895"/>
      <c r="AH137" s="895"/>
      <c r="AI137" s="900">
        <f t="shared" si="3"/>
        <v>4</v>
      </c>
      <c r="AJ137" s="900"/>
      <c r="AK137" s="900"/>
      <c r="AL137" s="900"/>
      <c r="AM137" s="900"/>
      <c r="AN137" s="900"/>
      <c r="AO137" s="900"/>
      <c r="AP137" s="900"/>
      <c r="AQ137" s="900"/>
      <c r="AR137" s="900"/>
      <c r="AS137" s="900">
        <f t="shared" si="2"/>
        <v>0</v>
      </c>
      <c r="AT137" s="900"/>
      <c r="AU137" s="900"/>
      <c r="AV137" s="900"/>
      <c r="AW137" s="900"/>
      <c r="AX137" s="900"/>
      <c r="AY137" s="900"/>
      <c r="AZ137" s="900"/>
      <c r="BA137" s="900"/>
      <c r="BB137" s="900"/>
      <c r="BC137" s="898">
        <v>0</v>
      </c>
      <c r="BD137" s="898"/>
      <c r="BE137" s="898"/>
      <c r="BF137" s="898"/>
      <c r="BG137" s="898"/>
      <c r="BH137" s="898"/>
      <c r="BI137" s="898"/>
      <c r="BJ137" s="898"/>
      <c r="BK137" s="898"/>
      <c r="BL137" s="898"/>
      <c r="BM137" s="898"/>
      <c r="BN137" s="898"/>
      <c r="BO137" s="898"/>
      <c r="BP137" s="898">
        <v>0</v>
      </c>
      <c r="BQ137" s="898"/>
      <c r="BR137" s="898"/>
      <c r="BS137" s="898"/>
      <c r="BT137" s="898"/>
      <c r="BU137" s="898"/>
      <c r="BV137" s="898"/>
      <c r="BW137" s="898"/>
      <c r="BX137" s="898"/>
      <c r="BY137" s="898"/>
      <c r="BZ137" s="898"/>
      <c r="CA137" s="898"/>
      <c r="CB137" s="898">
        <v>0</v>
      </c>
      <c r="CC137" s="898"/>
      <c r="CD137" s="898"/>
      <c r="CE137" s="898"/>
      <c r="CF137" s="898"/>
      <c r="CG137" s="898"/>
      <c r="CH137" s="898"/>
      <c r="CI137" s="898"/>
      <c r="CJ137" s="898"/>
      <c r="CK137" s="898"/>
      <c r="CL137" s="898">
        <v>4</v>
      </c>
      <c r="CM137" s="898"/>
      <c r="CN137" s="898"/>
      <c r="CO137" s="898"/>
      <c r="CP137" s="898"/>
      <c r="CQ137" s="898"/>
      <c r="CR137" s="898"/>
      <c r="CS137" s="898"/>
      <c r="CT137" s="903" t="s">
        <v>638</v>
      </c>
      <c r="CU137" s="903"/>
      <c r="CV137" s="903"/>
      <c r="CW137" s="903"/>
      <c r="CX137" s="903"/>
      <c r="CY137" s="903"/>
      <c r="CZ137" s="903"/>
      <c r="DA137" s="903"/>
      <c r="DB137" s="903"/>
      <c r="DC137" s="903"/>
      <c r="DD137" s="903"/>
      <c r="DE137" s="903"/>
    </row>
    <row r="138" spans="2:114" ht="12.95" customHeight="1" x14ac:dyDescent="0.2">
      <c r="B138" s="894" t="s">
        <v>680</v>
      </c>
      <c r="C138" s="894"/>
      <c r="D138" s="894"/>
      <c r="E138" s="894"/>
      <c r="F138" s="894"/>
      <c r="G138" s="894"/>
      <c r="H138" s="894"/>
      <c r="I138" s="894"/>
      <c r="J138" s="894"/>
      <c r="K138" s="894"/>
      <c r="L138" s="894"/>
      <c r="M138" s="894"/>
      <c r="N138" s="894"/>
      <c r="O138" s="894"/>
      <c r="P138" s="894"/>
      <c r="Q138" s="894"/>
      <c r="R138" s="894"/>
      <c r="S138" s="894"/>
      <c r="T138" s="894"/>
      <c r="U138" s="894"/>
      <c r="V138" s="894"/>
      <c r="W138" s="894"/>
      <c r="X138" s="894"/>
      <c r="Y138" s="894"/>
      <c r="Z138" s="894"/>
      <c r="AA138" s="894"/>
      <c r="AB138" s="895">
        <v>36</v>
      </c>
      <c r="AC138" s="895"/>
      <c r="AD138" s="895"/>
      <c r="AE138" s="895"/>
      <c r="AF138" s="895"/>
      <c r="AG138" s="895"/>
      <c r="AH138" s="895"/>
      <c r="AI138" s="893">
        <f t="shared" si="3"/>
        <v>0</v>
      </c>
      <c r="AJ138" s="893"/>
      <c r="AK138" s="893"/>
      <c r="AL138" s="893"/>
      <c r="AM138" s="893"/>
      <c r="AN138" s="893"/>
      <c r="AO138" s="893"/>
      <c r="AP138" s="893"/>
      <c r="AQ138" s="893"/>
      <c r="AR138" s="893"/>
      <c r="AS138" s="893">
        <f t="shared" si="2"/>
        <v>0</v>
      </c>
      <c r="AT138" s="893"/>
      <c r="AU138" s="893"/>
      <c r="AV138" s="893"/>
      <c r="AW138" s="893"/>
      <c r="AX138" s="893"/>
      <c r="AY138" s="893"/>
      <c r="AZ138" s="893"/>
      <c r="BA138" s="893"/>
      <c r="BB138" s="893"/>
      <c r="BC138" s="901">
        <v>0</v>
      </c>
      <c r="BD138" s="901"/>
      <c r="BE138" s="901"/>
      <c r="BF138" s="901"/>
      <c r="BG138" s="901"/>
      <c r="BH138" s="901"/>
      <c r="BI138" s="901"/>
      <c r="BJ138" s="901"/>
      <c r="BK138" s="901"/>
      <c r="BL138" s="901"/>
      <c r="BM138" s="901"/>
      <c r="BN138" s="901"/>
      <c r="BO138" s="901"/>
      <c r="BP138" s="901">
        <v>0</v>
      </c>
      <c r="BQ138" s="901"/>
      <c r="BR138" s="901"/>
      <c r="BS138" s="901"/>
      <c r="BT138" s="901"/>
      <c r="BU138" s="901"/>
      <c r="BV138" s="901"/>
      <c r="BW138" s="901"/>
      <c r="BX138" s="901"/>
      <c r="BY138" s="901"/>
      <c r="BZ138" s="901"/>
      <c r="CA138" s="901"/>
      <c r="CB138" s="901">
        <v>0</v>
      </c>
      <c r="CC138" s="901"/>
      <c r="CD138" s="901"/>
      <c r="CE138" s="901"/>
      <c r="CF138" s="901"/>
      <c r="CG138" s="901"/>
      <c r="CH138" s="901"/>
      <c r="CI138" s="901"/>
      <c r="CJ138" s="901"/>
      <c r="CK138" s="901"/>
      <c r="CL138" s="901">
        <v>0</v>
      </c>
      <c r="CM138" s="901"/>
      <c r="CN138" s="901"/>
      <c r="CO138" s="901"/>
      <c r="CP138" s="901"/>
      <c r="CQ138" s="901"/>
      <c r="CR138" s="901"/>
      <c r="CS138" s="901"/>
      <c r="CT138" s="901">
        <v>0</v>
      </c>
      <c r="CU138" s="901"/>
      <c r="CV138" s="901"/>
      <c r="CW138" s="901"/>
      <c r="CX138" s="901"/>
      <c r="CY138" s="901"/>
      <c r="CZ138" s="901"/>
      <c r="DA138" s="901"/>
      <c r="DB138" s="901"/>
      <c r="DC138" s="901"/>
      <c r="DD138" s="901"/>
      <c r="DE138" s="901"/>
    </row>
    <row r="139" spans="2:114" ht="12.95" customHeight="1" x14ac:dyDescent="0.2">
      <c r="B139" s="902" t="s">
        <v>681</v>
      </c>
      <c r="C139" s="902"/>
      <c r="D139" s="902"/>
      <c r="E139" s="902"/>
      <c r="F139" s="902"/>
      <c r="G139" s="902"/>
      <c r="H139" s="902"/>
      <c r="I139" s="902"/>
      <c r="J139" s="902"/>
      <c r="K139" s="902"/>
      <c r="L139" s="902"/>
      <c r="M139" s="902"/>
      <c r="N139" s="902"/>
      <c r="O139" s="902"/>
      <c r="P139" s="902"/>
      <c r="Q139" s="902"/>
      <c r="R139" s="902"/>
      <c r="S139" s="902"/>
      <c r="T139" s="902"/>
      <c r="U139" s="902"/>
      <c r="V139" s="902"/>
      <c r="W139" s="902"/>
      <c r="X139" s="902"/>
      <c r="Y139" s="902"/>
      <c r="Z139" s="902"/>
      <c r="AA139" s="902"/>
      <c r="AB139" s="895"/>
      <c r="AC139" s="895"/>
      <c r="AD139" s="895"/>
      <c r="AE139" s="895"/>
      <c r="AF139" s="895"/>
      <c r="AG139" s="895"/>
      <c r="AH139" s="895"/>
      <c r="AI139" s="896"/>
      <c r="AJ139" s="896"/>
      <c r="AK139" s="896"/>
      <c r="AL139" s="896"/>
      <c r="AM139" s="896"/>
      <c r="AN139" s="896"/>
      <c r="AO139" s="896"/>
      <c r="AP139" s="896"/>
      <c r="AQ139" s="896"/>
      <c r="AR139" s="896"/>
      <c r="AS139" s="896"/>
      <c r="AT139" s="896"/>
      <c r="AU139" s="896"/>
      <c r="AV139" s="896"/>
      <c r="AW139" s="896"/>
      <c r="AX139" s="896"/>
      <c r="AY139" s="896"/>
      <c r="AZ139" s="896"/>
      <c r="BA139" s="896"/>
      <c r="BB139" s="896"/>
      <c r="BC139" s="897"/>
      <c r="BD139" s="897"/>
      <c r="BE139" s="897"/>
      <c r="BF139" s="897"/>
      <c r="BG139" s="897"/>
      <c r="BH139" s="897"/>
      <c r="BI139" s="897"/>
      <c r="BJ139" s="897"/>
      <c r="BK139" s="897"/>
      <c r="BL139" s="897"/>
      <c r="BM139" s="897"/>
      <c r="BN139" s="897"/>
      <c r="BO139" s="897"/>
      <c r="BP139" s="897"/>
      <c r="BQ139" s="897"/>
      <c r="BR139" s="897"/>
      <c r="BS139" s="897"/>
      <c r="BT139" s="897"/>
      <c r="BU139" s="897"/>
      <c r="BV139" s="897"/>
      <c r="BW139" s="897"/>
      <c r="BX139" s="897"/>
      <c r="BY139" s="897"/>
      <c r="BZ139" s="897"/>
      <c r="CA139" s="897"/>
      <c r="CB139" s="897"/>
      <c r="CC139" s="897"/>
      <c r="CD139" s="897"/>
      <c r="CE139" s="897"/>
      <c r="CF139" s="897"/>
      <c r="CG139" s="897"/>
      <c r="CH139" s="897"/>
      <c r="CI139" s="897"/>
      <c r="CJ139" s="897"/>
      <c r="CK139" s="897"/>
      <c r="CL139" s="897"/>
      <c r="CM139" s="897"/>
      <c r="CN139" s="897"/>
      <c r="CO139" s="897"/>
      <c r="CP139" s="897"/>
      <c r="CQ139" s="897"/>
      <c r="CR139" s="897"/>
      <c r="CS139" s="897"/>
      <c r="CT139" s="897"/>
      <c r="CU139" s="897"/>
      <c r="CV139" s="897"/>
      <c r="CW139" s="897"/>
      <c r="CX139" s="897"/>
      <c r="CY139" s="897"/>
      <c r="CZ139" s="897"/>
      <c r="DA139" s="897"/>
      <c r="DB139" s="897"/>
      <c r="DC139" s="897"/>
      <c r="DD139" s="897"/>
      <c r="DE139" s="897"/>
    </row>
    <row r="140" spans="2:114" s="253" customFormat="1" ht="50.1" customHeight="1" x14ac:dyDescent="0.2">
      <c r="B140" s="904" t="s">
        <v>682</v>
      </c>
      <c r="C140" s="894"/>
      <c r="D140" s="894"/>
      <c r="E140" s="894"/>
      <c r="F140" s="894"/>
      <c r="G140" s="894"/>
      <c r="H140" s="894"/>
      <c r="I140" s="894"/>
      <c r="J140" s="894"/>
      <c r="K140" s="894"/>
      <c r="L140" s="894"/>
      <c r="M140" s="894"/>
      <c r="N140" s="894"/>
      <c r="O140" s="894"/>
      <c r="P140" s="894"/>
      <c r="Q140" s="894"/>
      <c r="R140" s="894"/>
      <c r="S140" s="894"/>
      <c r="T140" s="894"/>
      <c r="U140" s="894"/>
      <c r="V140" s="894"/>
      <c r="W140" s="894"/>
      <c r="X140" s="894"/>
      <c r="Y140" s="894"/>
      <c r="Z140" s="894"/>
      <c r="AA140" s="894"/>
      <c r="AB140" s="895">
        <v>37</v>
      </c>
      <c r="AC140" s="895"/>
      <c r="AD140" s="895"/>
      <c r="AE140" s="895"/>
      <c r="AF140" s="895"/>
      <c r="AG140" s="895"/>
      <c r="AH140" s="895"/>
      <c r="AI140" s="900">
        <f>AS140+CL140</f>
        <v>5</v>
      </c>
      <c r="AJ140" s="900"/>
      <c r="AK140" s="900"/>
      <c r="AL140" s="900"/>
      <c r="AM140" s="900"/>
      <c r="AN140" s="900"/>
      <c r="AO140" s="900"/>
      <c r="AP140" s="900"/>
      <c r="AQ140" s="900"/>
      <c r="AR140" s="900"/>
      <c r="AS140" s="900">
        <f>BC140+BP140+CB140</f>
        <v>1</v>
      </c>
      <c r="AT140" s="900"/>
      <c r="AU140" s="900"/>
      <c r="AV140" s="900"/>
      <c r="AW140" s="900"/>
      <c r="AX140" s="900"/>
      <c r="AY140" s="900"/>
      <c r="AZ140" s="900"/>
      <c r="BA140" s="900"/>
      <c r="BB140" s="900"/>
      <c r="BC140" s="898">
        <v>1</v>
      </c>
      <c r="BD140" s="898"/>
      <c r="BE140" s="898"/>
      <c r="BF140" s="898"/>
      <c r="BG140" s="898"/>
      <c r="BH140" s="898"/>
      <c r="BI140" s="898"/>
      <c r="BJ140" s="898"/>
      <c r="BK140" s="898"/>
      <c r="BL140" s="898"/>
      <c r="BM140" s="898"/>
      <c r="BN140" s="898"/>
      <c r="BO140" s="898"/>
      <c r="BP140" s="898">
        <v>0</v>
      </c>
      <c r="BQ140" s="898"/>
      <c r="BR140" s="898"/>
      <c r="BS140" s="898"/>
      <c r="BT140" s="898"/>
      <c r="BU140" s="898"/>
      <c r="BV140" s="898"/>
      <c r="BW140" s="898"/>
      <c r="BX140" s="898"/>
      <c r="BY140" s="898"/>
      <c r="BZ140" s="898"/>
      <c r="CA140" s="898"/>
      <c r="CB140" s="898">
        <v>0</v>
      </c>
      <c r="CC140" s="898"/>
      <c r="CD140" s="898"/>
      <c r="CE140" s="898"/>
      <c r="CF140" s="898"/>
      <c r="CG140" s="898"/>
      <c r="CH140" s="898"/>
      <c r="CI140" s="898"/>
      <c r="CJ140" s="898"/>
      <c r="CK140" s="898"/>
      <c r="CL140" s="898">
        <v>4</v>
      </c>
      <c r="CM140" s="898"/>
      <c r="CN140" s="898"/>
      <c r="CO140" s="898"/>
      <c r="CP140" s="898"/>
      <c r="CQ140" s="898"/>
      <c r="CR140" s="898"/>
      <c r="CS140" s="898"/>
      <c r="CT140" s="898">
        <v>1</v>
      </c>
      <c r="CU140" s="898"/>
      <c r="CV140" s="898"/>
      <c r="CW140" s="898"/>
      <c r="CX140" s="898"/>
      <c r="CY140" s="898"/>
      <c r="CZ140" s="898"/>
      <c r="DA140" s="898"/>
      <c r="DB140" s="898"/>
      <c r="DC140" s="898"/>
      <c r="DD140" s="898"/>
      <c r="DE140" s="898"/>
    </row>
    <row r="141" spans="2:114" ht="36.950000000000003" customHeight="1" x14ac:dyDescent="0.2">
      <c r="B141" s="921" t="s">
        <v>683</v>
      </c>
      <c r="C141" s="921"/>
      <c r="D141" s="921"/>
      <c r="E141" s="921"/>
      <c r="F141" s="921"/>
      <c r="G141" s="921"/>
      <c r="H141" s="921"/>
      <c r="I141" s="921"/>
      <c r="J141" s="921"/>
      <c r="K141" s="921"/>
      <c r="L141" s="921"/>
      <c r="M141" s="921"/>
      <c r="N141" s="921"/>
      <c r="O141" s="921"/>
      <c r="P141" s="921"/>
      <c r="Q141" s="921"/>
      <c r="R141" s="921"/>
      <c r="S141" s="921"/>
      <c r="T141" s="921"/>
      <c r="U141" s="921"/>
      <c r="V141" s="921"/>
      <c r="W141" s="921"/>
      <c r="X141" s="921"/>
      <c r="Y141" s="921"/>
      <c r="Z141" s="921"/>
      <c r="AA141" s="921"/>
      <c r="AB141" s="909">
        <v>38</v>
      </c>
      <c r="AC141" s="909"/>
      <c r="AD141" s="909"/>
      <c r="AE141" s="909"/>
      <c r="AF141" s="909"/>
      <c r="AG141" s="909"/>
      <c r="AH141" s="909"/>
      <c r="AI141" s="893">
        <f>AS141</f>
        <v>0</v>
      </c>
      <c r="AJ141" s="893"/>
      <c r="AK141" s="893"/>
      <c r="AL141" s="893"/>
      <c r="AM141" s="893"/>
      <c r="AN141" s="893"/>
      <c r="AO141" s="893"/>
      <c r="AP141" s="893"/>
      <c r="AQ141" s="893"/>
      <c r="AR141" s="893"/>
      <c r="AS141" s="893">
        <f>BC141+BP141</f>
        <v>0</v>
      </c>
      <c r="AT141" s="893"/>
      <c r="AU141" s="893"/>
      <c r="AV141" s="893"/>
      <c r="AW141" s="893"/>
      <c r="AX141" s="893"/>
      <c r="AY141" s="893"/>
      <c r="AZ141" s="893"/>
      <c r="BA141" s="893"/>
      <c r="BB141" s="893"/>
      <c r="BC141" s="901">
        <v>0</v>
      </c>
      <c r="BD141" s="901"/>
      <c r="BE141" s="901"/>
      <c r="BF141" s="901"/>
      <c r="BG141" s="901"/>
      <c r="BH141" s="901"/>
      <c r="BI141" s="901"/>
      <c r="BJ141" s="901"/>
      <c r="BK141" s="901"/>
      <c r="BL141" s="901"/>
      <c r="BM141" s="901"/>
      <c r="BN141" s="901"/>
      <c r="BO141" s="901"/>
      <c r="BP141" s="901">
        <v>0</v>
      </c>
      <c r="BQ141" s="901"/>
      <c r="BR141" s="901"/>
      <c r="BS141" s="901"/>
      <c r="BT141" s="901"/>
      <c r="BU141" s="901"/>
      <c r="BV141" s="901"/>
      <c r="BW141" s="901"/>
      <c r="BX141" s="901"/>
      <c r="BY141" s="901"/>
      <c r="BZ141" s="901"/>
      <c r="CA141" s="901"/>
      <c r="CB141" s="905" t="s">
        <v>638</v>
      </c>
      <c r="CC141" s="905"/>
      <c r="CD141" s="905"/>
      <c r="CE141" s="905"/>
      <c r="CF141" s="905"/>
      <c r="CG141" s="905"/>
      <c r="CH141" s="905"/>
      <c r="CI141" s="905"/>
      <c r="CJ141" s="905"/>
      <c r="CK141" s="905"/>
      <c r="CL141" s="905" t="s">
        <v>638</v>
      </c>
      <c r="CM141" s="905"/>
      <c r="CN141" s="905"/>
      <c r="CO141" s="905"/>
      <c r="CP141" s="905"/>
      <c r="CQ141" s="905"/>
      <c r="CR141" s="905"/>
      <c r="CS141" s="905"/>
      <c r="CT141" s="901">
        <v>0</v>
      </c>
      <c r="CU141" s="901"/>
      <c r="CV141" s="901"/>
      <c r="CW141" s="901"/>
      <c r="CX141" s="901"/>
      <c r="CY141" s="901"/>
      <c r="CZ141" s="901"/>
      <c r="DA141" s="901"/>
      <c r="DB141" s="901"/>
      <c r="DC141" s="901"/>
      <c r="DD141" s="901"/>
      <c r="DE141" s="901"/>
    </row>
    <row r="142" spans="2:114" ht="11.25" customHeight="1" x14ac:dyDescent="0.2"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  <c r="R142" s="235"/>
      <c r="S142" s="235"/>
      <c r="T142" s="235"/>
      <c r="U142" s="235"/>
      <c r="V142" s="235"/>
      <c r="W142" s="235"/>
      <c r="X142" s="235"/>
      <c r="Y142" s="235"/>
      <c r="Z142" s="235"/>
      <c r="AA142" s="235"/>
      <c r="AB142" s="235"/>
      <c r="AC142" s="235"/>
      <c r="AD142" s="235"/>
      <c r="AE142" s="235"/>
      <c r="AF142" s="235"/>
      <c r="AG142" s="235"/>
      <c r="AH142" s="235"/>
      <c r="AI142" s="235"/>
      <c r="AJ142" s="235"/>
      <c r="AK142" s="235"/>
      <c r="AL142" s="235"/>
      <c r="AM142" s="235"/>
      <c r="AN142" s="235"/>
      <c r="AO142" s="235"/>
      <c r="AP142" s="235"/>
      <c r="AQ142" s="235"/>
      <c r="AR142" s="235"/>
      <c r="AS142" s="235"/>
      <c r="AT142" s="235"/>
      <c r="AU142" s="235"/>
      <c r="AV142" s="235"/>
      <c r="AW142" s="235"/>
      <c r="AX142" s="235"/>
      <c r="AY142" s="235"/>
      <c r="AZ142" s="235"/>
      <c r="BA142" s="235"/>
      <c r="BB142" s="235"/>
      <c r="BC142" s="235"/>
      <c r="BD142" s="235"/>
      <c r="BE142" s="235"/>
      <c r="BF142" s="235"/>
      <c r="BG142" s="235"/>
      <c r="BH142" s="235"/>
      <c r="BI142" s="235"/>
      <c r="BJ142" s="235"/>
      <c r="BK142" s="235"/>
      <c r="BL142" s="235"/>
      <c r="BM142" s="235"/>
      <c r="BN142" s="235"/>
      <c r="BO142" s="235"/>
      <c r="BP142" s="235"/>
      <c r="BQ142" s="235"/>
      <c r="BR142" s="235"/>
      <c r="BS142" s="235"/>
      <c r="BT142" s="235"/>
      <c r="BU142" s="235"/>
      <c r="BV142" s="235"/>
      <c r="BW142" s="235"/>
      <c r="BX142" s="235"/>
      <c r="BY142" s="235"/>
      <c r="BZ142" s="235"/>
      <c r="CA142" s="235"/>
      <c r="CB142" s="235"/>
      <c r="CC142" s="235"/>
      <c r="CD142" s="235"/>
      <c r="CE142" s="235"/>
      <c r="CF142" s="235"/>
      <c r="CG142" s="235"/>
      <c r="CH142" s="235"/>
      <c r="CI142" s="235"/>
      <c r="CJ142" s="235"/>
      <c r="CK142" s="235"/>
      <c r="CL142" s="235"/>
      <c r="CM142" s="235"/>
      <c r="CN142" s="235"/>
      <c r="CO142" s="235"/>
      <c r="CP142" s="235"/>
      <c r="CQ142" s="235"/>
      <c r="CR142" s="235"/>
      <c r="CS142" s="235"/>
      <c r="CT142" s="235"/>
      <c r="CU142" s="235"/>
      <c r="CV142" s="235"/>
      <c r="CW142" s="235"/>
      <c r="CX142" s="235"/>
      <c r="CY142" s="235"/>
      <c r="CZ142" s="235"/>
      <c r="DA142" s="235"/>
      <c r="DB142" s="235"/>
      <c r="DC142" s="235"/>
      <c r="DD142" s="235"/>
      <c r="DE142" s="235"/>
    </row>
    <row r="143" spans="2:114" ht="11.25" customHeight="1" x14ac:dyDescent="0.2">
      <c r="B143" s="920" t="s">
        <v>684</v>
      </c>
      <c r="C143" s="920"/>
      <c r="D143" s="920"/>
      <c r="E143" s="920"/>
      <c r="F143" s="920"/>
      <c r="G143" s="920"/>
      <c r="H143" s="920"/>
      <c r="I143" s="920"/>
      <c r="J143" s="920"/>
      <c r="K143" s="920"/>
      <c r="L143" s="920"/>
      <c r="M143" s="920"/>
      <c r="N143" s="920"/>
      <c r="O143" s="920"/>
      <c r="P143" s="920"/>
      <c r="Q143" s="920"/>
      <c r="R143" s="920"/>
      <c r="S143" s="920"/>
      <c r="T143" s="920"/>
      <c r="U143" s="920"/>
      <c r="V143" s="920"/>
      <c r="W143" s="920"/>
      <c r="X143" s="920"/>
      <c r="Y143" s="920"/>
      <c r="Z143" s="920"/>
      <c r="AA143" s="920"/>
      <c r="AB143" s="920"/>
      <c r="AC143" s="920"/>
      <c r="AD143" s="920"/>
      <c r="AE143" s="254"/>
      <c r="AF143" s="235"/>
      <c r="AG143" s="235"/>
      <c r="AH143" s="235"/>
      <c r="AI143" s="235"/>
      <c r="AJ143" s="235"/>
      <c r="AK143" s="235"/>
      <c r="AL143" s="235"/>
      <c r="AM143" s="235"/>
      <c r="AN143" s="235"/>
      <c r="AO143" s="235"/>
      <c r="AP143" s="235"/>
      <c r="AQ143" s="235"/>
      <c r="AR143" s="235"/>
      <c r="AS143" s="235"/>
      <c r="AT143" s="235"/>
      <c r="AU143" s="235"/>
      <c r="AV143" s="235"/>
      <c r="AW143" s="235"/>
      <c r="AX143" s="235"/>
      <c r="AY143" s="235"/>
      <c r="AZ143" s="235"/>
      <c r="BA143" s="235"/>
      <c r="BB143" s="235"/>
      <c r="BC143" s="235"/>
      <c r="BD143" s="235"/>
      <c r="BE143" s="235"/>
      <c r="BF143" s="235"/>
      <c r="BG143" s="235"/>
      <c r="BH143" s="235"/>
      <c r="BI143" s="235"/>
      <c r="BJ143" s="235"/>
      <c r="BK143" s="235"/>
      <c r="BL143" s="235"/>
      <c r="BM143" s="235"/>
      <c r="BN143" s="235"/>
      <c r="BO143" s="235"/>
      <c r="BP143" s="235"/>
      <c r="BQ143" s="235"/>
      <c r="BR143" s="235"/>
      <c r="BS143" s="235"/>
      <c r="BT143" s="235"/>
      <c r="BU143" s="235"/>
      <c r="BV143" s="235"/>
      <c r="BW143" s="235"/>
      <c r="BX143" s="235"/>
      <c r="BY143" s="235"/>
      <c r="BZ143" s="235"/>
      <c r="CA143" s="235"/>
      <c r="CB143" s="235"/>
      <c r="CC143" s="235"/>
      <c r="CD143" s="235"/>
      <c r="CE143" s="235"/>
      <c r="CF143" s="235"/>
      <c r="CG143" s="235"/>
      <c r="CH143" s="235"/>
      <c r="CI143" s="235"/>
      <c r="CJ143" s="235"/>
      <c r="CK143" s="235"/>
      <c r="CL143" s="235"/>
      <c r="CM143" s="235"/>
      <c r="CN143" s="235"/>
      <c r="CO143" s="235"/>
      <c r="CP143" s="235"/>
      <c r="CQ143" s="235"/>
      <c r="CR143" s="235"/>
      <c r="CS143" s="235"/>
      <c r="CT143" s="235"/>
      <c r="CU143" s="235"/>
      <c r="CV143" s="235"/>
      <c r="CW143" s="235"/>
      <c r="CX143" s="235"/>
      <c r="CY143" s="235"/>
      <c r="CZ143" s="235"/>
      <c r="DA143" s="235"/>
      <c r="DB143" s="235"/>
      <c r="DC143" s="235"/>
      <c r="DD143" s="235"/>
      <c r="DE143" s="235"/>
      <c r="DF143" s="255">
        <f ca="1">TODAY()</f>
        <v>44389</v>
      </c>
      <c r="DG143" s="256"/>
      <c r="DH143" s="257">
        <f ca="1">DAY(DF143)</f>
        <v>12</v>
      </c>
      <c r="DI143" s="256">
        <f ca="1">MONTH(DF143)</f>
        <v>7</v>
      </c>
      <c r="DJ143" s="256">
        <f ca="1">YEAR(DF143)</f>
        <v>2021</v>
      </c>
    </row>
    <row r="144" spans="2:114" ht="11.25" customHeight="1" x14ac:dyDescent="0.2">
      <c r="B144" s="920" t="s">
        <v>685</v>
      </c>
      <c r="C144" s="920"/>
      <c r="D144" s="920"/>
      <c r="E144" s="920"/>
      <c r="F144" s="920"/>
      <c r="G144" s="920"/>
      <c r="H144" s="920"/>
      <c r="I144" s="920"/>
      <c r="J144" s="920"/>
      <c r="K144" s="920"/>
      <c r="L144" s="920"/>
      <c r="M144" s="920"/>
      <c r="N144" s="920"/>
      <c r="O144" s="920"/>
      <c r="P144" s="920"/>
      <c r="Q144" s="920"/>
      <c r="R144" s="920"/>
      <c r="S144" s="920"/>
      <c r="T144" s="920"/>
      <c r="U144" s="920"/>
      <c r="V144" s="920"/>
      <c r="W144" s="920"/>
      <c r="X144" s="920"/>
      <c r="Y144" s="920"/>
      <c r="Z144" s="920"/>
      <c r="AA144" s="920"/>
      <c r="AB144" s="920"/>
      <c r="AC144" s="920"/>
      <c r="AD144" s="920"/>
      <c r="AE144" s="235"/>
      <c r="AF144" s="235"/>
      <c r="AG144" s="235"/>
      <c r="AH144" s="235"/>
      <c r="AI144" s="235"/>
      <c r="AJ144" s="235"/>
      <c r="AK144" s="235"/>
      <c r="AL144" s="235"/>
      <c r="AM144" s="235"/>
      <c r="AN144" s="235"/>
      <c r="AO144" s="235"/>
      <c r="AP144" s="235"/>
      <c r="AQ144" s="235"/>
      <c r="AR144" s="235"/>
      <c r="AS144" s="235"/>
      <c r="AT144" s="235"/>
      <c r="AU144" s="235"/>
      <c r="AV144" s="235"/>
      <c r="AW144" s="235"/>
      <c r="AX144" s="235"/>
      <c r="AY144" s="235"/>
      <c r="AZ144" s="235"/>
      <c r="BA144" s="235"/>
      <c r="BB144" s="235"/>
      <c r="BC144" s="235"/>
      <c r="BD144" s="235"/>
      <c r="BE144" s="235"/>
      <c r="BF144" s="235"/>
      <c r="BG144" s="834"/>
      <c r="BH144" s="834"/>
      <c r="BI144" s="834"/>
      <c r="BJ144" s="834"/>
      <c r="BK144" s="834"/>
      <c r="BL144" s="834"/>
      <c r="BM144" s="834"/>
      <c r="BN144" s="834"/>
      <c r="BO144" s="834"/>
      <c r="BP144" s="834"/>
      <c r="BQ144" s="834"/>
      <c r="BR144" s="834"/>
      <c r="BS144" s="834"/>
      <c r="BT144" s="834"/>
      <c r="BU144" s="834"/>
      <c r="BV144" s="834"/>
      <c r="BW144" s="834"/>
      <c r="BX144" s="834"/>
      <c r="BY144" s="834"/>
      <c r="BZ144" s="834"/>
      <c r="CA144" s="235"/>
      <c r="CB144" s="834" t="s">
        <v>686</v>
      </c>
      <c r="CC144" s="834"/>
      <c r="CD144" s="834"/>
      <c r="CE144" s="834"/>
      <c r="CF144" s="834"/>
      <c r="CG144" s="834"/>
      <c r="CH144" s="834"/>
      <c r="CI144" s="834"/>
      <c r="CJ144" s="834"/>
      <c r="CK144" s="834"/>
      <c r="CL144" s="834"/>
      <c r="CM144" s="834"/>
      <c r="CN144" s="834"/>
      <c r="CO144" s="834"/>
      <c r="CP144" s="834"/>
      <c r="CQ144" s="834"/>
      <c r="CR144" s="834"/>
      <c r="CS144" s="834"/>
      <c r="CT144" s="834"/>
      <c r="CU144" s="834"/>
      <c r="CV144" s="834"/>
      <c r="CW144" s="834"/>
      <c r="CX144" s="834"/>
      <c r="CY144" s="834"/>
      <c r="CZ144" s="834"/>
      <c r="DA144" s="834"/>
      <c r="DB144" s="834"/>
      <c r="DC144" s="834"/>
      <c r="DD144" s="834"/>
      <c r="DE144" s="834"/>
      <c r="DF144" s="256"/>
      <c r="DG144" s="256"/>
      <c r="DH144" s="256"/>
      <c r="DI144" s="256" t="str">
        <f ca="1">VLOOKUP(DI143,DF145:DG156,2,0)</f>
        <v>июля</v>
      </c>
      <c r="DJ144" s="256"/>
    </row>
    <row r="145" spans="2:114" ht="11.25" customHeight="1" x14ac:dyDescent="0.2">
      <c r="B145" s="922" t="s">
        <v>687</v>
      </c>
      <c r="C145" s="922"/>
      <c r="D145" s="922"/>
      <c r="E145" s="922"/>
      <c r="F145" s="922"/>
      <c r="G145" s="922"/>
      <c r="H145" s="922"/>
      <c r="I145" s="922"/>
      <c r="J145" s="922"/>
      <c r="K145" s="922"/>
      <c r="L145" s="922"/>
      <c r="M145" s="922"/>
      <c r="N145" s="922"/>
      <c r="O145" s="922"/>
      <c r="P145" s="922"/>
      <c r="Q145" s="922"/>
      <c r="R145" s="922"/>
      <c r="S145" s="922"/>
      <c r="T145" s="922"/>
      <c r="U145" s="922"/>
      <c r="V145" s="922"/>
      <c r="W145" s="922"/>
      <c r="X145" s="922"/>
      <c r="Y145" s="922"/>
      <c r="Z145" s="922"/>
      <c r="AA145" s="922"/>
      <c r="AB145" s="922"/>
      <c r="AC145" s="922"/>
      <c r="AD145" s="922"/>
      <c r="AE145" s="235"/>
      <c r="AF145" s="235"/>
      <c r="AG145" s="235"/>
      <c r="AH145" s="235"/>
      <c r="AI145" s="235"/>
      <c r="AJ145" s="235"/>
      <c r="AK145" s="235"/>
      <c r="AL145" s="235"/>
      <c r="AM145" s="235"/>
      <c r="AN145" s="235"/>
      <c r="AO145" s="235"/>
      <c r="AP145" s="235"/>
      <c r="AQ145" s="235"/>
      <c r="AR145" s="235"/>
      <c r="AS145" s="235"/>
      <c r="AT145" s="235"/>
      <c r="AU145" s="235"/>
      <c r="AV145" s="235"/>
      <c r="AW145" s="235"/>
      <c r="AX145" s="235"/>
      <c r="AY145" s="235"/>
      <c r="AZ145" s="235"/>
      <c r="BA145" s="235"/>
      <c r="BB145" s="235"/>
      <c r="BC145" s="235"/>
      <c r="BD145" s="235"/>
      <c r="BE145" s="235"/>
      <c r="BF145" s="235"/>
      <c r="BG145" s="923" t="s">
        <v>688</v>
      </c>
      <c r="BH145" s="922"/>
      <c r="BI145" s="922"/>
      <c r="BJ145" s="922"/>
      <c r="BK145" s="922"/>
      <c r="BL145" s="922"/>
      <c r="BM145" s="922"/>
      <c r="BN145" s="922"/>
      <c r="BO145" s="922"/>
      <c r="BP145" s="922"/>
      <c r="BQ145" s="922"/>
      <c r="BR145" s="922"/>
      <c r="BS145" s="922"/>
      <c r="BT145" s="922"/>
      <c r="BU145" s="922"/>
      <c r="BV145" s="922"/>
      <c r="BW145" s="922"/>
      <c r="BX145" s="922"/>
      <c r="BY145" s="922"/>
      <c r="BZ145" s="922"/>
      <c r="CA145" s="235"/>
      <c r="CB145" s="923" t="s">
        <v>689</v>
      </c>
      <c r="CC145" s="922"/>
      <c r="CD145" s="922"/>
      <c r="CE145" s="922"/>
      <c r="CF145" s="922"/>
      <c r="CG145" s="922"/>
      <c r="CH145" s="922"/>
      <c r="CI145" s="922"/>
      <c r="CJ145" s="922"/>
      <c r="CK145" s="922"/>
      <c r="CL145" s="922"/>
      <c r="CM145" s="922"/>
      <c r="CN145" s="922"/>
      <c r="CO145" s="922"/>
      <c r="CP145" s="922"/>
      <c r="CQ145" s="922"/>
      <c r="CR145" s="922"/>
      <c r="CS145" s="922"/>
      <c r="CT145" s="922"/>
      <c r="CU145" s="922"/>
      <c r="CV145" s="922"/>
      <c r="CW145" s="922"/>
      <c r="CX145" s="922"/>
      <c r="CY145" s="922"/>
      <c r="CZ145" s="922"/>
      <c r="DA145" s="922"/>
      <c r="DB145" s="922"/>
      <c r="DC145" s="922"/>
      <c r="DD145" s="922"/>
      <c r="DE145" s="922"/>
      <c r="DF145" s="256">
        <v>1</v>
      </c>
      <c r="DG145" s="256" t="s">
        <v>690</v>
      </c>
      <c r="DH145" s="256"/>
      <c r="DI145" s="256"/>
      <c r="DJ145" s="256"/>
    </row>
    <row r="146" spans="2:114" ht="11.25" customHeight="1" x14ac:dyDescent="0.2"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  <c r="AA146" s="235"/>
      <c r="AB146" s="235"/>
      <c r="AC146" s="235"/>
      <c r="AD146" s="235"/>
      <c r="AE146" s="235"/>
      <c r="AF146" s="235"/>
      <c r="AG146" s="235"/>
      <c r="AH146" s="235"/>
      <c r="AI146" s="235"/>
      <c r="AJ146" s="235"/>
      <c r="AK146" s="235"/>
      <c r="AL146" s="235"/>
      <c r="AM146" s="235"/>
      <c r="AN146" s="235"/>
      <c r="AO146" s="235"/>
      <c r="AP146" s="235"/>
      <c r="AQ146" s="235"/>
      <c r="AR146" s="235"/>
      <c r="AS146" s="235"/>
      <c r="AT146" s="235"/>
      <c r="AU146" s="235"/>
      <c r="AV146" s="235"/>
      <c r="AW146" s="235"/>
      <c r="AX146" s="235"/>
      <c r="AY146" s="235"/>
      <c r="AZ146" s="235"/>
      <c r="BA146" s="235"/>
      <c r="BB146" s="235"/>
      <c r="BC146" s="235"/>
      <c r="BD146" s="235"/>
      <c r="BE146" s="235"/>
      <c r="BF146" s="235"/>
      <c r="BG146" s="235"/>
      <c r="BH146" s="235"/>
      <c r="BI146" s="235"/>
      <c r="BJ146" s="235"/>
      <c r="BK146" s="235"/>
      <c r="BL146" s="235"/>
      <c r="BM146" s="235"/>
      <c r="BN146" s="235"/>
      <c r="BO146" s="235"/>
      <c r="BP146" s="235"/>
      <c r="BQ146" s="235"/>
      <c r="BR146" s="235"/>
      <c r="BS146" s="235"/>
      <c r="BT146" s="235"/>
      <c r="BU146" s="235"/>
      <c r="BV146" s="235"/>
      <c r="BW146" s="235"/>
      <c r="BX146" s="235"/>
      <c r="BY146" s="235"/>
      <c r="BZ146" s="235"/>
      <c r="CA146" s="235"/>
      <c r="CB146" s="235"/>
      <c r="CC146" s="235"/>
      <c r="CD146" s="235"/>
      <c r="CE146" s="235"/>
      <c r="CF146" s="235"/>
      <c r="CG146" s="235"/>
      <c r="CH146" s="235"/>
      <c r="CI146" s="235"/>
      <c r="CJ146" s="235"/>
      <c r="CK146" s="235"/>
      <c r="CL146" s="235"/>
      <c r="CM146" s="235"/>
      <c r="CN146" s="235"/>
      <c r="CO146" s="235"/>
      <c r="CP146" s="235"/>
      <c r="CQ146" s="235"/>
      <c r="CR146" s="235"/>
      <c r="CS146" s="235"/>
      <c r="CT146" s="235"/>
      <c r="CU146" s="235"/>
      <c r="CV146" s="235"/>
      <c r="CW146" s="235"/>
      <c r="CX146" s="235"/>
      <c r="CY146" s="235"/>
      <c r="CZ146" s="235"/>
      <c r="DA146" s="235"/>
      <c r="DB146" s="235"/>
      <c r="DC146" s="235"/>
      <c r="DD146" s="235"/>
      <c r="DE146" s="235"/>
      <c r="DF146" s="256">
        <v>2</v>
      </c>
      <c r="DG146" s="256" t="s">
        <v>691</v>
      </c>
      <c r="DH146" s="256"/>
      <c r="DI146" s="256"/>
      <c r="DJ146" s="256"/>
    </row>
    <row r="147" spans="2:114" ht="11.25" customHeight="1" x14ac:dyDescent="0.2">
      <c r="B147" s="920" t="s">
        <v>692</v>
      </c>
      <c r="C147" s="920"/>
      <c r="D147" s="920"/>
      <c r="E147" s="920"/>
      <c r="F147" s="920"/>
      <c r="G147" s="920"/>
      <c r="H147" s="920"/>
      <c r="I147" s="920"/>
      <c r="J147" s="920"/>
      <c r="K147" s="920"/>
      <c r="L147" s="920"/>
      <c r="M147" s="920"/>
      <c r="N147" s="920"/>
      <c r="O147" s="920"/>
      <c r="P147" s="920"/>
      <c r="Q147" s="920"/>
      <c r="R147" s="920"/>
      <c r="S147" s="920"/>
      <c r="T147" s="920"/>
      <c r="U147" s="920"/>
      <c r="V147" s="920"/>
      <c r="W147" s="920"/>
      <c r="X147" s="920"/>
      <c r="Y147" s="920"/>
      <c r="Z147" s="920"/>
      <c r="AA147" s="920"/>
      <c r="AB147" s="920"/>
      <c r="AC147" s="920"/>
      <c r="AD147" s="920"/>
      <c r="AE147" s="235"/>
      <c r="AF147" s="235"/>
      <c r="AG147" s="235"/>
      <c r="AH147" s="235"/>
      <c r="AI147" s="235"/>
      <c r="AJ147" s="235"/>
      <c r="AK147" s="235"/>
      <c r="AL147" s="235"/>
      <c r="AM147" s="235"/>
      <c r="AN147" s="235"/>
      <c r="AO147" s="235"/>
      <c r="AP147" s="235"/>
      <c r="AQ147" s="235"/>
      <c r="AR147" s="235"/>
      <c r="AS147" s="235"/>
      <c r="AT147" s="235"/>
      <c r="AU147" s="235"/>
      <c r="AV147" s="235"/>
      <c r="AW147" s="235"/>
      <c r="AX147" s="235"/>
      <c r="AY147" s="235"/>
      <c r="AZ147" s="235"/>
      <c r="BA147" s="235"/>
      <c r="BB147" s="235"/>
      <c r="BC147" s="235"/>
      <c r="BD147" s="235"/>
      <c r="BE147" s="235"/>
      <c r="BF147" s="235"/>
      <c r="BG147" s="235"/>
      <c r="BH147" s="235"/>
      <c r="BI147" s="235"/>
      <c r="BJ147" s="235"/>
      <c r="BK147" s="235"/>
      <c r="BL147" s="235"/>
      <c r="BM147" s="235"/>
      <c r="BN147" s="235"/>
      <c r="BO147" s="235"/>
      <c r="BP147" s="235"/>
      <c r="BQ147" s="235"/>
      <c r="BR147" s="235"/>
      <c r="BS147" s="235"/>
      <c r="BT147" s="235"/>
      <c r="BU147" s="235"/>
      <c r="BV147" s="235"/>
      <c r="BW147" s="235"/>
      <c r="BX147" s="235"/>
      <c r="BY147" s="235"/>
      <c r="BZ147" s="235"/>
      <c r="CA147" s="235"/>
      <c r="CB147" s="235"/>
      <c r="CC147" s="235"/>
      <c r="CD147" s="235"/>
      <c r="CE147" s="235"/>
      <c r="CF147" s="235"/>
      <c r="CG147" s="235"/>
      <c r="CH147" s="235"/>
      <c r="CI147" s="235"/>
      <c r="CJ147" s="235"/>
      <c r="CK147" s="235"/>
      <c r="CL147" s="235"/>
      <c r="CM147" s="235"/>
      <c r="CN147" s="235"/>
      <c r="CO147" s="235"/>
      <c r="CP147" s="235"/>
      <c r="CQ147" s="235"/>
      <c r="CR147" s="235"/>
      <c r="CS147" s="235"/>
      <c r="CT147" s="235"/>
      <c r="CU147" s="235"/>
      <c r="CV147" s="235"/>
      <c r="CW147" s="235"/>
      <c r="CX147" s="235"/>
      <c r="CY147" s="235"/>
      <c r="CZ147" s="235"/>
      <c r="DA147" s="235"/>
      <c r="DB147" s="235"/>
      <c r="DC147" s="235"/>
      <c r="DD147" s="235"/>
      <c r="DE147" s="235"/>
      <c r="DF147" s="256">
        <v>3</v>
      </c>
      <c r="DG147" s="256" t="s">
        <v>693</v>
      </c>
      <c r="DH147" s="256"/>
      <c r="DI147" s="256"/>
      <c r="DJ147" s="256"/>
    </row>
    <row r="148" spans="2:114" ht="11.25" customHeight="1" x14ac:dyDescent="0.2">
      <c r="B148" s="920" t="s">
        <v>694</v>
      </c>
      <c r="C148" s="920"/>
      <c r="D148" s="920"/>
      <c r="E148" s="920"/>
      <c r="F148" s="920"/>
      <c r="G148" s="920"/>
      <c r="H148" s="920"/>
      <c r="I148" s="920"/>
      <c r="J148" s="920"/>
      <c r="K148" s="920"/>
      <c r="L148" s="920"/>
      <c r="M148" s="920"/>
      <c r="N148" s="920"/>
      <c r="O148" s="920"/>
      <c r="P148" s="920"/>
      <c r="Q148" s="920"/>
      <c r="R148" s="920"/>
      <c r="S148" s="920"/>
      <c r="T148" s="920"/>
      <c r="U148" s="920"/>
      <c r="V148" s="920"/>
      <c r="W148" s="920"/>
      <c r="X148" s="920"/>
      <c r="Y148" s="920"/>
      <c r="Z148" s="920"/>
      <c r="AA148" s="920"/>
      <c r="AB148" s="920"/>
      <c r="AC148" s="920"/>
      <c r="AD148" s="920"/>
      <c r="AE148" s="235"/>
      <c r="AF148" s="235"/>
      <c r="AG148" s="235"/>
      <c r="AH148" s="235"/>
      <c r="AI148" s="235"/>
      <c r="AJ148" s="235"/>
      <c r="AK148" s="235"/>
      <c r="AL148" s="235"/>
      <c r="AM148" s="235"/>
      <c r="AN148" s="235"/>
      <c r="AO148" s="235"/>
      <c r="AP148" s="235"/>
      <c r="AQ148" s="235"/>
      <c r="AR148" s="235"/>
      <c r="AS148" s="235"/>
      <c r="AT148" s="235"/>
      <c r="AU148" s="235"/>
      <c r="AV148" s="235"/>
      <c r="AW148" s="235"/>
      <c r="AX148" s="235"/>
      <c r="AY148" s="235"/>
      <c r="AZ148" s="235"/>
      <c r="BA148" s="235"/>
      <c r="BB148" s="235"/>
      <c r="BC148" s="235"/>
      <c r="BD148" s="235"/>
      <c r="BE148" s="235"/>
      <c r="BF148" s="235"/>
      <c r="BG148" s="235"/>
      <c r="BH148" s="235"/>
      <c r="BI148" s="235"/>
      <c r="BJ148" s="235"/>
      <c r="BK148" s="235"/>
      <c r="BL148" s="235"/>
      <c r="BM148" s="235"/>
      <c r="BN148" s="235"/>
      <c r="BO148" s="235"/>
      <c r="BP148" s="235"/>
      <c r="BQ148" s="235"/>
      <c r="BR148" s="235"/>
      <c r="BS148" s="235"/>
      <c r="BT148" s="235"/>
      <c r="BU148" s="235"/>
      <c r="BV148" s="235"/>
      <c r="BW148" s="235"/>
      <c r="BX148" s="235"/>
      <c r="BY148" s="235"/>
      <c r="BZ148" s="235"/>
      <c r="CA148" s="235"/>
      <c r="CB148" s="235"/>
      <c r="CC148" s="235"/>
      <c r="CD148" s="235"/>
      <c r="CE148" s="235"/>
      <c r="CF148" s="235"/>
      <c r="CG148" s="235"/>
      <c r="CH148" s="235"/>
      <c r="CI148" s="235"/>
      <c r="CJ148" s="235"/>
      <c r="CK148" s="235"/>
      <c r="CL148" s="235"/>
      <c r="CM148" s="235"/>
      <c r="CN148" s="235"/>
      <c r="CO148" s="235"/>
      <c r="CP148" s="235"/>
      <c r="CQ148" s="235"/>
      <c r="CR148" s="235"/>
      <c r="CS148" s="235"/>
      <c r="CT148" s="235"/>
      <c r="CU148" s="235"/>
      <c r="CV148" s="235"/>
      <c r="CW148" s="235"/>
      <c r="CX148" s="235"/>
      <c r="CY148" s="235"/>
      <c r="CZ148" s="235"/>
      <c r="DA148" s="235"/>
      <c r="DB148" s="235"/>
      <c r="DC148" s="235"/>
      <c r="DD148" s="235"/>
      <c r="DE148" s="235"/>
      <c r="DF148" s="256">
        <v>4</v>
      </c>
      <c r="DG148" s="256" t="s">
        <v>695</v>
      </c>
      <c r="DH148" s="256"/>
      <c r="DI148" s="256"/>
      <c r="DJ148" s="256"/>
    </row>
    <row r="149" spans="2:114" ht="11.25" customHeight="1" x14ac:dyDescent="0.25">
      <c r="B149" s="920" t="s">
        <v>696</v>
      </c>
      <c r="C149" s="920"/>
      <c r="D149" s="920"/>
      <c r="E149" s="920"/>
      <c r="F149" s="920"/>
      <c r="G149" s="920"/>
      <c r="H149" s="920"/>
      <c r="I149" s="920"/>
      <c r="J149" s="920"/>
      <c r="K149" s="920"/>
      <c r="L149" s="920"/>
      <c r="M149" s="920"/>
      <c r="N149" s="920"/>
      <c r="O149" s="920"/>
      <c r="P149" s="920"/>
      <c r="Q149" s="920"/>
      <c r="R149" s="920"/>
      <c r="S149" s="920"/>
      <c r="T149" s="920"/>
      <c r="U149" s="920"/>
      <c r="V149" s="920"/>
      <c r="W149" s="920"/>
      <c r="X149" s="920"/>
      <c r="Y149" s="920"/>
      <c r="Z149" s="920"/>
      <c r="AA149" s="920"/>
      <c r="AB149" s="920"/>
      <c r="AC149" s="920"/>
      <c r="AD149" s="920"/>
      <c r="AE149" s="235"/>
      <c r="AF149" s="924" t="s">
        <v>697</v>
      </c>
      <c r="AG149" s="924"/>
      <c r="AH149" s="924"/>
      <c r="AI149" s="924"/>
      <c r="AJ149" s="924"/>
      <c r="AK149" s="924"/>
      <c r="AL149" s="924"/>
      <c r="AM149" s="924"/>
      <c r="AN149" s="924"/>
      <c r="AO149" s="924"/>
      <c r="AP149" s="924"/>
      <c r="AQ149" s="924"/>
      <c r="AR149" s="924"/>
      <c r="AS149" s="924"/>
      <c r="AT149" s="924"/>
      <c r="AU149" s="924"/>
      <c r="AV149" s="924"/>
      <c r="AW149" s="924"/>
      <c r="AX149" s="924"/>
      <c r="AY149" s="924"/>
      <c r="AZ149" s="924"/>
      <c r="BA149" s="924"/>
      <c r="BB149" s="924"/>
      <c r="BC149" s="924"/>
      <c r="BD149" s="924"/>
      <c r="BE149" s="924"/>
      <c r="BF149" s="235"/>
      <c r="BG149" s="834"/>
      <c r="BH149" s="834"/>
      <c r="BI149" s="834"/>
      <c r="BJ149" s="834"/>
      <c r="BK149" s="834"/>
      <c r="BL149" s="834"/>
      <c r="BM149" s="834"/>
      <c r="BN149" s="834"/>
      <c r="BO149" s="834"/>
      <c r="BP149" s="834"/>
      <c r="BQ149" s="834"/>
      <c r="BR149" s="834"/>
      <c r="BS149" s="834"/>
      <c r="BT149" s="834"/>
      <c r="BU149" s="834"/>
      <c r="BV149" s="834"/>
      <c r="BW149" s="834"/>
      <c r="BX149" s="834"/>
      <c r="BY149" s="834"/>
      <c r="BZ149" s="834"/>
      <c r="CA149" s="235"/>
      <c r="CB149" s="834" t="s">
        <v>698</v>
      </c>
      <c r="CC149" s="834"/>
      <c r="CD149" s="834"/>
      <c r="CE149" s="834"/>
      <c r="CF149" s="834"/>
      <c r="CG149" s="834"/>
      <c r="CH149" s="834"/>
      <c r="CI149" s="834"/>
      <c r="CJ149" s="834"/>
      <c r="CK149" s="834"/>
      <c r="CL149" s="834"/>
      <c r="CM149" s="834"/>
      <c r="CN149" s="834"/>
      <c r="CO149" s="834"/>
      <c r="CP149" s="834"/>
      <c r="CQ149" s="834"/>
      <c r="CR149" s="834"/>
      <c r="CS149" s="834"/>
      <c r="CT149" s="834"/>
      <c r="CU149" s="834"/>
      <c r="CV149" s="834"/>
      <c r="CW149" s="834"/>
      <c r="CX149" s="834"/>
      <c r="CY149" s="834"/>
      <c r="CZ149" s="834"/>
      <c r="DA149" s="834"/>
      <c r="DB149" s="834"/>
      <c r="DC149" s="834"/>
      <c r="DD149" s="834"/>
      <c r="DE149" s="834"/>
      <c r="DF149" s="256">
        <v>5</v>
      </c>
      <c r="DG149" s="256" t="s">
        <v>699</v>
      </c>
      <c r="DH149" s="256"/>
      <c r="DI149" s="256"/>
      <c r="DJ149" s="256"/>
    </row>
    <row r="150" spans="2:114" ht="11.25" customHeight="1" x14ac:dyDescent="0.2"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  <c r="AA150" s="235"/>
      <c r="AB150" s="235"/>
      <c r="AC150" s="235"/>
      <c r="AD150" s="235"/>
      <c r="AE150" s="235"/>
      <c r="AF150" s="923" t="s">
        <v>700</v>
      </c>
      <c r="AG150" s="922"/>
      <c r="AH150" s="922"/>
      <c r="AI150" s="922"/>
      <c r="AJ150" s="922"/>
      <c r="AK150" s="922"/>
      <c r="AL150" s="922"/>
      <c r="AM150" s="922"/>
      <c r="AN150" s="922"/>
      <c r="AO150" s="922"/>
      <c r="AP150" s="922"/>
      <c r="AQ150" s="922"/>
      <c r="AR150" s="922"/>
      <c r="AS150" s="922"/>
      <c r="AT150" s="922"/>
      <c r="AU150" s="922"/>
      <c r="AV150" s="922"/>
      <c r="AW150" s="922"/>
      <c r="AX150" s="922"/>
      <c r="AY150" s="922"/>
      <c r="AZ150" s="922"/>
      <c r="BA150" s="922"/>
      <c r="BB150" s="922"/>
      <c r="BC150" s="922"/>
      <c r="BD150" s="922"/>
      <c r="BE150" s="922"/>
      <c r="BF150" s="235"/>
      <c r="BG150" s="923" t="s">
        <v>688</v>
      </c>
      <c r="BH150" s="922"/>
      <c r="BI150" s="922"/>
      <c r="BJ150" s="922"/>
      <c r="BK150" s="922"/>
      <c r="BL150" s="922"/>
      <c r="BM150" s="922"/>
      <c r="BN150" s="922"/>
      <c r="BO150" s="922"/>
      <c r="BP150" s="922"/>
      <c r="BQ150" s="922"/>
      <c r="BR150" s="922"/>
      <c r="BS150" s="922"/>
      <c r="BT150" s="922"/>
      <c r="BU150" s="922"/>
      <c r="BV150" s="922"/>
      <c r="BW150" s="922"/>
      <c r="BX150" s="922"/>
      <c r="BY150" s="922"/>
      <c r="BZ150" s="922"/>
      <c r="CA150" s="235"/>
      <c r="CB150" s="923" t="s">
        <v>689</v>
      </c>
      <c r="CC150" s="922"/>
      <c r="CD150" s="922"/>
      <c r="CE150" s="922"/>
      <c r="CF150" s="922"/>
      <c r="CG150" s="922"/>
      <c r="CH150" s="922"/>
      <c r="CI150" s="922"/>
      <c r="CJ150" s="922"/>
      <c r="CK150" s="922"/>
      <c r="CL150" s="922"/>
      <c r="CM150" s="922"/>
      <c r="CN150" s="922"/>
      <c r="CO150" s="922"/>
      <c r="CP150" s="922"/>
      <c r="CQ150" s="922"/>
      <c r="CR150" s="922"/>
      <c r="CS150" s="922"/>
      <c r="CT150" s="922"/>
      <c r="CU150" s="922"/>
      <c r="CV150" s="922"/>
      <c r="CW150" s="922"/>
      <c r="CX150" s="922"/>
      <c r="CY150" s="922"/>
      <c r="CZ150" s="922"/>
      <c r="DA150" s="922"/>
      <c r="DB150" s="922"/>
      <c r="DC150" s="922"/>
      <c r="DD150" s="922"/>
      <c r="DE150" s="922"/>
      <c r="DF150" s="256">
        <v>6</v>
      </c>
      <c r="DG150" s="256" t="s">
        <v>701</v>
      </c>
      <c r="DH150" s="256"/>
      <c r="DI150" s="256"/>
      <c r="DJ150" s="256"/>
    </row>
    <row r="151" spans="2:114" ht="11.25" customHeight="1" x14ac:dyDescent="0.2"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  <c r="R151" s="235"/>
      <c r="S151" s="235"/>
      <c r="T151" s="235"/>
      <c r="U151" s="235"/>
      <c r="V151" s="235"/>
      <c r="W151" s="235"/>
      <c r="X151" s="235"/>
      <c r="Y151" s="235"/>
      <c r="Z151" s="235"/>
      <c r="AA151" s="235"/>
      <c r="AB151" s="235"/>
      <c r="AC151" s="235"/>
      <c r="AD151" s="235"/>
      <c r="AE151" s="235"/>
      <c r="AF151" s="235"/>
      <c r="AG151" s="235"/>
      <c r="AH151" s="235"/>
      <c r="AI151" s="235"/>
      <c r="AJ151" s="235"/>
      <c r="AK151" s="235"/>
      <c r="AL151" s="235"/>
      <c r="AM151" s="235"/>
      <c r="AN151" s="235"/>
      <c r="AO151" s="235"/>
      <c r="AP151" s="235"/>
      <c r="AQ151" s="235"/>
      <c r="AR151" s="235"/>
      <c r="AS151" s="235"/>
      <c r="AT151" s="235"/>
      <c r="AU151" s="235"/>
      <c r="AV151" s="235"/>
      <c r="AW151" s="235"/>
      <c r="AX151" s="235"/>
      <c r="AY151" s="235"/>
      <c r="AZ151" s="235"/>
      <c r="BA151" s="235"/>
      <c r="BB151" s="235"/>
      <c r="BC151" s="235"/>
      <c r="BD151" s="235"/>
      <c r="BE151" s="235"/>
      <c r="BF151" s="235"/>
      <c r="BG151" s="235"/>
      <c r="BH151" s="235"/>
      <c r="BI151" s="235"/>
      <c r="BJ151" s="235"/>
      <c r="BK151" s="235"/>
      <c r="BL151" s="235"/>
      <c r="BM151" s="235"/>
      <c r="BN151" s="235"/>
      <c r="BO151" s="235"/>
      <c r="BP151" s="235"/>
      <c r="BQ151" s="235"/>
      <c r="BR151" s="235"/>
      <c r="BS151" s="235"/>
      <c r="BT151" s="235"/>
      <c r="BU151" s="235"/>
      <c r="BV151" s="235"/>
      <c r="BW151" s="235"/>
      <c r="BX151" s="235"/>
      <c r="BY151" s="235"/>
      <c r="BZ151" s="235"/>
      <c r="CA151" s="235"/>
      <c r="CB151" s="235"/>
      <c r="CC151" s="235"/>
      <c r="CD151" s="235"/>
      <c r="CE151" s="235"/>
      <c r="CF151" s="235"/>
      <c r="CG151" s="235"/>
      <c r="CH151" s="235"/>
      <c r="CI151" s="235"/>
      <c r="CJ151" s="235"/>
      <c r="CK151" s="235"/>
      <c r="CL151" s="235"/>
      <c r="CM151" s="235"/>
      <c r="CN151" s="235"/>
      <c r="CO151" s="235"/>
      <c r="CP151" s="235"/>
      <c r="CQ151" s="235"/>
      <c r="CR151" s="235"/>
      <c r="CS151" s="235"/>
      <c r="CT151" s="235"/>
      <c r="CU151" s="235"/>
      <c r="CV151" s="235"/>
      <c r="CW151" s="235"/>
      <c r="CX151" s="235"/>
      <c r="CY151" s="235"/>
      <c r="CZ151" s="235"/>
      <c r="DA151" s="235"/>
      <c r="DB151" s="235"/>
      <c r="DC151" s="235"/>
      <c r="DD151" s="235"/>
      <c r="DE151" s="235"/>
      <c r="DF151" s="256">
        <v>7</v>
      </c>
      <c r="DG151" s="256" t="s">
        <v>702</v>
      </c>
      <c r="DH151" s="256"/>
      <c r="DI151" s="256"/>
      <c r="DJ151" s="256"/>
    </row>
    <row r="152" spans="2:114" ht="11.25" customHeight="1" x14ac:dyDescent="0.2">
      <c r="B152" s="834" t="s">
        <v>703</v>
      </c>
      <c r="C152" s="834"/>
      <c r="D152" s="834"/>
      <c r="E152" s="834"/>
      <c r="F152" s="834"/>
      <c r="G152" s="834"/>
      <c r="H152" s="834"/>
      <c r="I152" s="834"/>
      <c r="J152" s="834"/>
      <c r="K152" s="834"/>
      <c r="L152" s="834"/>
      <c r="M152" s="834"/>
      <c r="N152" s="834"/>
      <c r="O152" s="834"/>
      <c r="P152" s="834"/>
      <c r="Q152" s="834"/>
      <c r="R152" s="834"/>
      <c r="S152" s="834"/>
      <c r="T152" s="834"/>
      <c r="U152" s="834"/>
      <c r="V152" s="834"/>
      <c r="W152" s="834"/>
      <c r="X152" s="834"/>
      <c r="Y152" s="834"/>
      <c r="Z152" s="834"/>
      <c r="AA152" s="834"/>
      <c r="AB152" s="834"/>
      <c r="AC152" s="834"/>
      <c r="AD152" s="834"/>
      <c r="AE152" s="834"/>
      <c r="AF152" s="834"/>
      <c r="AG152" s="834"/>
      <c r="AH152" s="834"/>
      <c r="AI152" s="834"/>
      <c r="AJ152" s="834"/>
      <c r="AK152" s="834"/>
      <c r="AL152" s="834"/>
      <c r="AM152" s="834"/>
      <c r="AN152" s="834"/>
      <c r="AO152" s="834"/>
      <c r="AP152" s="235"/>
      <c r="AQ152" s="235"/>
      <c r="AR152" s="235"/>
      <c r="AS152" s="235"/>
      <c r="AT152" s="235"/>
      <c r="AU152" s="235"/>
      <c r="AV152" s="235"/>
      <c r="AW152" s="235"/>
      <c r="AX152" s="235"/>
      <c r="AY152" s="235"/>
      <c r="AZ152" s="235"/>
      <c r="BA152" s="235"/>
      <c r="BB152" s="235"/>
      <c r="BC152" s="235"/>
      <c r="BD152" s="235"/>
      <c r="BE152" s="235"/>
      <c r="BF152" s="235"/>
      <c r="BG152" s="235"/>
      <c r="BH152" s="235"/>
      <c r="BI152" s="235"/>
      <c r="BJ152" s="235"/>
      <c r="BK152" s="235"/>
      <c r="BL152" s="235"/>
      <c r="BM152" s="235"/>
      <c r="BN152" s="235"/>
      <c r="BO152" s="235"/>
      <c r="BP152" s="235"/>
      <c r="BQ152" s="235"/>
      <c r="BR152" s="235"/>
      <c r="BS152" s="235"/>
      <c r="BT152" s="235"/>
      <c r="BU152" s="235"/>
      <c r="BV152" s="235"/>
      <c r="BW152" s="235"/>
      <c r="BX152" s="235"/>
      <c r="BY152" s="235"/>
      <c r="BZ152" s="235"/>
      <c r="CA152" s="926">
        <f ca="1">DH143</f>
        <v>12</v>
      </c>
      <c r="CB152" s="927"/>
      <c r="CC152" s="927"/>
      <c r="CD152" s="927"/>
      <c r="CE152" s="927"/>
      <c r="CF152" s="235"/>
      <c r="CG152" s="928" t="str">
        <f ca="1">DI144</f>
        <v>июля</v>
      </c>
      <c r="CH152" s="928"/>
      <c r="CI152" s="928"/>
      <c r="CJ152" s="928"/>
      <c r="CK152" s="928"/>
      <c r="CL152" s="928"/>
      <c r="CM152" s="928"/>
      <c r="CN152" s="928"/>
      <c r="CO152" s="928"/>
      <c r="CP152" s="928"/>
      <c r="CQ152" s="928"/>
      <c r="CR152" s="928"/>
      <c r="CS152" s="928"/>
      <c r="CT152" s="928"/>
      <c r="CU152" s="928"/>
      <c r="CV152" s="235"/>
      <c r="CW152" s="929">
        <f ca="1">DJ143</f>
        <v>2021</v>
      </c>
      <c r="CX152" s="929"/>
      <c r="CY152" s="929"/>
      <c r="CZ152" s="929"/>
      <c r="DA152" s="929"/>
      <c r="DB152" s="929"/>
      <c r="DC152" s="235"/>
      <c r="DD152" s="930" t="s">
        <v>704</v>
      </c>
      <c r="DE152" s="931"/>
      <c r="DF152" s="256">
        <v>8</v>
      </c>
      <c r="DG152" s="256" t="s">
        <v>705</v>
      </c>
      <c r="DH152" s="256"/>
      <c r="DI152" s="256"/>
      <c r="DJ152" s="256"/>
    </row>
    <row r="153" spans="2:114" ht="24" customHeight="1" x14ac:dyDescent="0.2">
      <c r="B153" s="925" t="s">
        <v>706</v>
      </c>
      <c r="C153" s="922"/>
      <c r="D153" s="922"/>
      <c r="E153" s="922"/>
      <c r="F153" s="922"/>
      <c r="G153" s="922"/>
      <c r="H153" s="922"/>
      <c r="I153" s="922"/>
      <c r="J153" s="922"/>
      <c r="K153" s="922"/>
      <c r="L153" s="922"/>
      <c r="M153" s="922"/>
      <c r="N153" s="922"/>
      <c r="O153" s="922"/>
      <c r="P153" s="922"/>
      <c r="Q153" s="922"/>
      <c r="R153" s="922"/>
      <c r="S153" s="922"/>
      <c r="T153" s="922"/>
      <c r="U153" s="922"/>
      <c r="V153" s="922"/>
      <c r="W153" s="922"/>
      <c r="X153" s="922"/>
      <c r="Y153" s="922"/>
      <c r="Z153" s="922"/>
      <c r="AA153" s="922"/>
      <c r="AB153" s="922"/>
      <c r="AC153" s="922"/>
      <c r="AD153" s="922"/>
      <c r="AE153" s="922"/>
      <c r="AF153" s="922"/>
      <c r="AG153" s="922"/>
      <c r="AH153" s="922"/>
      <c r="AI153" s="922"/>
      <c r="AJ153" s="922"/>
      <c r="AK153" s="922"/>
      <c r="AL153" s="922"/>
      <c r="AM153" s="922"/>
      <c r="AN153" s="922"/>
      <c r="AO153" s="922"/>
      <c r="AP153" s="235"/>
      <c r="AQ153" s="235"/>
      <c r="AR153" s="235"/>
      <c r="AS153" s="235"/>
      <c r="AT153" s="235"/>
      <c r="AU153" s="235"/>
      <c r="AV153" s="235"/>
      <c r="AW153" s="235"/>
      <c r="AX153" s="235"/>
      <c r="AY153" s="235"/>
      <c r="AZ153" s="235"/>
      <c r="BA153" s="235"/>
      <c r="BB153" s="235"/>
      <c r="BC153" s="235"/>
      <c r="BD153" s="235"/>
      <c r="BE153" s="235"/>
      <c r="BF153" s="235"/>
      <c r="BG153" s="235"/>
      <c r="BH153" s="235"/>
      <c r="BI153" s="235"/>
      <c r="BJ153" s="235"/>
      <c r="BK153" s="235"/>
      <c r="BL153" s="235"/>
      <c r="BM153" s="235"/>
      <c r="BN153" s="235"/>
      <c r="BO153" s="235"/>
      <c r="BP153" s="235"/>
      <c r="BQ153" s="235"/>
      <c r="BR153" s="235"/>
      <c r="BS153" s="235"/>
      <c r="BT153" s="235"/>
      <c r="BU153" s="235"/>
      <c r="BV153" s="235"/>
      <c r="BW153" s="235"/>
      <c r="BX153" s="235"/>
      <c r="BY153" s="235"/>
      <c r="BZ153" s="925" t="s">
        <v>707</v>
      </c>
      <c r="CA153" s="925"/>
      <c r="CB153" s="925"/>
      <c r="CC153" s="925"/>
      <c r="CD153" s="925"/>
      <c r="CE153" s="925"/>
      <c r="CF153" s="925"/>
      <c r="CG153" s="925"/>
      <c r="CH153" s="925"/>
      <c r="CI153" s="925"/>
      <c r="CJ153" s="925"/>
      <c r="CK153" s="925"/>
      <c r="CL153" s="925"/>
      <c r="CM153" s="925"/>
      <c r="CN153" s="925"/>
      <c r="CO153" s="925"/>
      <c r="CP153" s="925"/>
      <c r="CQ153" s="925"/>
      <c r="CR153" s="925"/>
      <c r="CS153" s="925"/>
      <c r="CT153" s="925"/>
      <c r="CU153" s="925"/>
      <c r="CV153" s="925"/>
      <c r="CW153" s="925"/>
      <c r="CX153" s="925"/>
      <c r="CY153" s="925"/>
      <c r="CZ153" s="925"/>
      <c r="DA153" s="925"/>
      <c r="DB153" s="925"/>
      <c r="DC153" s="925"/>
      <c r="DD153" s="925"/>
      <c r="DE153" s="925"/>
      <c r="DF153" s="256">
        <v>9</v>
      </c>
      <c r="DG153" s="256" t="s">
        <v>708</v>
      </c>
      <c r="DH153" s="256"/>
      <c r="DI153" s="256"/>
      <c r="DJ153" s="256"/>
    </row>
    <row r="154" spans="2:114" ht="11.25" customHeight="1" x14ac:dyDescent="0.2">
      <c r="DF154" s="256">
        <v>10</v>
      </c>
      <c r="DG154" s="256" t="s">
        <v>709</v>
      </c>
      <c r="DH154" s="256"/>
      <c r="DI154" s="256"/>
      <c r="DJ154" s="256"/>
    </row>
    <row r="155" spans="2:114" ht="11.25" customHeight="1" x14ac:dyDescent="0.2">
      <c r="DF155" s="256">
        <v>11</v>
      </c>
      <c r="DG155" s="256" t="s">
        <v>710</v>
      </c>
      <c r="DH155" s="256"/>
      <c r="DI155" s="256"/>
      <c r="DJ155" s="256"/>
    </row>
    <row r="156" spans="2:114" ht="11.25" customHeight="1" x14ac:dyDescent="0.2">
      <c r="DF156" s="256">
        <v>12</v>
      </c>
      <c r="DG156" s="256" t="s">
        <v>711</v>
      </c>
      <c r="DH156" s="256"/>
      <c r="DI156" s="256"/>
      <c r="DJ156" s="256"/>
    </row>
    <row r="157" spans="2:114" ht="11.25" customHeight="1" x14ac:dyDescent="0.2">
      <c r="DF157" s="258"/>
      <c r="DG157" s="258"/>
      <c r="DH157" s="258"/>
      <c r="DI157" s="258"/>
      <c r="DJ157" s="258"/>
    </row>
  </sheetData>
  <sheetProtection sheet="1" formatCells="0" formatColumns="0" formatRows="0" insertColumns="0" insertRows="0" insertHyperlinks="0" deleteColumns="0" deleteRows="0" sort="0" autoFilter="0" pivotTables="0"/>
  <mergeCells count="443">
    <mergeCell ref="B153:AO153"/>
    <mergeCell ref="BZ153:DE153"/>
    <mergeCell ref="AF150:BE150"/>
    <mergeCell ref="BG150:BZ150"/>
    <mergeCell ref="CB150:DE150"/>
    <mergeCell ref="B152:AO152"/>
    <mergeCell ref="CA152:CE152"/>
    <mergeCell ref="CG152:CU152"/>
    <mergeCell ref="CW152:DB152"/>
    <mergeCell ref="DD152:DE152"/>
    <mergeCell ref="B145:AD145"/>
    <mergeCell ref="BG145:BZ145"/>
    <mergeCell ref="CB145:DE145"/>
    <mergeCell ref="B147:AD147"/>
    <mergeCell ref="B148:AD148"/>
    <mergeCell ref="B149:AD149"/>
    <mergeCell ref="AF149:BE149"/>
    <mergeCell ref="BG149:BZ149"/>
    <mergeCell ref="CB149:DE149"/>
    <mergeCell ref="CL141:CS141"/>
    <mergeCell ref="CT141:DE141"/>
    <mergeCell ref="B143:AD143"/>
    <mergeCell ref="B144:AD144"/>
    <mergeCell ref="BG144:BZ144"/>
    <mergeCell ref="CB144:DE144"/>
    <mergeCell ref="CB140:CK140"/>
    <mergeCell ref="CL140:CS140"/>
    <mergeCell ref="CT140:DE140"/>
    <mergeCell ref="B141:AA141"/>
    <mergeCell ref="AB141:AH141"/>
    <mergeCell ref="AI141:AR141"/>
    <mergeCell ref="AS141:BB141"/>
    <mergeCell ref="BC141:BO141"/>
    <mergeCell ref="BP141:CA141"/>
    <mergeCell ref="CB141:CK141"/>
    <mergeCell ref="B140:AA140"/>
    <mergeCell ref="AB140:AH140"/>
    <mergeCell ref="AI140:AR140"/>
    <mergeCell ref="AS140:BB140"/>
    <mergeCell ref="BC140:BO140"/>
    <mergeCell ref="BP140:CA140"/>
    <mergeCell ref="B139:AA139"/>
    <mergeCell ref="AB139:AH139"/>
    <mergeCell ref="AI139:AR139"/>
    <mergeCell ref="AS139:BB139"/>
    <mergeCell ref="BC139:BO139"/>
    <mergeCell ref="BP139:CA139"/>
    <mergeCell ref="CB139:CK139"/>
    <mergeCell ref="CL139:CS139"/>
    <mergeCell ref="CT139:DE139"/>
    <mergeCell ref="B138:AA138"/>
    <mergeCell ref="AB138:AH138"/>
    <mergeCell ref="AI138:AR138"/>
    <mergeCell ref="AS138:BB138"/>
    <mergeCell ref="BC138:BO138"/>
    <mergeCell ref="BP138:CA138"/>
    <mergeCell ref="CB138:CK138"/>
    <mergeCell ref="CL138:CS138"/>
    <mergeCell ref="CT138:DE138"/>
    <mergeCell ref="CB136:CK136"/>
    <mergeCell ref="CL136:CS136"/>
    <mergeCell ref="CT136:DE136"/>
    <mergeCell ref="B137:AA137"/>
    <mergeCell ref="AB137:AH137"/>
    <mergeCell ref="AI137:AR137"/>
    <mergeCell ref="AS137:BB137"/>
    <mergeCell ref="BC137:BO137"/>
    <mergeCell ref="BP137:CA137"/>
    <mergeCell ref="CB137:CK137"/>
    <mergeCell ref="B136:AA136"/>
    <mergeCell ref="AB136:AH136"/>
    <mergeCell ref="AI136:AR136"/>
    <mergeCell ref="AS136:BB136"/>
    <mergeCell ref="BC136:BO136"/>
    <mergeCell ref="BP136:CA136"/>
    <mergeCell ref="CL137:CS137"/>
    <mergeCell ref="CT137:DE137"/>
    <mergeCell ref="B135:AA135"/>
    <mergeCell ref="AB135:AH135"/>
    <mergeCell ref="AI135:AR135"/>
    <mergeCell ref="AS135:BB135"/>
    <mergeCell ref="BC135:BO135"/>
    <mergeCell ref="BP135:CA135"/>
    <mergeCell ref="CB135:CK135"/>
    <mergeCell ref="CL135:CS135"/>
    <mergeCell ref="CT135:DE135"/>
    <mergeCell ref="B134:AA134"/>
    <mergeCell ref="AB134:AH134"/>
    <mergeCell ref="AI134:AR134"/>
    <mergeCell ref="AS134:BB134"/>
    <mergeCell ref="BC134:BO134"/>
    <mergeCell ref="BP134:CA134"/>
    <mergeCell ref="CB134:CK134"/>
    <mergeCell ref="CL134:CS134"/>
    <mergeCell ref="CT134:DE134"/>
    <mergeCell ref="CB132:CK132"/>
    <mergeCell ref="CL132:CS132"/>
    <mergeCell ref="CT132:DE132"/>
    <mergeCell ref="B133:AA133"/>
    <mergeCell ref="AB133:AH133"/>
    <mergeCell ref="AI133:AR133"/>
    <mergeCell ref="AS133:BB133"/>
    <mergeCell ref="BC133:BO133"/>
    <mergeCell ref="BP133:CA133"/>
    <mergeCell ref="CB133:CK133"/>
    <mergeCell ref="B132:AA132"/>
    <mergeCell ref="AB132:AH132"/>
    <mergeCell ref="AI132:AR132"/>
    <mergeCell ref="AS132:BB132"/>
    <mergeCell ref="BC132:BO132"/>
    <mergeCell ref="BP132:CA132"/>
    <mergeCell ref="CL133:CS133"/>
    <mergeCell ref="CT133:DE133"/>
    <mergeCell ref="B131:AA131"/>
    <mergeCell ref="AB131:AH131"/>
    <mergeCell ref="AI131:AR131"/>
    <mergeCell ref="AS131:BB131"/>
    <mergeCell ref="BC131:BO131"/>
    <mergeCell ref="BP131:CA131"/>
    <mergeCell ref="CB131:CK131"/>
    <mergeCell ref="CL131:CS131"/>
    <mergeCell ref="CT131:DE131"/>
    <mergeCell ref="B130:AA130"/>
    <mergeCell ref="AB130:AH130"/>
    <mergeCell ref="AI130:AR130"/>
    <mergeCell ref="AS130:BB130"/>
    <mergeCell ref="BC130:BO130"/>
    <mergeCell ref="BP130:CA130"/>
    <mergeCell ref="CB130:CK130"/>
    <mergeCell ref="CL130:CS130"/>
    <mergeCell ref="CT130:DE130"/>
    <mergeCell ref="B129:AA129"/>
    <mergeCell ref="AB129:AH129"/>
    <mergeCell ref="AI129:AR129"/>
    <mergeCell ref="AS129:BB129"/>
    <mergeCell ref="BC129:BO129"/>
    <mergeCell ref="BP129:CA129"/>
    <mergeCell ref="CB129:CK129"/>
    <mergeCell ref="CL129:CS129"/>
    <mergeCell ref="CT129:DE129"/>
    <mergeCell ref="B121:DE121"/>
    <mergeCell ref="B126:AA128"/>
    <mergeCell ref="AB126:AH128"/>
    <mergeCell ref="AI126:AR126"/>
    <mergeCell ref="AS126:CS126"/>
    <mergeCell ref="CT126:DE128"/>
    <mergeCell ref="AI127:AR128"/>
    <mergeCell ref="AS127:BB128"/>
    <mergeCell ref="BC127:CK127"/>
    <mergeCell ref="CL127:CS128"/>
    <mergeCell ref="BC128:BO128"/>
    <mergeCell ref="BP128:CA128"/>
    <mergeCell ref="CB128:CK128"/>
    <mergeCell ref="B116:BY116"/>
    <mergeCell ref="BZ116:CK116"/>
    <mergeCell ref="CL116:DE116"/>
    <mergeCell ref="B119:F119"/>
    <mergeCell ref="G119:DE119"/>
    <mergeCell ref="B120:DE120"/>
    <mergeCell ref="B114:BY114"/>
    <mergeCell ref="BZ114:CK114"/>
    <mergeCell ref="CL114:DE114"/>
    <mergeCell ref="B115:BY115"/>
    <mergeCell ref="BZ115:CK115"/>
    <mergeCell ref="CL115:DE115"/>
    <mergeCell ref="B112:BY112"/>
    <mergeCell ref="BZ112:CK112"/>
    <mergeCell ref="CL112:DE112"/>
    <mergeCell ref="B113:BY113"/>
    <mergeCell ref="BZ113:CK113"/>
    <mergeCell ref="CL113:DE113"/>
    <mergeCell ref="B110:BY110"/>
    <mergeCell ref="BZ110:CK110"/>
    <mergeCell ref="CL110:DE110"/>
    <mergeCell ref="B111:BY111"/>
    <mergeCell ref="BZ111:CK111"/>
    <mergeCell ref="CL111:DE111"/>
    <mergeCell ref="B108:BY108"/>
    <mergeCell ref="BZ108:CK108"/>
    <mergeCell ref="CL108:DE108"/>
    <mergeCell ref="B109:BY109"/>
    <mergeCell ref="BZ109:CK109"/>
    <mergeCell ref="CL109:DE109"/>
    <mergeCell ref="B106:BY106"/>
    <mergeCell ref="BZ106:CK106"/>
    <mergeCell ref="CL106:DE106"/>
    <mergeCell ref="B107:BY107"/>
    <mergeCell ref="BZ107:CK107"/>
    <mergeCell ref="CL107:DE107"/>
    <mergeCell ref="B104:BY104"/>
    <mergeCell ref="BZ104:CK104"/>
    <mergeCell ref="CL104:DE104"/>
    <mergeCell ref="B105:BY105"/>
    <mergeCell ref="BZ105:CK105"/>
    <mergeCell ref="CL105:DE105"/>
    <mergeCell ref="CL97:CS97"/>
    <mergeCell ref="CT97:DE97"/>
    <mergeCell ref="B101:DE101"/>
    <mergeCell ref="B103:BY103"/>
    <mergeCell ref="BZ103:CK103"/>
    <mergeCell ref="CL103:DE103"/>
    <mergeCell ref="CB96:CK96"/>
    <mergeCell ref="CL96:CS96"/>
    <mergeCell ref="CT96:DE96"/>
    <mergeCell ref="B97:Y97"/>
    <mergeCell ref="Z97:AF97"/>
    <mergeCell ref="AG97:AR97"/>
    <mergeCell ref="AS97:BB97"/>
    <mergeCell ref="BC97:BO97"/>
    <mergeCell ref="BP97:CA97"/>
    <mergeCell ref="CB97:CK97"/>
    <mergeCell ref="B96:Y96"/>
    <mergeCell ref="Z96:AF96"/>
    <mergeCell ref="AG96:AR96"/>
    <mergeCell ref="AS96:BB96"/>
    <mergeCell ref="BC96:BO96"/>
    <mergeCell ref="BP96:CA96"/>
    <mergeCell ref="B95:Y95"/>
    <mergeCell ref="Z95:AF95"/>
    <mergeCell ref="AG95:AR95"/>
    <mergeCell ref="AS95:BB95"/>
    <mergeCell ref="BC95:BO95"/>
    <mergeCell ref="BP95:CA95"/>
    <mergeCell ref="CB95:CK95"/>
    <mergeCell ref="CL95:CS95"/>
    <mergeCell ref="CT95:DE95"/>
    <mergeCell ref="B94:Y94"/>
    <mergeCell ref="Z94:AF94"/>
    <mergeCell ref="AG94:AR94"/>
    <mergeCell ref="AS94:BB94"/>
    <mergeCell ref="BC94:BO94"/>
    <mergeCell ref="BP94:CA94"/>
    <mergeCell ref="CB94:CK94"/>
    <mergeCell ref="CL94:CS94"/>
    <mergeCell ref="CT94:DE94"/>
    <mergeCell ref="CB92:CK92"/>
    <mergeCell ref="CL92:CS92"/>
    <mergeCell ref="CT92:DE92"/>
    <mergeCell ref="B93:Y93"/>
    <mergeCell ref="Z93:AF93"/>
    <mergeCell ref="AG93:AR93"/>
    <mergeCell ref="AS93:BB93"/>
    <mergeCell ref="BC93:BO93"/>
    <mergeCell ref="BP93:CA93"/>
    <mergeCell ref="CB93:CK93"/>
    <mergeCell ref="B92:Y92"/>
    <mergeCell ref="Z92:AF92"/>
    <mergeCell ref="AG92:AR92"/>
    <mergeCell ref="AS92:BB92"/>
    <mergeCell ref="BC92:BO92"/>
    <mergeCell ref="BP92:CA92"/>
    <mergeCell ref="CL93:CS93"/>
    <mergeCell ref="CT93:DE93"/>
    <mergeCell ref="B91:Y91"/>
    <mergeCell ref="Z91:AF91"/>
    <mergeCell ref="AG91:AR91"/>
    <mergeCell ref="AS91:BB91"/>
    <mergeCell ref="BC91:BO91"/>
    <mergeCell ref="BP91:CA91"/>
    <mergeCell ref="CB91:CK91"/>
    <mergeCell ref="CL91:CS91"/>
    <mergeCell ref="CT91:DE91"/>
    <mergeCell ref="B90:Y90"/>
    <mergeCell ref="Z90:AF90"/>
    <mergeCell ref="AG90:AR90"/>
    <mergeCell ref="AS90:BB90"/>
    <mergeCell ref="BC90:BO90"/>
    <mergeCell ref="BP90:CA90"/>
    <mergeCell ref="CB90:CK90"/>
    <mergeCell ref="CL90:CS90"/>
    <mergeCell ref="CT90:DE90"/>
    <mergeCell ref="CB88:CK88"/>
    <mergeCell ref="CL88:CS88"/>
    <mergeCell ref="CT88:DE88"/>
    <mergeCell ref="B89:Y89"/>
    <mergeCell ref="Z89:AF89"/>
    <mergeCell ref="AG89:AR89"/>
    <mergeCell ref="AS89:BB89"/>
    <mergeCell ref="BC89:BO89"/>
    <mergeCell ref="BP89:CA89"/>
    <mergeCell ref="CB89:CK89"/>
    <mergeCell ref="B88:Y88"/>
    <mergeCell ref="Z88:AF88"/>
    <mergeCell ref="AG88:AR88"/>
    <mergeCell ref="AS88:BB88"/>
    <mergeCell ref="BC88:BO88"/>
    <mergeCell ref="BP88:CA88"/>
    <mergeCell ref="CL89:CS89"/>
    <mergeCell ref="CT89:DE89"/>
    <mergeCell ref="B87:Y87"/>
    <mergeCell ref="Z87:AF87"/>
    <mergeCell ref="AG87:AR87"/>
    <mergeCell ref="AS87:BB87"/>
    <mergeCell ref="BC87:BO87"/>
    <mergeCell ref="BP87:CA87"/>
    <mergeCell ref="CB87:CK87"/>
    <mergeCell ref="CL87:CS87"/>
    <mergeCell ref="CT87:DE87"/>
    <mergeCell ref="B86:Y86"/>
    <mergeCell ref="Z86:AF86"/>
    <mergeCell ref="AG86:AR86"/>
    <mergeCell ref="AS86:BB86"/>
    <mergeCell ref="BC86:BO86"/>
    <mergeCell ref="BP86:CA86"/>
    <mergeCell ref="CB86:CK86"/>
    <mergeCell ref="CL86:CS86"/>
    <mergeCell ref="CT86:DE86"/>
    <mergeCell ref="CB84:CK84"/>
    <mergeCell ref="CL84:CS84"/>
    <mergeCell ref="CT84:DE84"/>
    <mergeCell ref="B85:Y85"/>
    <mergeCell ref="Z85:AF85"/>
    <mergeCell ref="AG85:AR85"/>
    <mergeCell ref="AS85:BB85"/>
    <mergeCell ref="BC85:BO85"/>
    <mergeCell ref="BP85:CA85"/>
    <mergeCell ref="CB85:CK85"/>
    <mergeCell ref="B84:Y84"/>
    <mergeCell ref="Z84:AF84"/>
    <mergeCell ref="AG84:AR84"/>
    <mergeCell ref="AS84:BB84"/>
    <mergeCell ref="BC84:BO84"/>
    <mergeCell ref="BP84:CA84"/>
    <mergeCell ref="CL85:CS85"/>
    <mergeCell ref="CT85:DE85"/>
    <mergeCell ref="B83:Y83"/>
    <mergeCell ref="Z83:AF83"/>
    <mergeCell ref="AG83:AR83"/>
    <mergeCell ref="AS83:BB83"/>
    <mergeCell ref="BC83:BO83"/>
    <mergeCell ref="BP83:CA83"/>
    <mergeCell ref="CB83:CK83"/>
    <mergeCell ref="CL83:CS83"/>
    <mergeCell ref="CT83:DE83"/>
    <mergeCell ref="B82:Y82"/>
    <mergeCell ref="Z82:AF82"/>
    <mergeCell ref="AG82:AR82"/>
    <mergeCell ref="AS82:BB82"/>
    <mergeCell ref="BC82:BO82"/>
    <mergeCell ref="BP82:CA82"/>
    <mergeCell ref="CB82:CK82"/>
    <mergeCell ref="CL82:CS82"/>
    <mergeCell ref="CT82:DE82"/>
    <mergeCell ref="CB80:CK80"/>
    <mergeCell ref="CL80:CS80"/>
    <mergeCell ref="CT80:DE80"/>
    <mergeCell ref="B81:Y81"/>
    <mergeCell ref="Z81:AF81"/>
    <mergeCell ref="AG81:AR81"/>
    <mergeCell ref="AS81:BB81"/>
    <mergeCell ref="BC81:BO81"/>
    <mergeCell ref="BP81:CA81"/>
    <mergeCell ref="CB81:CK81"/>
    <mergeCell ref="B80:Y80"/>
    <mergeCell ref="Z80:AF80"/>
    <mergeCell ref="AG80:AR80"/>
    <mergeCell ref="AS80:BB80"/>
    <mergeCell ref="BC80:BO80"/>
    <mergeCell ref="BP80:CA80"/>
    <mergeCell ref="CL81:CS81"/>
    <mergeCell ref="CT81:DE81"/>
    <mergeCell ref="B79:Y79"/>
    <mergeCell ref="Z79:AF79"/>
    <mergeCell ref="AG79:AR79"/>
    <mergeCell ref="AS79:BB79"/>
    <mergeCell ref="BC79:BO79"/>
    <mergeCell ref="BP79:CA79"/>
    <mergeCell ref="CB79:CK79"/>
    <mergeCell ref="CL79:CS79"/>
    <mergeCell ref="CT79:DE79"/>
    <mergeCell ref="B78:Y78"/>
    <mergeCell ref="Z78:AF78"/>
    <mergeCell ref="AG78:AR78"/>
    <mergeCell ref="AS78:BB78"/>
    <mergeCell ref="BC78:BO78"/>
    <mergeCell ref="BP78:CA78"/>
    <mergeCell ref="CB78:CK78"/>
    <mergeCell ref="CL78:CS78"/>
    <mergeCell ref="CT78:DE78"/>
    <mergeCell ref="DL71:EZ77"/>
    <mergeCell ref="B74:Y76"/>
    <mergeCell ref="Z74:AF76"/>
    <mergeCell ref="AG74:AR76"/>
    <mergeCell ref="AS74:CS74"/>
    <mergeCell ref="CT74:DE76"/>
    <mergeCell ref="AS75:BB76"/>
    <mergeCell ref="BC75:CK75"/>
    <mergeCell ref="CL75:CS76"/>
    <mergeCell ref="BC76:BO76"/>
    <mergeCell ref="BP76:CA76"/>
    <mergeCell ref="CB76:CK76"/>
    <mergeCell ref="B77:Y77"/>
    <mergeCell ref="Z77:AF77"/>
    <mergeCell ref="AG77:AR77"/>
    <mergeCell ref="AS77:BB77"/>
    <mergeCell ref="BC77:BO77"/>
    <mergeCell ref="BP77:CA77"/>
    <mergeCell ref="CB77:CK77"/>
    <mergeCell ref="CL77:CS77"/>
    <mergeCell ref="CT77:DE77"/>
    <mergeCell ref="B47:AL47"/>
    <mergeCell ref="AM47:BL47"/>
    <mergeCell ref="B48:AL48"/>
    <mergeCell ref="AM48:BL48"/>
    <mergeCell ref="B68:DE68"/>
    <mergeCell ref="B69:DE69"/>
    <mergeCell ref="B40:AE40"/>
    <mergeCell ref="AF40:DD40"/>
    <mergeCell ref="C42:DD42"/>
    <mergeCell ref="B44:AG44"/>
    <mergeCell ref="AH44:DD44"/>
    <mergeCell ref="B46:AL46"/>
    <mergeCell ref="AM46:BL46"/>
    <mergeCell ref="B32:AO32"/>
    <mergeCell ref="AP32:DD32"/>
    <mergeCell ref="C34:DD34"/>
    <mergeCell ref="B36:BR36"/>
    <mergeCell ref="BS36:DD36"/>
    <mergeCell ref="C38:DD38"/>
    <mergeCell ref="B26:BH27"/>
    <mergeCell ref="BI26:BZ26"/>
    <mergeCell ref="CD26:CQ26"/>
    <mergeCell ref="CR26:DE26"/>
    <mergeCell ref="BI27:BZ27"/>
    <mergeCell ref="B28:BH28"/>
    <mergeCell ref="BI28:BZ28"/>
    <mergeCell ref="CD28:DE29"/>
    <mergeCell ref="B29:BH29"/>
    <mergeCell ref="BI29:BZ29"/>
    <mergeCell ref="B19:DE19"/>
    <mergeCell ref="B20:DE20"/>
    <mergeCell ref="AW22:BA22"/>
    <mergeCell ref="BB22:BD22"/>
    <mergeCell ref="BF22:BI22"/>
    <mergeCell ref="B25:BH25"/>
    <mergeCell ref="BI25:BZ25"/>
    <mergeCell ref="CD25:DE25"/>
    <mergeCell ref="CK2:DE2"/>
    <mergeCell ref="CK3:DE3"/>
    <mergeCell ref="CK4:DE4"/>
    <mergeCell ref="B7:DE7"/>
    <mergeCell ref="B11:DE11"/>
    <mergeCell ref="B15:DE15"/>
  </mergeCells>
  <conditionalFormatting sqref="AG78:AR78">
    <cfRule type="cellIs" dxfId="6" priority="7" stopIfTrue="1" operator="notEqual">
      <formula>SUM($AG$86:$AR$96)</formula>
    </cfRule>
  </conditionalFormatting>
  <conditionalFormatting sqref="AS78:BB78">
    <cfRule type="cellIs" dxfId="5" priority="6" stopIfTrue="1" operator="notEqual">
      <formula>SUM($AS$86:$BB$96)</formula>
    </cfRule>
  </conditionalFormatting>
  <conditionalFormatting sqref="BC78:BO78">
    <cfRule type="cellIs" dxfId="4" priority="5" stopIfTrue="1" operator="notEqual">
      <formula>SUM($BC$88:$BO$96)</formula>
    </cfRule>
  </conditionalFormatting>
  <conditionalFormatting sqref="BP78:CA78">
    <cfRule type="cellIs" dxfId="3" priority="4" stopIfTrue="1" operator="notEqual">
      <formula>SUM($BP$86:$CA$96)</formula>
    </cfRule>
  </conditionalFormatting>
  <conditionalFormatting sqref="CB78:CK78">
    <cfRule type="cellIs" dxfId="2" priority="3" stopIfTrue="1" operator="notEqual">
      <formula>SUM($CB$86:$CK$96)</formula>
    </cfRule>
  </conditionalFormatting>
  <conditionalFormatting sqref="CL78:CS78">
    <cfRule type="cellIs" dxfId="1" priority="2" stopIfTrue="1" operator="notEqual">
      <formula>SUM($CL$86:$CS$96)</formula>
    </cfRule>
  </conditionalFormatting>
  <conditionalFormatting sqref="CT78:DE78">
    <cfRule type="cellIs" dxfId="0" priority="1" stopIfTrue="1" operator="notEqual">
      <formula>SUM($CT$86:$DE$96)</formula>
    </cfRule>
  </conditionalFormatting>
  <hyperlinks>
    <hyperlink ref="AH44" r:id="rId1"/>
  </hyperlinks>
  <pageMargins left="0.78740157480314965" right="0.39370078740157483" top="0.59055118110236227" bottom="0.59055118110236227" header="0.19685039370078741" footer="0"/>
  <pageSetup paperSize="9" scale="80" orientation="portrait" blackAndWhite="1" r:id="rId2"/>
  <headerFooter alignWithMargins="0">
    <oddHeader>&amp;R&amp;"Times New Roman,обычный"&amp;7Подготовлено с использованием системы "КонсультантПлюс"</oddHead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1"/>
  <sheetViews>
    <sheetView view="pageBreakPreview" topLeftCell="A190" zoomScale="70" zoomScaleNormal="70" zoomScaleSheetLayoutView="70" workbookViewId="0">
      <selection activeCell="A19" sqref="A19"/>
    </sheetView>
  </sheetViews>
  <sheetFormatPr defaultColWidth="9.140625" defaultRowHeight="42" customHeight="1" outlineLevelRow="1" outlineLevelCol="1" x14ac:dyDescent="0.25"/>
  <cols>
    <col min="1" max="1" width="99.140625" style="274" customWidth="1"/>
    <col min="2" max="2" width="10.5703125" style="274" customWidth="1"/>
    <col min="3" max="3" width="12" style="274" customWidth="1"/>
    <col min="4" max="4" width="12.42578125" style="274" customWidth="1"/>
    <col min="5" max="5" width="19.85546875" style="274" customWidth="1"/>
    <col min="6" max="6" width="13.42578125" style="273" customWidth="1" outlineLevel="1"/>
    <col min="7" max="7" width="14" style="274" customWidth="1" outlineLevel="1"/>
    <col min="8" max="11" width="9.140625" style="274" customWidth="1" outlineLevel="1"/>
    <col min="12" max="16384" width="9.140625" style="274"/>
  </cols>
  <sheetData>
    <row r="1" spans="1:9" s="259" customFormat="1" ht="19.5" customHeight="1" x14ac:dyDescent="0.25">
      <c r="A1" s="259" t="s">
        <v>712</v>
      </c>
      <c r="B1" s="259" t="s">
        <v>713</v>
      </c>
      <c r="F1" s="260"/>
      <c r="G1" s="261">
        <v>1</v>
      </c>
    </row>
    <row r="2" spans="1:9" s="259" customFormat="1" ht="19.5" customHeight="1" x14ac:dyDescent="0.25">
      <c r="A2" s="259" t="s">
        <v>714</v>
      </c>
      <c r="B2" s="259" t="s">
        <v>715</v>
      </c>
      <c r="D2" s="262">
        <f>B218</f>
        <v>224.5</v>
      </c>
      <c r="E2" s="263" t="s">
        <v>716</v>
      </c>
      <c r="F2" s="260"/>
      <c r="G2" s="261">
        <v>1.1599999999999999</v>
      </c>
      <c r="H2" s="262"/>
    </row>
    <row r="3" spans="1:9" s="259" customFormat="1" ht="19.5" customHeight="1" x14ac:dyDescent="0.25">
      <c r="A3" s="259" t="s">
        <v>717</v>
      </c>
      <c r="B3" s="259" t="s">
        <v>718</v>
      </c>
      <c r="F3" s="260"/>
      <c r="G3" s="261">
        <v>1.35</v>
      </c>
    </row>
    <row r="4" spans="1:9" s="259" customFormat="1" ht="19.5" customHeight="1" x14ac:dyDescent="0.25">
      <c r="A4" s="259" t="s">
        <v>719</v>
      </c>
      <c r="B4" s="932">
        <f>E218</f>
        <v>66958.124999999971</v>
      </c>
      <c r="C4" s="932"/>
      <c r="D4" s="259" t="s">
        <v>720</v>
      </c>
      <c r="F4" s="260"/>
      <c r="G4" s="261">
        <v>1.57</v>
      </c>
    </row>
    <row r="5" spans="1:9" s="259" customFormat="1" ht="42.75" customHeight="1" x14ac:dyDescent="0.25">
      <c r="B5" s="933" t="s">
        <v>721</v>
      </c>
      <c r="C5" s="933"/>
      <c r="D5" s="933"/>
      <c r="E5" s="933"/>
      <c r="F5" s="260"/>
      <c r="G5" s="261">
        <v>1.73</v>
      </c>
      <c r="H5" s="264"/>
      <c r="I5" s="264"/>
    </row>
    <row r="6" spans="1:9" s="259" customFormat="1" ht="41.25" customHeight="1" x14ac:dyDescent="0.25">
      <c r="A6" s="265" t="s">
        <v>722</v>
      </c>
      <c r="B6" s="933" t="s">
        <v>723</v>
      </c>
      <c r="C6" s="933"/>
      <c r="D6" s="933"/>
      <c r="E6" s="933"/>
      <c r="F6" s="266"/>
      <c r="G6" s="267">
        <v>1.9</v>
      </c>
      <c r="H6" s="264"/>
      <c r="I6" s="264"/>
    </row>
    <row r="7" spans="1:9" s="259" customFormat="1" ht="19.5" customHeight="1" x14ac:dyDescent="0.25">
      <c r="A7" s="265"/>
      <c r="B7" s="259" t="s">
        <v>724</v>
      </c>
      <c r="F7" s="266"/>
      <c r="G7" s="264"/>
      <c r="H7" s="264"/>
      <c r="I7" s="264"/>
    </row>
    <row r="8" spans="1:9" s="259" customFormat="1" ht="19.5" customHeight="1" x14ac:dyDescent="0.25">
      <c r="A8" s="265"/>
      <c r="B8" s="259" t="s">
        <v>2061</v>
      </c>
      <c r="F8" s="268"/>
    </row>
    <row r="9" spans="1:9" s="259" customFormat="1" ht="19.5" customHeight="1" x14ac:dyDescent="0.25">
      <c r="A9" s="259" t="s">
        <v>725</v>
      </c>
      <c r="F9" s="260"/>
    </row>
    <row r="10" spans="1:9" s="259" customFormat="1" ht="19.5" customHeight="1" x14ac:dyDescent="0.25">
      <c r="A10" s="265"/>
      <c r="F10" s="260"/>
    </row>
    <row r="11" spans="1:9" s="259" customFormat="1" ht="19.5" customHeight="1" x14ac:dyDescent="0.25">
      <c r="A11" s="259" t="s">
        <v>2027</v>
      </c>
      <c r="B11" s="269">
        <v>123</v>
      </c>
      <c r="C11" s="270"/>
      <c r="F11" s="260"/>
    </row>
    <row r="12" spans="1:9" s="259" customFormat="1" ht="19.5" customHeight="1" outlineLevel="1" x14ac:dyDescent="0.25">
      <c r="A12" s="259" t="s">
        <v>2062</v>
      </c>
      <c r="F12" s="271"/>
    </row>
    <row r="13" spans="1:9" s="259" customFormat="1" ht="20.25" customHeight="1" x14ac:dyDescent="0.25">
      <c r="F13" s="272"/>
    </row>
    <row r="14" spans="1:9" ht="42" customHeight="1" x14ac:dyDescent="0.25">
      <c r="A14" s="934" t="s">
        <v>726</v>
      </c>
      <c r="B14" s="934" t="s">
        <v>727</v>
      </c>
      <c r="C14" s="934" t="s">
        <v>728</v>
      </c>
      <c r="D14" s="934" t="s">
        <v>729</v>
      </c>
      <c r="E14" s="934" t="s">
        <v>730</v>
      </c>
    </row>
    <row r="15" spans="1:9" s="276" customFormat="1" ht="40.5" customHeight="1" x14ac:dyDescent="0.25">
      <c r="A15" s="934"/>
      <c r="B15" s="934"/>
      <c r="C15" s="934"/>
      <c r="D15" s="934"/>
      <c r="E15" s="934"/>
      <c r="F15" s="275"/>
    </row>
    <row r="16" spans="1:9" s="280" customFormat="1" ht="18.75" customHeight="1" x14ac:dyDescent="0.25">
      <c r="A16" s="277">
        <v>1</v>
      </c>
      <c r="B16" s="278">
        <v>2</v>
      </c>
      <c r="C16" s="277">
        <v>3</v>
      </c>
      <c r="D16" s="277">
        <v>4</v>
      </c>
      <c r="E16" s="278">
        <v>5</v>
      </c>
      <c r="F16" s="279"/>
    </row>
    <row r="17" spans="1:6" s="280" customFormat="1" ht="18.75" customHeight="1" x14ac:dyDescent="0.25">
      <c r="A17" s="281" t="s">
        <v>731</v>
      </c>
      <c r="B17" s="282"/>
      <c r="C17" s="282"/>
      <c r="D17" s="282"/>
      <c r="E17" s="283"/>
      <c r="F17" s="284" t="s">
        <v>732</v>
      </c>
    </row>
    <row r="18" spans="1:6" s="280" customFormat="1" ht="18.75" customHeight="1" x14ac:dyDescent="0.25">
      <c r="A18" s="285" t="s">
        <v>733</v>
      </c>
      <c r="B18" s="286">
        <v>1</v>
      </c>
      <c r="C18" s="286">
        <v>20</v>
      </c>
      <c r="D18" s="287">
        <v>4.88</v>
      </c>
      <c r="E18" s="288">
        <f>D18*B18*$B$11</f>
        <v>600.24</v>
      </c>
      <c r="F18" s="279">
        <f>E18/B18</f>
        <v>600.24</v>
      </c>
    </row>
    <row r="19" spans="1:6" s="280" customFormat="1" ht="18.75" customHeight="1" x14ac:dyDescent="0.25">
      <c r="A19" s="289" t="s">
        <v>734</v>
      </c>
      <c r="B19" s="290">
        <v>1</v>
      </c>
      <c r="C19" s="290">
        <v>18</v>
      </c>
      <c r="D19" s="291">
        <v>4.26</v>
      </c>
      <c r="E19" s="288">
        <f t="shared" ref="E19:E38" si="0">D19*B19*$B$11</f>
        <v>523.98</v>
      </c>
      <c r="F19" s="279">
        <f t="shared" ref="F19:F82" si="1">E19/B19</f>
        <v>523.98</v>
      </c>
    </row>
    <row r="20" spans="1:6" s="280" customFormat="1" ht="18.75" customHeight="1" x14ac:dyDescent="0.25">
      <c r="A20" s="289" t="s">
        <v>735</v>
      </c>
      <c r="B20" s="290">
        <v>1</v>
      </c>
      <c r="C20" s="292">
        <v>18</v>
      </c>
      <c r="D20" s="292">
        <v>4.26</v>
      </c>
      <c r="E20" s="288">
        <f t="shared" si="0"/>
        <v>523.98</v>
      </c>
      <c r="F20" s="279">
        <f t="shared" si="1"/>
        <v>523.98</v>
      </c>
    </row>
    <row r="21" spans="1:6" s="280" customFormat="1" ht="18.75" customHeight="1" x14ac:dyDescent="0.25">
      <c r="A21" s="289" t="s">
        <v>697</v>
      </c>
      <c r="B21" s="290">
        <v>1</v>
      </c>
      <c r="C21" s="290">
        <v>18</v>
      </c>
      <c r="D21" s="291">
        <v>4.26</v>
      </c>
      <c r="E21" s="288">
        <f t="shared" si="0"/>
        <v>523.98</v>
      </c>
      <c r="F21" s="279">
        <f t="shared" si="1"/>
        <v>523.98</v>
      </c>
    </row>
    <row r="22" spans="1:6" s="280" customFormat="1" ht="18.75" customHeight="1" x14ac:dyDescent="0.25">
      <c r="A22" s="289" t="s">
        <v>736</v>
      </c>
      <c r="B22" s="290">
        <v>1</v>
      </c>
      <c r="C22" s="292">
        <v>18</v>
      </c>
      <c r="D22" s="292">
        <v>4.26</v>
      </c>
      <c r="E22" s="288">
        <f t="shared" si="0"/>
        <v>523.98</v>
      </c>
      <c r="F22" s="279">
        <f t="shared" si="1"/>
        <v>523.98</v>
      </c>
    </row>
    <row r="23" spans="1:6" s="280" customFormat="1" ht="18.75" customHeight="1" x14ac:dyDescent="0.25">
      <c r="A23" s="289" t="s">
        <v>737</v>
      </c>
      <c r="B23" s="290">
        <v>1</v>
      </c>
      <c r="C23" s="292">
        <v>18</v>
      </c>
      <c r="D23" s="291" t="s">
        <v>738</v>
      </c>
      <c r="E23" s="288">
        <f t="shared" si="0"/>
        <v>523.98</v>
      </c>
      <c r="F23" s="279">
        <f t="shared" si="1"/>
        <v>523.98</v>
      </c>
    </row>
    <row r="24" spans="1:6" s="280" customFormat="1" ht="18.75" customHeight="1" x14ac:dyDescent="0.25">
      <c r="A24" s="289" t="s">
        <v>739</v>
      </c>
      <c r="B24" s="290">
        <v>1</v>
      </c>
      <c r="C24" s="290">
        <v>18</v>
      </c>
      <c r="D24" s="291">
        <v>4.26</v>
      </c>
      <c r="E24" s="288">
        <f t="shared" si="0"/>
        <v>523.98</v>
      </c>
      <c r="F24" s="279">
        <f t="shared" si="1"/>
        <v>523.98</v>
      </c>
    </row>
    <row r="25" spans="1:6" s="280" customFormat="1" ht="18.75" customHeight="1" x14ac:dyDescent="0.25">
      <c r="A25" s="289" t="s">
        <v>740</v>
      </c>
      <c r="B25" s="290">
        <v>1</v>
      </c>
      <c r="C25" s="290">
        <v>18</v>
      </c>
      <c r="D25" s="291">
        <v>4.26</v>
      </c>
      <c r="E25" s="288">
        <f t="shared" si="0"/>
        <v>523.98</v>
      </c>
      <c r="F25" s="279">
        <f t="shared" si="1"/>
        <v>523.98</v>
      </c>
    </row>
    <row r="26" spans="1:6" s="280" customFormat="1" ht="18.75" customHeight="1" x14ac:dyDescent="0.25">
      <c r="A26" s="289" t="s">
        <v>546</v>
      </c>
      <c r="B26" s="290">
        <v>1</v>
      </c>
      <c r="C26" s="292">
        <v>18</v>
      </c>
      <c r="D26" s="292">
        <v>4.26</v>
      </c>
      <c r="E26" s="288">
        <f t="shared" si="0"/>
        <v>523.98</v>
      </c>
      <c r="F26" s="279">
        <f t="shared" si="1"/>
        <v>523.98</v>
      </c>
    </row>
    <row r="27" spans="1:6" s="280" customFormat="1" ht="18.75" customHeight="1" x14ac:dyDescent="0.25">
      <c r="A27" s="289" t="s">
        <v>741</v>
      </c>
      <c r="B27" s="290">
        <v>1</v>
      </c>
      <c r="C27" s="290">
        <v>18</v>
      </c>
      <c r="D27" s="291">
        <v>4.26</v>
      </c>
      <c r="E27" s="288">
        <f t="shared" si="0"/>
        <v>523.98</v>
      </c>
      <c r="F27" s="279">
        <f t="shared" si="1"/>
        <v>523.98</v>
      </c>
    </row>
    <row r="28" spans="1:6" s="280" customFormat="1" ht="18.75" customHeight="1" x14ac:dyDescent="0.25">
      <c r="A28" s="289" t="s">
        <v>742</v>
      </c>
      <c r="B28" s="290">
        <v>1</v>
      </c>
      <c r="C28" s="290">
        <v>14</v>
      </c>
      <c r="D28" s="291">
        <v>3.25</v>
      </c>
      <c r="E28" s="288">
        <f t="shared" si="0"/>
        <v>399.75</v>
      </c>
      <c r="F28" s="279">
        <f t="shared" si="1"/>
        <v>399.75</v>
      </c>
    </row>
    <row r="29" spans="1:6" s="280" customFormat="1" ht="18.75" customHeight="1" x14ac:dyDescent="0.25">
      <c r="A29" s="289" t="s">
        <v>743</v>
      </c>
      <c r="B29" s="290">
        <v>1</v>
      </c>
      <c r="C29" s="290">
        <v>16</v>
      </c>
      <c r="D29" s="291" t="s">
        <v>744</v>
      </c>
      <c r="E29" s="288">
        <f t="shared" si="0"/>
        <v>457.56</v>
      </c>
      <c r="F29" s="279">
        <f t="shared" si="1"/>
        <v>457.56</v>
      </c>
    </row>
    <row r="30" spans="1:6" s="280" customFormat="1" ht="18.75" customHeight="1" x14ac:dyDescent="0.25">
      <c r="A30" s="293" t="s">
        <v>745</v>
      </c>
      <c r="B30" s="294">
        <f>SUM(B18:B29)</f>
        <v>12</v>
      </c>
      <c r="C30" s="294"/>
      <c r="D30" s="294"/>
      <c r="E30" s="295">
        <f>SUM(E18:E29)</f>
        <v>6173.37</v>
      </c>
      <c r="F30" s="279">
        <f t="shared" si="1"/>
        <v>514.44749999999999</v>
      </c>
    </row>
    <row r="31" spans="1:6" s="280" customFormat="1" ht="18.75" customHeight="1" x14ac:dyDescent="0.25">
      <c r="A31" s="281" t="s">
        <v>746</v>
      </c>
      <c r="B31" s="282"/>
      <c r="C31" s="282"/>
      <c r="D31" s="282"/>
      <c r="E31" s="283"/>
      <c r="F31" s="279" t="e">
        <f t="shared" si="1"/>
        <v>#DIV/0!</v>
      </c>
    </row>
    <row r="32" spans="1:6" s="280" customFormat="1" ht="18.75" customHeight="1" x14ac:dyDescent="0.25">
      <c r="A32" s="289" t="s">
        <v>747</v>
      </c>
      <c r="B32" s="290">
        <v>1</v>
      </c>
      <c r="C32" s="290">
        <v>17</v>
      </c>
      <c r="D32" s="291">
        <v>3.98</v>
      </c>
      <c r="E32" s="288">
        <f t="shared" si="0"/>
        <v>489.54</v>
      </c>
      <c r="F32" s="279">
        <f t="shared" si="1"/>
        <v>489.54</v>
      </c>
    </row>
    <row r="33" spans="1:6" s="280" customFormat="1" ht="18.75" customHeight="1" x14ac:dyDescent="0.25">
      <c r="A33" s="289" t="s">
        <v>748</v>
      </c>
      <c r="B33" s="290">
        <v>2</v>
      </c>
      <c r="C33" s="290">
        <v>11</v>
      </c>
      <c r="D33" s="291">
        <v>2.65</v>
      </c>
      <c r="E33" s="288">
        <f t="shared" si="0"/>
        <v>651.9</v>
      </c>
      <c r="F33" s="279">
        <f t="shared" si="1"/>
        <v>325.95</v>
      </c>
    </row>
    <row r="34" spans="1:6" s="280" customFormat="1" ht="18.75" customHeight="1" x14ac:dyDescent="0.25">
      <c r="A34" s="293" t="s">
        <v>745</v>
      </c>
      <c r="B34" s="294">
        <f>SUM(B32:B33)</f>
        <v>3</v>
      </c>
      <c r="C34" s="294"/>
      <c r="D34" s="294"/>
      <c r="E34" s="295">
        <f>SUM(E32:E33)</f>
        <v>1141.44</v>
      </c>
      <c r="F34" s="279">
        <f t="shared" si="1"/>
        <v>380.48</v>
      </c>
    </row>
    <row r="35" spans="1:6" s="280" customFormat="1" ht="18.75" customHeight="1" x14ac:dyDescent="0.25">
      <c r="A35" s="281" t="s">
        <v>749</v>
      </c>
      <c r="B35" s="296"/>
      <c r="C35" s="296"/>
      <c r="D35" s="296"/>
      <c r="E35" s="297"/>
      <c r="F35" s="279" t="e">
        <f t="shared" si="1"/>
        <v>#DIV/0!</v>
      </c>
    </row>
    <row r="36" spans="1:6" s="280" customFormat="1" ht="18.75" customHeight="1" x14ac:dyDescent="0.25">
      <c r="A36" s="289" t="s">
        <v>750</v>
      </c>
      <c r="B36" s="290">
        <v>1</v>
      </c>
      <c r="C36" s="290">
        <v>17</v>
      </c>
      <c r="D36" s="291">
        <v>3.98</v>
      </c>
      <c r="E36" s="288">
        <f t="shared" si="0"/>
        <v>489.54</v>
      </c>
      <c r="F36" s="279">
        <f t="shared" si="1"/>
        <v>489.54</v>
      </c>
    </row>
    <row r="37" spans="1:6" s="280" customFormat="1" ht="18.75" customHeight="1" x14ac:dyDescent="0.25">
      <c r="A37" s="289" t="s">
        <v>751</v>
      </c>
      <c r="B37" s="290">
        <v>1</v>
      </c>
      <c r="C37" s="290">
        <v>11</v>
      </c>
      <c r="D37" s="291">
        <v>2.65</v>
      </c>
      <c r="E37" s="288">
        <f t="shared" si="0"/>
        <v>325.95</v>
      </c>
      <c r="F37" s="279">
        <f t="shared" si="1"/>
        <v>325.95</v>
      </c>
    </row>
    <row r="38" spans="1:6" s="280" customFormat="1" ht="18.75" customHeight="1" x14ac:dyDescent="0.25">
      <c r="A38" s="289" t="s">
        <v>752</v>
      </c>
      <c r="B38" s="290">
        <v>1</v>
      </c>
      <c r="C38" s="290">
        <v>11</v>
      </c>
      <c r="D38" s="291">
        <v>2.65</v>
      </c>
      <c r="E38" s="288">
        <f t="shared" si="0"/>
        <v>325.95</v>
      </c>
      <c r="F38" s="279">
        <f t="shared" si="1"/>
        <v>325.95</v>
      </c>
    </row>
    <row r="39" spans="1:6" s="280" customFormat="1" ht="18.75" customHeight="1" x14ac:dyDescent="0.25">
      <c r="A39" s="293" t="s">
        <v>745</v>
      </c>
      <c r="B39" s="294">
        <f>SUM(B36:B38)</f>
        <v>3</v>
      </c>
      <c r="C39" s="294"/>
      <c r="D39" s="294"/>
      <c r="E39" s="298">
        <f>SUM(E36:E38)</f>
        <v>1141.44</v>
      </c>
      <c r="F39" s="279">
        <f t="shared" si="1"/>
        <v>380.48</v>
      </c>
    </row>
    <row r="40" spans="1:6" s="280" customFormat="1" ht="18.75" customHeight="1" x14ac:dyDescent="0.25">
      <c r="A40" s="281" t="s">
        <v>753</v>
      </c>
      <c r="B40" s="296"/>
      <c r="C40" s="296"/>
      <c r="D40" s="296"/>
      <c r="E40" s="297"/>
      <c r="F40" s="279" t="e">
        <f t="shared" si="1"/>
        <v>#DIV/0!</v>
      </c>
    </row>
    <row r="41" spans="1:6" s="280" customFormat="1" ht="18.75" customHeight="1" x14ac:dyDescent="0.25">
      <c r="A41" s="289" t="s">
        <v>754</v>
      </c>
      <c r="B41" s="290">
        <v>1</v>
      </c>
      <c r="C41" s="299">
        <v>17</v>
      </c>
      <c r="D41" s="300">
        <v>3.98</v>
      </c>
      <c r="E41" s="288">
        <f t="shared" ref="E41:E52" si="2">D41*B41*$B$11</f>
        <v>489.54</v>
      </c>
      <c r="F41" s="279">
        <f t="shared" si="1"/>
        <v>489.54</v>
      </c>
    </row>
    <row r="42" spans="1:6" s="280" customFormat="1" ht="18.75" customHeight="1" x14ac:dyDescent="0.25">
      <c r="A42" s="289" t="s">
        <v>755</v>
      </c>
      <c r="B42" s="290">
        <v>1</v>
      </c>
      <c r="C42" s="290">
        <v>14</v>
      </c>
      <c r="D42" s="291" t="s">
        <v>756</v>
      </c>
      <c r="E42" s="288">
        <f t="shared" si="2"/>
        <v>399.75</v>
      </c>
      <c r="F42" s="279">
        <f t="shared" si="1"/>
        <v>399.75</v>
      </c>
    </row>
    <row r="43" spans="1:6" s="280" customFormat="1" ht="18.75" customHeight="1" x14ac:dyDescent="0.25">
      <c r="A43" s="289" t="s">
        <v>757</v>
      </c>
      <c r="B43" s="290">
        <v>1</v>
      </c>
      <c r="C43" s="299">
        <v>14</v>
      </c>
      <c r="D43" s="300" t="s">
        <v>756</v>
      </c>
      <c r="E43" s="288">
        <f t="shared" si="2"/>
        <v>399.75</v>
      </c>
      <c r="F43" s="279">
        <f t="shared" si="1"/>
        <v>399.75</v>
      </c>
    </row>
    <row r="44" spans="1:6" s="280" customFormat="1" ht="18.75" customHeight="1" x14ac:dyDescent="0.25">
      <c r="A44" s="289" t="s">
        <v>758</v>
      </c>
      <c r="B44" s="290">
        <v>2</v>
      </c>
      <c r="C44" s="299">
        <v>11</v>
      </c>
      <c r="D44" s="300">
        <v>2.65</v>
      </c>
      <c r="E44" s="288">
        <f t="shared" si="2"/>
        <v>651.9</v>
      </c>
      <c r="F44" s="279">
        <f t="shared" si="1"/>
        <v>325.95</v>
      </c>
    </row>
    <row r="45" spans="1:6" s="280" customFormat="1" ht="18.75" customHeight="1" x14ac:dyDescent="0.25">
      <c r="A45" s="289" t="s">
        <v>759</v>
      </c>
      <c r="B45" s="290">
        <v>1</v>
      </c>
      <c r="C45" s="290">
        <v>14</v>
      </c>
      <c r="D45" s="291" t="s">
        <v>756</v>
      </c>
      <c r="E45" s="288">
        <f t="shared" si="2"/>
        <v>399.75</v>
      </c>
      <c r="F45" s="279">
        <f t="shared" si="1"/>
        <v>399.75</v>
      </c>
    </row>
    <row r="46" spans="1:6" s="280" customFormat="1" ht="18.75" customHeight="1" x14ac:dyDescent="0.25">
      <c r="A46" s="289" t="s">
        <v>760</v>
      </c>
      <c r="B46" s="290">
        <v>7</v>
      </c>
      <c r="C46" s="290">
        <v>11</v>
      </c>
      <c r="D46" s="291" t="s">
        <v>761</v>
      </c>
      <c r="E46" s="288">
        <f t="shared" si="2"/>
        <v>2281.65</v>
      </c>
      <c r="F46" s="279">
        <f t="shared" si="1"/>
        <v>325.95</v>
      </c>
    </row>
    <row r="47" spans="1:6" s="280" customFormat="1" ht="18.75" customHeight="1" x14ac:dyDescent="0.25">
      <c r="A47" s="289" t="s">
        <v>762</v>
      </c>
      <c r="B47" s="290">
        <v>1</v>
      </c>
      <c r="C47" s="290">
        <v>11</v>
      </c>
      <c r="D47" s="291">
        <v>2.65</v>
      </c>
      <c r="E47" s="288">
        <f t="shared" si="2"/>
        <v>325.95</v>
      </c>
      <c r="F47" s="279">
        <f t="shared" si="1"/>
        <v>325.95</v>
      </c>
    </row>
    <row r="48" spans="1:6" s="280" customFormat="1" ht="18.75" customHeight="1" x14ac:dyDescent="0.25">
      <c r="A48" s="289" t="s">
        <v>763</v>
      </c>
      <c r="B48" s="290">
        <v>2</v>
      </c>
      <c r="C48" s="299">
        <v>11</v>
      </c>
      <c r="D48" s="300">
        <v>2.65</v>
      </c>
      <c r="E48" s="288">
        <f t="shared" si="2"/>
        <v>651.9</v>
      </c>
      <c r="F48" s="279">
        <f t="shared" si="1"/>
        <v>325.95</v>
      </c>
    </row>
    <row r="49" spans="1:6" s="280" customFormat="1" ht="18.75" customHeight="1" x14ac:dyDescent="0.25">
      <c r="A49" s="289" t="s">
        <v>764</v>
      </c>
      <c r="B49" s="290">
        <v>2</v>
      </c>
      <c r="C49" s="299">
        <v>11</v>
      </c>
      <c r="D49" s="300">
        <v>2.65</v>
      </c>
      <c r="E49" s="288">
        <f t="shared" si="2"/>
        <v>651.9</v>
      </c>
      <c r="F49" s="279">
        <f t="shared" si="1"/>
        <v>325.95</v>
      </c>
    </row>
    <row r="50" spans="1:6" s="280" customFormat="1" ht="18.75" customHeight="1" x14ac:dyDescent="0.25">
      <c r="A50" s="289" t="s">
        <v>765</v>
      </c>
      <c r="B50" s="290">
        <v>2</v>
      </c>
      <c r="C50" s="290">
        <v>11</v>
      </c>
      <c r="D50" s="291">
        <v>2.65</v>
      </c>
      <c r="E50" s="288">
        <f>D50*B50*$B$11</f>
        <v>651.9</v>
      </c>
      <c r="F50" s="279">
        <f t="shared" si="1"/>
        <v>325.95</v>
      </c>
    </row>
    <row r="51" spans="1:6" s="280" customFormat="1" ht="18.75" customHeight="1" x14ac:dyDescent="0.25">
      <c r="A51" s="289" t="s">
        <v>547</v>
      </c>
      <c r="B51" s="290">
        <v>2</v>
      </c>
      <c r="C51" s="290">
        <v>11</v>
      </c>
      <c r="D51" s="291" t="s">
        <v>761</v>
      </c>
      <c r="E51" s="288">
        <f>D51*B51*$B$11</f>
        <v>651.9</v>
      </c>
      <c r="F51" s="279">
        <f t="shared" si="1"/>
        <v>325.95</v>
      </c>
    </row>
    <row r="52" spans="1:6" s="280" customFormat="1" ht="18.75" customHeight="1" x14ac:dyDescent="0.25">
      <c r="A52" s="289" t="s">
        <v>766</v>
      </c>
      <c r="B52" s="290">
        <v>1.5</v>
      </c>
      <c r="C52" s="299">
        <v>10</v>
      </c>
      <c r="D52" s="300" t="s">
        <v>767</v>
      </c>
      <c r="E52" s="288">
        <f t="shared" si="2"/>
        <v>457.55999999999995</v>
      </c>
      <c r="F52" s="279">
        <f t="shared" si="1"/>
        <v>305.03999999999996</v>
      </c>
    </row>
    <row r="53" spans="1:6" s="280" customFormat="1" ht="18.75" customHeight="1" x14ac:dyDescent="0.25">
      <c r="A53" s="281" t="s">
        <v>768</v>
      </c>
      <c r="B53" s="282"/>
      <c r="C53" s="282"/>
      <c r="D53" s="282"/>
      <c r="E53" s="283"/>
      <c r="F53" s="279" t="e">
        <f t="shared" si="1"/>
        <v>#DIV/0!</v>
      </c>
    </row>
    <row r="54" spans="1:6" s="280" customFormat="1" ht="18.75" customHeight="1" x14ac:dyDescent="0.25">
      <c r="A54" s="289" t="s">
        <v>769</v>
      </c>
      <c r="B54" s="290">
        <v>3</v>
      </c>
      <c r="C54" s="299">
        <v>14</v>
      </c>
      <c r="D54" s="300" t="s">
        <v>756</v>
      </c>
      <c r="E54" s="288">
        <f t="shared" ref="E54:E55" si="3">D54*B54*$B$11</f>
        <v>1199.25</v>
      </c>
      <c r="F54" s="279">
        <f t="shared" si="1"/>
        <v>399.75</v>
      </c>
    </row>
    <row r="55" spans="1:6" s="280" customFormat="1" ht="18.75" customHeight="1" x14ac:dyDescent="0.25">
      <c r="A55" s="289" t="s">
        <v>770</v>
      </c>
      <c r="B55" s="290">
        <v>4</v>
      </c>
      <c r="C55" s="299">
        <v>11</v>
      </c>
      <c r="D55" s="300">
        <v>2.65</v>
      </c>
      <c r="E55" s="288">
        <f t="shared" si="3"/>
        <v>1303.8</v>
      </c>
      <c r="F55" s="279">
        <f t="shared" si="1"/>
        <v>325.95</v>
      </c>
    </row>
    <row r="56" spans="1:6" s="280" customFormat="1" ht="18.75" customHeight="1" x14ac:dyDescent="0.25">
      <c r="A56" s="293" t="s">
        <v>745</v>
      </c>
      <c r="B56" s="298">
        <f>SUM(B41:B55)</f>
        <v>30.5</v>
      </c>
      <c r="C56" s="294"/>
      <c r="D56" s="294"/>
      <c r="E56" s="298">
        <f>SUM(E41:E55)</f>
        <v>10516.499999999998</v>
      </c>
      <c r="F56" s="279">
        <f t="shared" si="1"/>
        <v>344.80327868852453</v>
      </c>
    </row>
    <row r="57" spans="1:6" s="280" customFormat="1" ht="18.75" customHeight="1" x14ac:dyDescent="0.25">
      <c r="A57" s="281" t="s">
        <v>771</v>
      </c>
      <c r="B57" s="282"/>
      <c r="C57" s="282"/>
      <c r="D57" s="282"/>
      <c r="E57" s="283"/>
      <c r="F57" s="279" t="e">
        <f t="shared" si="1"/>
        <v>#DIV/0!</v>
      </c>
    </row>
    <row r="58" spans="1:6" s="280" customFormat="1" ht="18.75" customHeight="1" x14ac:dyDescent="0.25">
      <c r="A58" s="289" t="s">
        <v>772</v>
      </c>
      <c r="B58" s="290">
        <v>1</v>
      </c>
      <c r="C58" s="290">
        <v>16</v>
      </c>
      <c r="D58" s="291">
        <v>3.72</v>
      </c>
      <c r="E58" s="288">
        <f t="shared" ref="E58:E61" si="4">D58*B58*$B$11</f>
        <v>457.56</v>
      </c>
      <c r="F58" s="279">
        <f t="shared" si="1"/>
        <v>457.56</v>
      </c>
    </row>
    <row r="59" spans="1:6" s="280" customFormat="1" ht="18.75" customHeight="1" x14ac:dyDescent="0.25">
      <c r="A59" s="289" t="s">
        <v>773</v>
      </c>
      <c r="B59" s="290">
        <v>1</v>
      </c>
      <c r="C59" s="290">
        <v>15</v>
      </c>
      <c r="D59" s="291" t="s">
        <v>774</v>
      </c>
      <c r="E59" s="288">
        <f t="shared" si="4"/>
        <v>428.04</v>
      </c>
      <c r="F59" s="279">
        <f t="shared" si="1"/>
        <v>428.04</v>
      </c>
    </row>
    <row r="60" spans="1:6" s="280" customFormat="1" ht="18.75" customHeight="1" x14ac:dyDescent="0.25">
      <c r="A60" s="289" t="s">
        <v>548</v>
      </c>
      <c r="B60" s="290">
        <v>2</v>
      </c>
      <c r="C60" s="290">
        <v>12</v>
      </c>
      <c r="D60" s="291">
        <v>2.84</v>
      </c>
      <c r="E60" s="288">
        <f t="shared" si="4"/>
        <v>698.64</v>
      </c>
      <c r="F60" s="279">
        <f t="shared" si="1"/>
        <v>349.32</v>
      </c>
    </row>
    <row r="61" spans="1:6" s="280" customFormat="1" ht="18.75" customHeight="1" x14ac:dyDescent="0.25">
      <c r="A61" s="289" t="s">
        <v>775</v>
      </c>
      <c r="B61" s="290">
        <v>1</v>
      </c>
      <c r="C61" s="290">
        <v>11</v>
      </c>
      <c r="D61" s="291" t="s">
        <v>761</v>
      </c>
      <c r="E61" s="288">
        <f t="shared" si="4"/>
        <v>325.95</v>
      </c>
      <c r="F61" s="279">
        <f t="shared" si="1"/>
        <v>325.95</v>
      </c>
    </row>
    <row r="62" spans="1:6" s="280" customFormat="1" ht="18.75" customHeight="1" x14ac:dyDescent="0.25">
      <c r="A62" s="293" t="s">
        <v>745</v>
      </c>
      <c r="B62" s="298">
        <f>SUM(B58:B61)</f>
        <v>5</v>
      </c>
      <c r="C62" s="294"/>
      <c r="D62" s="294"/>
      <c r="E62" s="298">
        <f>SUM(E58:E61)</f>
        <v>1910.19</v>
      </c>
      <c r="F62" s="279">
        <f t="shared" si="1"/>
        <v>382.03800000000001</v>
      </c>
    </row>
    <row r="63" spans="1:6" s="280" customFormat="1" ht="18.75" customHeight="1" x14ac:dyDescent="0.25">
      <c r="A63" s="281" t="s">
        <v>517</v>
      </c>
      <c r="B63" s="282"/>
      <c r="C63" s="282"/>
      <c r="D63" s="282"/>
      <c r="E63" s="283"/>
      <c r="F63" s="279" t="e">
        <f t="shared" si="1"/>
        <v>#DIV/0!</v>
      </c>
    </row>
    <row r="64" spans="1:6" s="280" customFormat="1" ht="18.75" customHeight="1" x14ac:dyDescent="0.25">
      <c r="A64" s="289" t="s">
        <v>776</v>
      </c>
      <c r="B64" s="290">
        <v>1</v>
      </c>
      <c r="C64" s="290">
        <v>16</v>
      </c>
      <c r="D64" s="291">
        <v>3.72</v>
      </c>
      <c r="E64" s="288">
        <f t="shared" ref="E64:E65" si="5">D64*B64*$B$11</f>
        <v>457.56</v>
      </c>
      <c r="F64" s="279">
        <f t="shared" si="1"/>
        <v>457.56</v>
      </c>
    </row>
    <row r="65" spans="1:6" s="280" customFormat="1" ht="18.75" customHeight="1" x14ac:dyDescent="0.25">
      <c r="A65" s="289" t="s">
        <v>777</v>
      </c>
      <c r="B65" s="290">
        <v>1</v>
      </c>
      <c r="C65" s="290">
        <v>11</v>
      </c>
      <c r="D65" s="291">
        <v>2.65</v>
      </c>
      <c r="E65" s="288">
        <f t="shared" si="5"/>
        <v>325.95</v>
      </c>
      <c r="F65" s="279">
        <f t="shared" si="1"/>
        <v>325.95</v>
      </c>
    </row>
    <row r="66" spans="1:6" s="280" customFormat="1" ht="18.75" customHeight="1" x14ac:dyDescent="0.25">
      <c r="A66" s="293" t="s">
        <v>745</v>
      </c>
      <c r="B66" s="298">
        <f>SUM(B64:B65)</f>
        <v>2</v>
      </c>
      <c r="C66" s="294"/>
      <c r="D66" s="294"/>
      <c r="E66" s="298">
        <f>SUM(E64:E65)</f>
        <v>783.51</v>
      </c>
      <c r="F66" s="279">
        <f t="shared" si="1"/>
        <v>391.755</v>
      </c>
    </row>
    <row r="67" spans="1:6" s="280" customFormat="1" ht="18.75" customHeight="1" x14ac:dyDescent="0.25">
      <c r="A67" s="281" t="s">
        <v>778</v>
      </c>
      <c r="B67" s="282"/>
      <c r="C67" s="282"/>
      <c r="D67" s="282"/>
      <c r="E67" s="283"/>
      <c r="F67" s="279" t="e">
        <f t="shared" si="1"/>
        <v>#DIV/0!</v>
      </c>
    </row>
    <row r="68" spans="1:6" s="280" customFormat="1" ht="18.75" customHeight="1" x14ac:dyDescent="0.25">
      <c r="A68" s="289" t="s">
        <v>779</v>
      </c>
      <c r="B68" s="290">
        <v>1</v>
      </c>
      <c r="C68" s="290">
        <v>17</v>
      </c>
      <c r="D68" s="291">
        <v>3.98</v>
      </c>
      <c r="E68" s="288">
        <f t="shared" ref="E68:E70" si="6">D68*B68*$B$11</f>
        <v>489.54</v>
      </c>
      <c r="F68" s="279">
        <f t="shared" si="1"/>
        <v>489.54</v>
      </c>
    </row>
    <row r="69" spans="1:6" s="280" customFormat="1" ht="18.75" customHeight="1" x14ac:dyDescent="0.25">
      <c r="A69" s="289" t="s">
        <v>780</v>
      </c>
      <c r="B69" s="290">
        <v>3</v>
      </c>
      <c r="C69" s="290">
        <v>14</v>
      </c>
      <c r="D69" s="291" t="s">
        <v>756</v>
      </c>
      <c r="E69" s="288">
        <f>D69*B69*$B$11</f>
        <v>1199.25</v>
      </c>
      <c r="F69" s="279">
        <f t="shared" si="1"/>
        <v>399.75</v>
      </c>
    </row>
    <row r="70" spans="1:6" s="280" customFormat="1" ht="18.75" customHeight="1" x14ac:dyDescent="0.25">
      <c r="A70" s="289" t="s">
        <v>781</v>
      </c>
      <c r="B70" s="290">
        <v>1</v>
      </c>
      <c r="C70" s="292">
        <v>11</v>
      </c>
      <c r="D70" s="292">
        <v>2.65</v>
      </c>
      <c r="E70" s="288">
        <f t="shared" si="6"/>
        <v>325.95</v>
      </c>
      <c r="F70" s="279">
        <f t="shared" si="1"/>
        <v>325.95</v>
      </c>
    </row>
    <row r="71" spans="1:6" s="280" customFormat="1" ht="18.75" customHeight="1" x14ac:dyDescent="0.25">
      <c r="A71" s="301" t="s">
        <v>782</v>
      </c>
      <c r="B71" s="302"/>
      <c r="C71" s="302"/>
      <c r="D71" s="302"/>
      <c r="E71" s="303"/>
      <c r="F71" s="279" t="e">
        <f t="shared" si="1"/>
        <v>#DIV/0!</v>
      </c>
    </row>
    <row r="72" spans="1:6" s="280" customFormat="1" ht="18.75" customHeight="1" x14ac:dyDescent="0.25">
      <c r="A72" s="289" t="s">
        <v>783</v>
      </c>
      <c r="B72" s="290">
        <v>1</v>
      </c>
      <c r="C72" s="290">
        <v>16</v>
      </c>
      <c r="D72" s="291">
        <v>3.72</v>
      </c>
      <c r="E72" s="288">
        <f t="shared" ref="E72:E74" si="7">D72*B72*$B$11</f>
        <v>457.56</v>
      </c>
      <c r="F72" s="279">
        <f t="shared" si="1"/>
        <v>457.56</v>
      </c>
    </row>
    <row r="73" spans="1:6" s="280" customFormat="1" ht="18.75" customHeight="1" x14ac:dyDescent="0.25">
      <c r="A73" s="289" t="s">
        <v>781</v>
      </c>
      <c r="B73" s="290">
        <v>1</v>
      </c>
      <c r="C73" s="290">
        <v>11</v>
      </c>
      <c r="D73" s="291">
        <v>2.65</v>
      </c>
      <c r="E73" s="288">
        <f t="shared" si="7"/>
        <v>325.95</v>
      </c>
      <c r="F73" s="279">
        <f t="shared" si="1"/>
        <v>325.95</v>
      </c>
    </row>
    <row r="74" spans="1:6" s="280" customFormat="1" ht="18.75" customHeight="1" x14ac:dyDescent="0.25">
      <c r="A74" s="289" t="s">
        <v>784</v>
      </c>
      <c r="B74" s="290">
        <v>2</v>
      </c>
      <c r="C74" s="290">
        <v>11</v>
      </c>
      <c r="D74" s="291">
        <v>2.65</v>
      </c>
      <c r="E74" s="288">
        <f t="shared" si="7"/>
        <v>651.9</v>
      </c>
      <c r="F74" s="279">
        <f t="shared" si="1"/>
        <v>325.95</v>
      </c>
    </row>
    <row r="75" spans="1:6" s="280" customFormat="1" ht="18.75" customHeight="1" x14ac:dyDescent="0.25">
      <c r="A75" s="293" t="s">
        <v>745</v>
      </c>
      <c r="B75" s="298">
        <f>SUM(B68:B74)</f>
        <v>9</v>
      </c>
      <c r="C75" s="294"/>
      <c r="D75" s="294"/>
      <c r="E75" s="298">
        <f>SUM(E68:E74)</f>
        <v>3450.15</v>
      </c>
      <c r="F75" s="279">
        <f t="shared" si="1"/>
        <v>383.35</v>
      </c>
    </row>
    <row r="76" spans="1:6" s="280" customFormat="1" ht="18.75" customHeight="1" x14ac:dyDescent="0.25">
      <c r="A76" s="281" t="s">
        <v>785</v>
      </c>
      <c r="B76" s="282"/>
      <c r="C76" s="282"/>
      <c r="D76" s="282"/>
      <c r="E76" s="283"/>
      <c r="F76" s="279" t="e">
        <f t="shared" si="1"/>
        <v>#DIV/0!</v>
      </c>
    </row>
    <row r="77" spans="1:6" s="280" customFormat="1" ht="18.75" customHeight="1" x14ac:dyDescent="0.25">
      <c r="A77" s="289" t="s">
        <v>786</v>
      </c>
      <c r="B77" s="290">
        <v>1</v>
      </c>
      <c r="C77" s="290">
        <v>17</v>
      </c>
      <c r="D77" s="291">
        <v>3.98</v>
      </c>
      <c r="E77" s="288">
        <f t="shared" ref="E77:E79" si="8">D77*B77*$B$11</f>
        <v>489.54</v>
      </c>
      <c r="F77" s="279">
        <f t="shared" si="1"/>
        <v>489.54</v>
      </c>
    </row>
    <row r="78" spans="1:6" s="280" customFormat="1" ht="18.75" customHeight="1" x14ac:dyDescent="0.25">
      <c r="A78" s="289" t="s">
        <v>787</v>
      </c>
      <c r="B78" s="290">
        <v>1</v>
      </c>
      <c r="C78" s="290">
        <v>14</v>
      </c>
      <c r="D78" s="291" t="s">
        <v>756</v>
      </c>
      <c r="E78" s="288">
        <f t="shared" si="8"/>
        <v>399.75</v>
      </c>
      <c r="F78" s="279">
        <f t="shared" si="1"/>
        <v>399.75</v>
      </c>
    </row>
    <row r="79" spans="1:6" s="280" customFormat="1" ht="18.75" customHeight="1" x14ac:dyDescent="0.25">
      <c r="A79" s="289" t="s">
        <v>788</v>
      </c>
      <c r="B79" s="290">
        <v>1</v>
      </c>
      <c r="C79" s="290">
        <v>11</v>
      </c>
      <c r="D79" s="291" t="s">
        <v>761</v>
      </c>
      <c r="E79" s="288">
        <f t="shared" si="8"/>
        <v>325.95</v>
      </c>
      <c r="F79" s="279">
        <f t="shared" si="1"/>
        <v>325.95</v>
      </c>
    </row>
    <row r="80" spans="1:6" s="280" customFormat="1" ht="18.75" customHeight="1" x14ac:dyDescent="0.25">
      <c r="A80" s="293" t="s">
        <v>745</v>
      </c>
      <c r="B80" s="294">
        <f>SUM(B77:B79)</f>
        <v>3</v>
      </c>
      <c r="C80" s="294"/>
      <c r="D80" s="294"/>
      <c r="E80" s="298">
        <f>SUM(E77:E79)</f>
        <v>1215.24</v>
      </c>
      <c r="F80" s="279">
        <f t="shared" si="1"/>
        <v>405.08</v>
      </c>
    </row>
    <row r="81" spans="1:6" s="280" customFormat="1" ht="18.75" customHeight="1" x14ac:dyDescent="0.25">
      <c r="A81" s="281" t="s">
        <v>789</v>
      </c>
      <c r="B81" s="282"/>
      <c r="C81" s="282"/>
      <c r="D81" s="282"/>
      <c r="E81" s="283"/>
      <c r="F81" s="279" t="e">
        <f t="shared" si="1"/>
        <v>#DIV/0!</v>
      </c>
    </row>
    <row r="82" spans="1:6" s="280" customFormat="1" ht="18.75" customHeight="1" x14ac:dyDescent="0.25">
      <c r="A82" s="289" t="s">
        <v>790</v>
      </c>
      <c r="B82" s="290">
        <v>1</v>
      </c>
      <c r="C82" s="299">
        <v>16</v>
      </c>
      <c r="D82" s="300" t="s">
        <v>744</v>
      </c>
      <c r="E82" s="288">
        <f t="shared" ref="E82:E84" si="9">D82*B82*$B$11</f>
        <v>457.56</v>
      </c>
      <c r="F82" s="279">
        <f t="shared" si="1"/>
        <v>457.56</v>
      </c>
    </row>
    <row r="83" spans="1:6" s="280" customFormat="1" ht="18.75" customHeight="1" x14ac:dyDescent="0.25">
      <c r="A83" s="289" t="s">
        <v>791</v>
      </c>
      <c r="B83" s="290">
        <v>1</v>
      </c>
      <c r="C83" s="299">
        <v>11</v>
      </c>
      <c r="D83" s="300" t="s">
        <v>761</v>
      </c>
      <c r="E83" s="288">
        <f t="shared" si="9"/>
        <v>325.95</v>
      </c>
      <c r="F83" s="279">
        <f t="shared" ref="F83:F146" si="10">E83/B83</f>
        <v>325.95</v>
      </c>
    </row>
    <row r="84" spans="1:6" s="280" customFormat="1" ht="18.75" customHeight="1" x14ac:dyDescent="0.25">
      <c r="A84" s="289" t="s">
        <v>792</v>
      </c>
      <c r="B84" s="290">
        <v>1</v>
      </c>
      <c r="C84" s="299">
        <v>11</v>
      </c>
      <c r="D84" s="300" t="s">
        <v>761</v>
      </c>
      <c r="E84" s="288">
        <f t="shared" si="9"/>
        <v>325.95</v>
      </c>
      <c r="F84" s="279">
        <f t="shared" si="10"/>
        <v>325.95</v>
      </c>
    </row>
    <row r="85" spans="1:6" s="280" customFormat="1" ht="18.75" customHeight="1" x14ac:dyDescent="0.25">
      <c r="A85" s="304" t="s">
        <v>745</v>
      </c>
      <c r="B85" s="305">
        <f>SUM(B82:B84)</f>
        <v>3</v>
      </c>
      <c r="C85" s="305"/>
      <c r="D85" s="305"/>
      <c r="E85" s="306">
        <f>SUM(E82:E84)</f>
        <v>1109.46</v>
      </c>
      <c r="F85" s="279">
        <f t="shared" si="10"/>
        <v>369.82</v>
      </c>
    </row>
    <row r="86" spans="1:6" s="280" customFormat="1" ht="18.75" customHeight="1" x14ac:dyDescent="0.25">
      <c r="A86" s="281" t="s">
        <v>793</v>
      </c>
      <c r="B86" s="282"/>
      <c r="C86" s="282"/>
      <c r="D86" s="282"/>
      <c r="E86" s="283"/>
      <c r="F86" s="279" t="e">
        <f t="shared" si="10"/>
        <v>#DIV/0!</v>
      </c>
    </row>
    <row r="87" spans="1:6" s="280" customFormat="1" ht="18.75" customHeight="1" x14ac:dyDescent="0.25">
      <c r="A87" s="289" t="s">
        <v>794</v>
      </c>
      <c r="B87" s="290">
        <v>1</v>
      </c>
      <c r="C87" s="290">
        <v>16</v>
      </c>
      <c r="D87" s="291">
        <v>3.72</v>
      </c>
      <c r="E87" s="288">
        <f t="shared" ref="E87:E88" si="11">D87*B87*$B$11</f>
        <v>457.56</v>
      </c>
      <c r="F87" s="279">
        <f t="shared" si="10"/>
        <v>457.56</v>
      </c>
    </row>
    <row r="88" spans="1:6" s="280" customFormat="1" ht="18.75" customHeight="1" x14ac:dyDescent="0.25">
      <c r="A88" s="289" t="s">
        <v>795</v>
      </c>
      <c r="B88" s="290">
        <v>2</v>
      </c>
      <c r="C88" s="290">
        <v>11</v>
      </c>
      <c r="D88" s="291">
        <v>2.65</v>
      </c>
      <c r="E88" s="288">
        <f t="shared" si="11"/>
        <v>651.9</v>
      </c>
      <c r="F88" s="279">
        <f t="shared" si="10"/>
        <v>325.95</v>
      </c>
    </row>
    <row r="89" spans="1:6" s="280" customFormat="1" ht="18.75" customHeight="1" x14ac:dyDescent="0.25">
      <c r="A89" s="293" t="s">
        <v>745</v>
      </c>
      <c r="B89" s="294">
        <f>SUM(B87:B88)</f>
        <v>3</v>
      </c>
      <c r="C89" s="294"/>
      <c r="D89" s="294"/>
      <c r="E89" s="298">
        <f>SUM(E87:E88)</f>
        <v>1109.46</v>
      </c>
      <c r="F89" s="279">
        <f t="shared" si="10"/>
        <v>369.82</v>
      </c>
    </row>
    <row r="90" spans="1:6" s="280" customFormat="1" ht="18.75" customHeight="1" x14ac:dyDescent="0.25">
      <c r="A90" s="281" t="s">
        <v>796</v>
      </c>
      <c r="B90" s="282"/>
      <c r="C90" s="282"/>
      <c r="D90" s="282"/>
      <c r="E90" s="283"/>
      <c r="F90" s="279" t="e">
        <f t="shared" si="10"/>
        <v>#DIV/0!</v>
      </c>
    </row>
    <row r="91" spans="1:6" s="280" customFormat="1" ht="18.75" customHeight="1" x14ac:dyDescent="0.25">
      <c r="A91" s="289" t="s">
        <v>797</v>
      </c>
      <c r="B91" s="290">
        <v>1</v>
      </c>
      <c r="C91" s="290">
        <v>17</v>
      </c>
      <c r="D91" s="291">
        <v>3.98</v>
      </c>
      <c r="E91" s="288">
        <f t="shared" ref="E91:E93" si="12">D91*B91*$B$11</f>
        <v>489.54</v>
      </c>
      <c r="F91" s="279">
        <f t="shared" si="10"/>
        <v>489.54</v>
      </c>
    </row>
    <row r="92" spans="1:6" s="280" customFormat="1" ht="18.75" customHeight="1" x14ac:dyDescent="0.25">
      <c r="A92" s="289" t="s">
        <v>798</v>
      </c>
      <c r="B92" s="290">
        <v>1</v>
      </c>
      <c r="C92" s="290">
        <v>11</v>
      </c>
      <c r="D92" s="291">
        <v>2.65</v>
      </c>
      <c r="E92" s="288">
        <f t="shared" si="12"/>
        <v>325.95</v>
      </c>
      <c r="F92" s="279">
        <f t="shared" si="10"/>
        <v>325.95</v>
      </c>
    </row>
    <row r="93" spans="1:6" s="280" customFormat="1" ht="18.75" customHeight="1" x14ac:dyDescent="0.25">
      <c r="A93" s="289" t="s">
        <v>799</v>
      </c>
      <c r="B93" s="290">
        <v>1</v>
      </c>
      <c r="C93" s="290">
        <v>11</v>
      </c>
      <c r="D93" s="291">
        <v>2.65</v>
      </c>
      <c r="E93" s="288">
        <f t="shared" si="12"/>
        <v>325.95</v>
      </c>
      <c r="F93" s="279">
        <f t="shared" si="10"/>
        <v>325.95</v>
      </c>
    </row>
    <row r="94" spans="1:6" s="280" customFormat="1" ht="18.75" customHeight="1" x14ac:dyDescent="0.25">
      <c r="A94" s="293" t="s">
        <v>745</v>
      </c>
      <c r="B94" s="294">
        <f>SUM(B91:B93)</f>
        <v>3</v>
      </c>
      <c r="C94" s="294"/>
      <c r="D94" s="294"/>
      <c r="E94" s="298">
        <f>SUM(E91:E93)</f>
        <v>1141.44</v>
      </c>
      <c r="F94" s="279">
        <f t="shared" si="10"/>
        <v>380.48</v>
      </c>
    </row>
    <row r="95" spans="1:6" s="280" customFormat="1" ht="18.75" customHeight="1" x14ac:dyDescent="0.25">
      <c r="A95" s="281" t="s">
        <v>800</v>
      </c>
      <c r="B95" s="282"/>
      <c r="C95" s="282"/>
      <c r="D95" s="282"/>
      <c r="E95" s="283"/>
      <c r="F95" s="279" t="e">
        <f t="shared" si="10"/>
        <v>#DIV/0!</v>
      </c>
    </row>
    <row r="96" spans="1:6" s="280" customFormat="1" ht="18.75" customHeight="1" x14ac:dyDescent="0.25">
      <c r="A96" s="289" t="s">
        <v>801</v>
      </c>
      <c r="B96" s="290">
        <v>1</v>
      </c>
      <c r="C96" s="290">
        <v>17</v>
      </c>
      <c r="D96" s="291">
        <v>3.98</v>
      </c>
      <c r="E96" s="288">
        <f t="shared" ref="E96:E98" si="13">D96*B96*$B$11</f>
        <v>489.54</v>
      </c>
      <c r="F96" s="279">
        <f t="shared" si="10"/>
        <v>489.54</v>
      </c>
    </row>
    <row r="97" spans="1:6" s="280" customFormat="1" ht="18.75" customHeight="1" x14ac:dyDescent="0.25">
      <c r="A97" s="289" t="s">
        <v>802</v>
      </c>
      <c r="B97" s="290">
        <v>1</v>
      </c>
      <c r="C97" s="290">
        <v>14</v>
      </c>
      <c r="D97" s="291">
        <v>3.25</v>
      </c>
      <c r="E97" s="288">
        <f t="shared" si="13"/>
        <v>399.75</v>
      </c>
      <c r="F97" s="279">
        <f t="shared" si="10"/>
        <v>399.75</v>
      </c>
    </row>
    <row r="98" spans="1:6" s="280" customFormat="1" ht="18.75" customHeight="1" x14ac:dyDescent="0.25">
      <c r="A98" s="289" t="s">
        <v>803</v>
      </c>
      <c r="B98" s="290">
        <v>1</v>
      </c>
      <c r="C98" s="290">
        <v>11</v>
      </c>
      <c r="D98" s="291">
        <v>2.65</v>
      </c>
      <c r="E98" s="288">
        <f t="shared" si="13"/>
        <v>325.95</v>
      </c>
      <c r="F98" s="279">
        <f t="shared" si="10"/>
        <v>325.95</v>
      </c>
    </row>
    <row r="99" spans="1:6" s="280" customFormat="1" ht="18.75" customHeight="1" x14ac:dyDescent="0.25">
      <c r="A99" s="293" t="s">
        <v>745</v>
      </c>
      <c r="B99" s="294">
        <f>SUM(B96:B98)</f>
        <v>3</v>
      </c>
      <c r="C99" s="294"/>
      <c r="D99" s="294"/>
      <c r="E99" s="298">
        <f>SUM(E96:E98)</f>
        <v>1215.24</v>
      </c>
      <c r="F99" s="279">
        <f t="shared" si="10"/>
        <v>405.08</v>
      </c>
    </row>
    <row r="100" spans="1:6" s="280" customFormat="1" ht="18.75" customHeight="1" x14ac:dyDescent="0.25">
      <c r="A100" s="281" t="s">
        <v>804</v>
      </c>
      <c r="B100" s="296"/>
      <c r="C100" s="296"/>
      <c r="D100" s="296"/>
      <c r="E100" s="297"/>
      <c r="F100" s="279" t="e">
        <f t="shared" si="10"/>
        <v>#DIV/0!</v>
      </c>
    </row>
    <row r="101" spans="1:6" s="280" customFormat="1" ht="18.75" customHeight="1" x14ac:dyDescent="0.25">
      <c r="A101" s="289" t="s">
        <v>805</v>
      </c>
      <c r="B101" s="290">
        <v>1</v>
      </c>
      <c r="C101" s="299">
        <v>17</v>
      </c>
      <c r="D101" s="300">
        <v>3.98</v>
      </c>
      <c r="E101" s="288">
        <f t="shared" ref="E101:E103" si="14">D101*B101*$B$11</f>
        <v>489.54</v>
      </c>
      <c r="F101" s="279">
        <f t="shared" si="10"/>
        <v>489.54</v>
      </c>
    </row>
    <row r="102" spans="1:6" s="280" customFormat="1" ht="18.75" customHeight="1" x14ac:dyDescent="0.25">
      <c r="A102" s="289" t="s">
        <v>806</v>
      </c>
      <c r="B102" s="290">
        <v>1</v>
      </c>
      <c r="C102" s="299">
        <v>14</v>
      </c>
      <c r="D102" s="300">
        <v>3.25</v>
      </c>
      <c r="E102" s="288">
        <f t="shared" si="14"/>
        <v>399.75</v>
      </c>
      <c r="F102" s="279">
        <f t="shared" si="10"/>
        <v>399.75</v>
      </c>
    </row>
    <row r="103" spans="1:6" s="280" customFormat="1" ht="18.75" customHeight="1" x14ac:dyDescent="0.25">
      <c r="A103" s="289" t="s">
        <v>807</v>
      </c>
      <c r="B103" s="290">
        <v>1</v>
      </c>
      <c r="C103" s="299">
        <v>11</v>
      </c>
      <c r="D103" s="300">
        <v>2.65</v>
      </c>
      <c r="E103" s="288">
        <f t="shared" si="14"/>
        <v>325.95</v>
      </c>
      <c r="F103" s="279">
        <f t="shared" si="10"/>
        <v>325.95</v>
      </c>
    </row>
    <row r="104" spans="1:6" s="280" customFormat="1" ht="18.75" customHeight="1" x14ac:dyDescent="0.25">
      <c r="A104" s="304" t="s">
        <v>745</v>
      </c>
      <c r="B104" s="305">
        <f>SUM(B101:B103)</f>
        <v>3</v>
      </c>
      <c r="C104" s="305"/>
      <c r="D104" s="305"/>
      <c r="E104" s="306">
        <f>SUM(E101:E103)</f>
        <v>1215.24</v>
      </c>
      <c r="F104" s="279">
        <f t="shared" si="10"/>
        <v>405.08</v>
      </c>
    </row>
    <row r="105" spans="1:6" s="280" customFormat="1" ht="18.75" customHeight="1" x14ac:dyDescent="0.25">
      <c r="A105" s="281" t="s">
        <v>808</v>
      </c>
      <c r="B105" s="282"/>
      <c r="C105" s="282"/>
      <c r="D105" s="282"/>
      <c r="E105" s="283"/>
      <c r="F105" s="279" t="e">
        <f t="shared" si="10"/>
        <v>#DIV/0!</v>
      </c>
    </row>
    <row r="106" spans="1:6" s="280" customFormat="1" ht="18.75" customHeight="1" x14ac:dyDescent="0.25">
      <c r="A106" s="289" t="s">
        <v>809</v>
      </c>
      <c r="B106" s="290">
        <v>1</v>
      </c>
      <c r="C106" s="299">
        <v>17</v>
      </c>
      <c r="D106" s="300">
        <v>3.98</v>
      </c>
      <c r="E106" s="288">
        <f t="shared" ref="E106:E107" si="15">D106*B106*$B$11</f>
        <v>489.54</v>
      </c>
      <c r="F106" s="279">
        <f t="shared" si="10"/>
        <v>489.54</v>
      </c>
    </row>
    <row r="107" spans="1:6" s="280" customFormat="1" ht="18.75" customHeight="1" x14ac:dyDescent="0.25">
      <c r="A107" s="289" t="s">
        <v>810</v>
      </c>
      <c r="B107" s="290">
        <v>3</v>
      </c>
      <c r="C107" s="299">
        <v>11</v>
      </c>
      <c r="D107" s="300">
        <v>2.65</v>
      </c>
      <c r="E107" s="288">
        <f t="shared" si="15"/>
        <v>977.84999999999991</v>
      </c>
      <c r="F107" s="279">
        <f t="shared" si="10"/>
        <v>325.95</v>
      </c>
    </row>
    <row r="108" spans="1:6" s="280" customFormat="1" ht="18.75" customHeight="1" x14ac:dyDescent="0.25">
      <c r="A108" s="304" t="s">
        <v>745</v>
      </c>
      <c r="B108" s="305">
        <f>SUM(B106:B107)</f>
        <v>4</v>
      </c>
      <c r="C108" s="305"/>
      <c r="D108" s="305"/>
      <c r="E108" s="306">
        <f>SUM(E106:E107)</f>
        <v>1467.3899999999999</v>
      </c>
      <c r="F108" s="279">
        <f t="shared" si="10"/>
        <v>366.84749999999997</v>
      </c>
    </row>
    <row r="109" spans="1:6" s="280" customFormat="1" ht="18.75" customHeight="1" x14ac:dyDescent="0.25">
      <c r="A109" s="281" t="s">
        <v>811</v>
      </c>
      <c r="B109" s="296"/>
      <c r="C109" s="296"/>
      <c r="D109" s="296"/>
      <c r="E109" s="297"/>
      <c r="F109" s="279" t="e">
        <f t="shared" si="10"/>
        <v>#DIV/0!</v>
      </c>
    </row>
    <row r="110" spans="1:6" s="280" customFormat="1" ht="18.75" customHeight="1" x14ac:dyDescent="0.25">
      <c r="A110" s="289" t="s">
        <v>812</v>
      </c>
      <c r="B110" s="290">
        <v>1</v>
      </c>
      <c r="C110" s="299">
        <v>17</v>
      </c>
      <c r="D110" s="300">
        <v>3.98</v>
      </c>
      <c r="E110" s="288">
        <f t="shared" ref="E110:E111" si="16">D110*B110*$B$11</f>
        <v>489.54</v>
      </c>
      <c r="F110" s="279">
        <f t="shared" si="10"/>
        <v>489.54</v>
      </c>
    </row>
    <row r="111" spans="1:6" s="280" customFormat="1" ht="18.75" customHeight="1" x14ac:dyDescent="0.25">
      <c r="A111" s="289" t="s">
        <v>813</v>
      </c>
      <c r="B111" s="290">
        <v>1</v>
      </c>
      <c r="C111" s="299">
        <v>16</v>
      </c>
      <c r="D111" s="300" t="s">
        <v>744</v>
      </c>
      <c r="E111" s="288">
        <f t="shared" si="16"/>
        <v>457.56</v>
      </c>
      <c r="F111" s="279">
        <f t="shared" si="10"/>
        <v>457.56</v>
      </c>
    </row>
    <row r="112" spans="1:6" s="280" customFormat="1" ht="18.75" customHeight="1" x14ac:dyDescent="0.25">
      <c r="A112" s="304" t="s">
        <v>745</v>
      </c>
      <c r="B112" s="305">
        <f>SUM(B110:B111)</f>
        <v>2</v>
      </c>
      <c r="C112" s="305"/>
      <c r="D112" s="305"/>
      <c r="E112" s="306">
        <f>SUM(E110:E111)</f>
        <v>947.1</v>
      </c>
      <c r="F112" s="279">
        <f t="shared" si="10"/>
        <v>473.55</v>
      </c>
    </row>
    <row r="113" spans="1:7" s="259" customFormat="1" ht="17.25" customHeight="1" x14ac:dyDescent="0.25">
      <c r="A113" s="307" t="s">
        <v>811</v>
      </c>
      <c r="B113" s="308"/>
      <c r="C113" s="308"/>
      <c r="D113" s="308"/>
      <c r="E113" s="308"/>
      <c r="F113" s="279" t="e">
        <f t="shared" si="10"/>
        <v>#DIV/0!</v>
      </c>
      <c r="G113" s="260"/>
    </row>
    <row r="114" spans="1:7" s="280" customFormat="1" ht="18.75" customHeight="1" x14ac:dyDescent="0.25">
      <c r="A114" s="301" t="s">
        <v>814</v>
      </c>
      <c r="B114" s="309"/>
      <c r="C114" s="309"/>
      <c r="D114" s="309"/>
      <c r="E114" s="310"/>
      <c r="F114" s="279" t="e">
        <f t="shared" si="10"/>
        <v>#DIV/0!</v>
      </c>
    </row>
    <row r="115" spans="1:7" s="280" customFormat="1" ht="18.75" customHeight="1" x14ac:dyDescent="0.25">
      <c r="A115" s="289" t="s">
        <v>815</v>
      </c>
      <c r="B115" s="290">
        <v>1</v>
      </c>
      <c r="C115" s="299">
        <v>15</v>
      </c>
      <c r="D115" s="300">
        <v>3.48</v>
      </c>
      <c r="E115" s="288">
        <f t="shared" ref="E115:E119" si="17">D115*B115*$B$11</f>
        <v>428.04</v>
      </c>
      <c r="F115" s="279">
        <f t="shared" si="10"/>
        <v>428.04</v>
      </c>
    </row>
    <row r="116" spans="1:7" s="280" customFormat="1" ht="18.75" customHeight="1" x14ac:dyDescent="0.25">
      <c r="A116" s="289" t="s">
        <v>816</v>
      </c>
      <c r="B116" s="290">
        <v>2</v>
      </c>
      <c r="C116" s="299">
        <v>8</v>
      </c>
      <c r="D116" s="300" t="s">
        <v>817</v>
      </c>
      <c r="E116" s="288">
        <f t="shared" si="17"/>
        <v>533.81999999999994</v>
      </c>
      <c r="F116" s="279">
        <f t="shared" si="10"/>
        <v>266.90999999999997</v>
      </c>
    </row>
    <row r="117" spans="1:7" s="259" customFormat="1" ht="17.25" customHeight="1" x14ac:dyDescent="0.25">
      <c r="A117" s="289" t="s">
        <v>818</v>
      </c>
      <c r="B117" s="286">
        <v>2</v>
      </c>
      <c r="C117" s="299">
        <v>6</v>
      </c>
      <c r="D117" s="311">
        <v>1.9</v>
      </c>
      <c r="E117" s="288">
        <f t="shared" si="17"/>
        <v>467.4</v>
      </c>
      <c r="F117" s="279">
        <f t="shared" si="10"/>
        <v>233.7</v>
      </c>
      <c r="G117" s="260"/>
    </row>
    <row r="118" spans="1:7" s="259" customFormat="1" ht="17.25" customHeight="1" x14ac:dyDescent="0.25">
      <c r="A118" s="289" t="s">
        <v>549</v>
      </c>
      <c r="B118" s="286">
        <v>2</v>
      </c>
      <c r="C118" s="299">
        <v>5</v>
      </c>
      <c r="D118" s="311">
        <v>1.73</v>
      </c>
      <c r="E118" s="288">
        <f t="shared" si="17"/>
        <v>425.58</v>
      </c>
      <c r="F118" s="279">
        <f t="shared" si="10"/>
        <v>212.79</v>
      </c>
      <c r="G118" s="260"/>
    </row>
    <row r="119" spans="1:7" s="259" customFormat="1" ht="17.25" customHeight="1" x14ac:dyDescent="0.25">
      <c r="A119" s="289" t="s">
        <v>819</v>
      </c>
      <c r="B119" s="286">
        <v>15</v>
      </c>
      <c r="C119" s="299">
        <v>3</v>
      </c>
      <c r="D119" s="311">
        <v>1.35</v>
      </c>
      <c r="E119" s="288">
        <f t="shared" si="17"/>
        <v>2490.75</v>
      </c>
      <c r="F119" s="279">
        <f t="shared" si="10"/>
        <v>166.05</v>
      </c>
      <c r="G119" s="260"/>
    </row>
    <row r="120" spans="1:7" s="280" customFormat="1" ht="18.75" customHeight="1" x14ac:dyDescent="0.25">
      <c r="A120" s="301" t="s">
        <v>820</v>
      </c>
      <c r="B120" s="309"/>
      <c r="C120" s="309"/>
      <c r="D120" s="309"/>
      <c r="E120" s="310"/>
      <c r="F120" s="279" t="e">
        <f t="shared" si="10"/>
        <v>#DIV/0!</v>
      </c>
    </row>
    <row r="121" spans="1:7" s="280" customFormat="1" ht="18.75" customHeight="1" x14ac:dyDescent="0.25">
      <c r="A121" s="289" t="s">
        <v>821</v>
      </c>
      <c r="B121" s="290">
        <v>1</v>
      </c>
      <c r="C121" s="299">
        <v>8</v>
      </c>
      <c r="D121" s="300">
        <v>2.17</v>
      </c>
      <c r="E121" s="288">
        <f t="shared" ref="E121:E124" si="18">D121*B121*$B$11</f>
        <v>266.90999999999997</v>
      </c>
      <c r="F121" s="279">
        <f t="shared" si="10"/>
        <v>266.90999999999997</v>
      </c>
    </row>
    <row r="122" spans="1:7" s="259" customFormat="1" ht="17.25" customHeight="1" x14ac:dyDescent="0.25">
      <c r="A122" s="289" t="s">
        <v>818</v>
      </c>
      <c r="B122" s="286">
        <v>1</v>
      </c>
      <c r="C122" s="299">
        <v>6</v>
      </c>
      <c r="D122" s="311">
        <v>1.9</v>
      </c>
      <c r="E122" s="288">
        <f t="shared" si="18"/>
        <v>233.7</v>
      </c>
      <c r="F122" s="279">
        <f t="shared" si="10"/>
        <v>233.7</v>
      </c>
      <c r="G122" s="260"/>
    </row>
    <row r="123" spans="1:7" s="259" customFormat="1" ht="17.25" customHeight="1" x14ac:dyDescent="0.25">
      <c r="A123" s="289" t="s">
        <v>822</v>
      </c>
      <c r="B123" s="286">
        <v>5</v>
      </c>
      <c r="C123" s="299">
        <v>4</v>
      </c>
      <c r="D123" s="311">
        <v>1.57</v>
      </c>
      <c r="E123" s="288">
        <f t="shared" si="18"/>
        <v>965.55000000000007</v>
      </c>
      <c r="F123" s="279">
        <f t="shared" si="10"/>
        <v>193.11</v>
      </c>
      <c r="G123" s="260"/>
    </row>
    <row r="124" spans="1:7" s="314" customFormat="1" ht="17.25" customHeight="1" x14ac:dyDescent="0.25">
      <c r="A124" s="312" t="s">
        <v>823</v>
      </c>
      <c r="B124" s="286">
        <v>2</v>
      </c>
      <c r="C124" s="290">
        <v>3</v>
      </c>
      <c r="D124" s="313">
        <v>1.35</v>
      </c>
      <c r="E124" s="288">
        <f t="shared" si="18"/>
        <v>332.1</v>
      </c>
      <c r="F124" s="279">
        <f t="shared" si="10"/>
        <v>166.05</v>
      </c>
      <c r="G124" s="271"/>
    </row>
    <row r="125" spans="1:7" s="280" customFormat="1" ht="18.75" customHeight="1" x14ac:dyDescent="0.25">
      <c r="A125" s="301" t="s">
        <v>824</v>
      </c>
      <c r="B125" s="302"/>
      <c r="C125" s="302"/>
      <c r="D125" s="302"/>
      <c r="E125" s="303"/>
      <c r="F125" s="279" t="e">
        <f t="shared" si="10"/>
        <v>#DIV/0!</v>
      </c>
    </row>
    <row r="126" spans="1:7" s="280" customFormat="1" ht="18.75" customHeight="1" x14ac:dyDescent="0.25">
      <c r="A126" s="289" t="s">
        <v>825</v>
      </c>
      <c r="B126" s="290">
        <v>1</v>
      </c>
      <c r="C126" s="299">
        <v>15</v>
      </c>
      <c r="D126" s="300">
        <v>3.48</v>
      </c>
      <c r="E126" s="288">
        <f t="shared" ref="E126:E128" si="19">D126*B126*$B$11</f>
        <v>428.04</v>
      </c>
      <c r="F126" s="279">
        <f t="shared" si="10"/>
        <v>428.04</v>
      </c>
    </row>
    <row r="127" spans="1:7" s="259" customFormat="1" ht="17.25" customHeight="1" x14ac:dyDescent="0.25">
      <c r="A127" s="289" t="s">
        <v>818</v>
      </c>
      <c r="B127" s="286">
        <v>1</v>
      </c>
      <c r="C127" s="299">
        <v>4</v>
      </c>
      <c r="D127" s="311">
        <v>1.57</v>
      </c>
      <c r="E127" s="288">
        <f t="shared" si="19"/>
        <v>193.11</v>
      </c>
      <c r="F127" s="279">
        <f t="shared" si="10"/>
        <v>193.11</v>
      </c>
      <c r="G127" s="260"/>
    </row>
    <row r="128" spans="1:7" s="259" customFormat="1" ht="17.25" customHeight="1" x14ac:dyDescent="0.25">
      <c r="A128" s="289" t="s">
        <v>819</v>
      </c>
      <c r="B128" s="286">
        <v>2</v>
      </c>
      <c r="C128" s="299">
        <v>3</v>
      </c>
      <c r="D128" s="311">
        <v>1.35</v>
      </c>
      <c r="E128" s="288">
        <f t="shared" si="19"/>
        <v>332.1</v>
      </c>
      <c r="F128" s="279">
        <f t="shared" si="10"/>
        <v>166.05</v>
      </c>
      <c r="G128" s="260"/>
    </row>
    <row r="129" spans="1:7" s="259" customFormat="1" ht="17.25" customHeight="1" x14ac:dyDescent="0.25">
      <c r="A129" s="304" t="s">
        <v>745</v>
      </c>
      <c r="B129" s="306">
        <f>SUM(B115:B128)</f>
        <v>35</v>
      </c>
      <c r="C129" s="305"/>
      <c r="D129" s="305"/>
      <c r="E129" s="306">
        <f>SUM(E115:E128)</f>
        <v>7097.1</v>
      </c>
      <c r="F129" s="279">
        <f t="shared" si="10"/>
        <v>202.77428571428572</v>
      </c>
      <c r="G129" s="260"/>
    </row>
    <row r="130" spans="1:7" s="280" customFormat="1" ht="18.75" customHeight="1" x14ac:dyDescent="0.25">
      <c r="A130" s="281" t="s">
        <v>534</v>
      </c>
      <c r="B130" s="282"/>
      <c r="C130" s="282"/>
      <c r="D130" s="282"/>
      <c r="E130" s="283"/>
      <c r="F130" s="279" t="e">
        <f t="shared" si="10"/>
        <v>#DIV/0!</v>
      </c>
    </row>
    <row r="131" spans="1:7" s="280" customFormat="1" ht="18.75" customHeight="1" x14ac:dyDescent="0.25">
      <c r="A131" s="289" t="s">
        <v>826</v>
      </c>
      <c r="B131" s="290">
        <v>1</v>
      </c>
      <c r="C131" s="299">
        <v>17</v>
      </c>
      <c r="D131" s="300">
        <v>3.98</v>
      </c>
      <c r="E131" s="288">
        <f t="shared" ref="E131:E133" si="20">D131*B131*$B$11</f>
        <v>489.54</v>
      </c>
      <c r="F131" s="279">
        <f t="shared" si="10"/>
        <v>489.54</v>
      </c>
    </row>
    <row r="132" spans="1:7" s="280" customFormat="1" ht="18.75" customHeight="1" x14ac:dyDescent="0.25">
      <c r="A132" s="289" t="s">
        <v>827</v>
      </c>
      <c r="B132" s="290">
        <v>1</v>
      </c>
      <c r="C132" s="299">
        <v>14</v>
      </c>
      <c r="D132" s="300" t="s">
        <v>756</v>
      </c>
      <c r="E132" s="288">
        <f t="shared" si="20"/>
        <v>399.75</v>
      </c>
      <c r="F132" s="279">
        <f t="shared" si="10"/>
        <v>399.75</v>
      </c>
    </row>
    <row r="133" spans="1:7" s="280" customFormat="1" ht="18.75" customHeight="1" x14ac:dyDescent="0.25">
      <c r="A133" s="289" t="s">
        <v>828</v>
      </c>
      <c r="B133" s="290">
        <v>1</v>
      </c>
      <c r="C133" s="299">
        <v>11</v>
      </c>
      <c r="D133" s="300">
        <v>2.65</v>
      </c>
      <c r="E133" s="288">
        <f t="shared" si="20"/>
        <v>325.95</v>
      </c>
      <c r="F133" s="279">
        <f t="shared" si="10"/>
        <v>325.95</v>
      </c>
    </row>
    <row r="134" spans="1:7" s="280" customFormat="1" ht="18.75" customHeight="1" x14ac:dyDescent="0.25">
      <c r="A134" s="304" t="s">
        <v>745</v>
      </c>
      <c r="B134" s="305">
        <f>SUM(B131:B133)</f>
        <v>3</v>
      </c>
      <c r="C134" s="305"/>
      <c r="D134" s="305"/>
      <c r="E134" s="306">
        <f>SUM(E131:E133)</f>
        <v>1215.24</v>
      </c>
      <c r="F134" s="279">
        <f t="shared" si="10"/>
        <v>405.08</v>
      </c>
    </row>
    <row r="135" spans="1:7" s="280" customFormat="1" ht="18.75" customHeight="1" x14ac:dyDescent="0.25">
      <c r="A135" s="281" t="s">
        <v>829</v>
      </c>
      <c r="B135" s="282"/>
      <c r="C135" s="282"/>
      <c r="D135" s="282"/>
      <c r="E135" s="283"/>
      <c r="F135" s="279" t="e">
        <f t="shared" si="10"/>
        <v>#DIV/0!</v>
      </c>
    </row>
    <row r="136" spans="1:7" s="280" customFormat="1" ht="18.75" customHeight="1" x14ac:dyDescent="0.25">
      <c r="A136" s="289" t="s">
        <v>830</v>
      </c>
      <c r="B136" s="290">
        <v>1</v>
      </c>
      <c r="C136" s="299">
        <v>17</v>
      </c>
      <c r="D136" s="300">
        <v>3.98</v>
      </c>
      <c r="E136" s="288">
        <f t="shared" ref="E136:E138" si="21">D136*B136*$B$11</f>
        <v>489.54</v>
      </c>
      <c r="F136" s="279">
        <f t="shared" si="10"/>
        <v>489.54</v>
      </c>
    </row>
    <row r="137" spans="1:7" s="280" customFormat="1" ht="18.75" customHeight="1" x14ac:dyDescent="0.25">
      <c r="A137" s="289" t="s">
        <v>831</v>
      </c>
      <c r="B137" s="290">
        <v>2</v>
      </c>
      <c r="C137" s="299">
        <v>14</v>
      </c>
      <c r="D137" s="300" t="s">
        <v>756</v>
      </c>
      <c r="E137" s="288">
        <f t="shared" si="21"/>
        <v>799.5</v>
      </c>
      <c r="F137" s="279">
        <f t="shared" si="10"/>
        <v>399.75</v>
      </c>
    </row>
    <row r="138" spans="1:7" s="280" customFormat="1" ht="18.75" customHeight="1" x14ac:dyDescent="0.25">
      <c r="A138" s="289" t="s">
        <v>832</v>
      </c>
      <c r="B138" s="290">
        <v>1</v>
      </c>
      <c r="C138" s="299">
        <v>11</v>
      </c>
      <c r="D138" s="300">
        <v>2.65</v>
      </c>
      <c r="E138" s="288">
        <f t="shared" si="21"/>
        <v>325.95</v>
      </c>
      <c r="F138" s="279">
        <f t="shared" si="10"/>
        <v>325.95</v>
      </c>
    </row>
    <row r="139" spans="1:7" s="280" customFormat="1" ht="18.75" customHeight="1" x14ac:dyDescent="0.25">
      <c r="A139" s="304" t="s">
        <v>745</v>
      </c>
      <c r="B139" s="305">
        <f>SUM(B136:B138)</f>
        <v>4</v>
      </c>
      <c r="C139" s="305"/>
      <c r="D139" s="305"/>
      <c r="E139" s="306">
        <f>SUM(E136:E138)</f>
        <v>1614.99</v>
      </c>
      <c r="F139" s="279">
        <f t="shared" si="10"/>
        <v>403.7475</v>
      </c>
    </row>
    <row r="140" spans="1:7" s="280" customFormat="1" ht="18.75" customHeight="1" x14ac:dyDescent="0.25">
      <c r="A140" s="281" t="s">
        <v>833</v>
      </c>
      <c r="B140" s="282"/>
      <c r="C140" s="282"/>
      <c r="D140" s="282"/>
      <c r="E140" s="283"/>
      <c r="F140" s="279" t="e">
        <f t="shared" si="10"/>
        <v>#DIV/0!</v>
      </c>
    </row>
    <row r="141" spans="1:7" s="280" customFormat="1" ht="18.75" customHeight="1" x14ac:dyDescent="0.25">
      <c r="A141" s="289" t="s">
        <v>834</v>
      </c>
      <c r="B141" s="290">
        <v>1</v>
      </c>
      <c r="C141" s="299">
        <v>17</v>
      </c>
      <c r="D141" s="300">
        <v>3.98</v>
      </c>
      <c r="E141" s="288">
        <f t="shared" ref="E141:E146" si="22">D141*B141*$B$11</f>
        <v>489.54</v>
      </c>
      <c r="F141" s="279">
        <f t="shared" si="10"/>
        <v>489.54</v>
      </c>
    </row>
    <row r="142" spans="1:7" s="280" customFormat="1" ht="18.75" customHeight="1" x14ac:dyDescent="0.25">
      <c r="A142" s="289" t="s">
        <v>835</v>
      </c>
      <c r="B142" s="290">
        <v>1</v>
      </c>
      <c r="C142" s="299">
        <v>11</v>
      </c>
      <c r="D142" s="300">
        <v>2.65</v>
      </c>
      <c r="E142" s="288">
        <f t="shared" si="22"/>
        <v>325.95</v>
      </c>
      <c r="F142" s="279">
        <f t="shared" si="10"/>
        <v>325.95</v>
      </c>
    </row>
    <row r="143" spans="1:7" s="280" customFormat="1" ht="18.75" customHeight="1" x14ac:dyDescent="0.25">
      <c r="A143" s="289" t="s">
        <v>836</v>
      </c>
      <c r="B143" s="290">
        <v>1</v>
      </c>
      <c r="C143" s="299">
        <v>11</v>
      </c>
      <c r="D143" s="300" t="s">
        <v>761</v>
      </c>
      <c r="E143" s="288">
        <f t="shared" si="22"/>
        <v>325.95</v>
      </c>
      <c r="F143" s="279">
        <f t="shared" si="10"/>
        <v>325.95</v>
      </c>
    </row>
    <row r="144" spans="1:7" s="280" customFormat="1" ht="18.75" customHeight="1" x14ac:dyDescent="0.25">
      <c r="A144" s="289" t="s">
        <v>837</v>
      </c>
      <c r="B144" s="290">
        <v>1.5</v>
      </c>
      <c r="C144" s="290">
        <v>6</v>
      </c>
      <c r="D144" s="291" t="s">
        <v>838</v>
      </c>
      <c r="E144" s="288">
        <f t="shared" si="22"/>
        <v>350.54999999999995</v>
      </c>
      <c r="F144" s="279">
        <f t="shared" si="10"/>
        <v>233.69999999999996</v>
      </c>
    </row>
    <row r="145" spans="1:7" s="259" customFormat="1" ht="17.25" customHeight="1" x14ac:dyDescent="0.25">
      <c r="A145" s="312" t="s">
        <v>839</v>
      </c>
      <c r="B145" s="286">
        <v>1</v>
      </c>
      <c r="C145" s="299">
        <v>5</v>
      </c>
      <c r="D145" s="300" t="s">
        <v>840</v>
      </c>
      <c r="E145" s="288">
        <f t="shared" si="22"/>
        <v>273.06</v>
      </c>
      <c r="F145" s="279">
        <f t="shared" si="10"/>
        <v>273.06</v>
      </c>
      <c r="G145" s="260"/>
    </row>
    <row r="146" spans="1:7" s="259" customFormat="1" ht="17.25" customHeight="1" x14ac:dyDescent="0.25">
      <c r="A146" s="312" t="s">
        <v>839</v>
      </c>
      <c r="B146" s="286">
        <v>1</v>
      </c>
      <c r="C146" s="299">
        <v>5</v>
      </c>
      <c r="D146" s="300" t="s">
        <v>841</v>
      </c>
      <c r="E146" s="288">
        <f t="shared" si="22"/>
        <v>295.2</v>
      </c>
      <c r="F146" s="279">
        <f t="shared" si="10"/>
        <v>295.2</v>
      </c>
      <c r="G146" s="260"/>
    </row>
    <row r="147" spans="1:7" s="280" customFormat="1" ht="18.75" customHeight="1" x14ac:dyDescent="0.25">
      <c r="A147" s="304" t="s">
        <v>745</v>
      </c>
      <c r="B147" s="305">
        <f>SUM(B141:B146)</f>
        <v>6.5</v>
      </c>
      <c r="C147" s="305"/>
      <c r="D147" s="305"/>
      <c r="E147" s="306">
        <f>SUM(E141:E146)</f>
        <v>2060.25</v>
      </c>
      <c r="F147" s="279">
        <f t="shared" ref="F147:F210" si="23">E147/B147</f>
        <v>316.96153846153845</v>
      </c>
    </row>
    <row r="148" spans="1:7" s="280" customFormat="1" ht="18.75" customHeight="1" x14ac:dyDescent="0.25">
      <c r="A148" s="281" t="s">
        <v>529</v>
      </c>
      <c r="B148" s="296"/>
      <c r="C148" s="296"/>
      <c r="D148" s="296"/>
      <c r="E148" s="297"/>
      <c r="F148" s="279" t="e">
        <f t="shared" si="23"/>
        <v>#DIV/0!</v>
      </c>
    </row>
    <row r="149" spans="1:7" s="280" customFormat="1" ht="18.75" customHeight="1" x14ac:dyDescent="0.25">
      <c r="A149" s="289" t="s">
        <v>842</v>
      </c>
      <c r="B149" s="290">
        <v>1</v>
      </c>
      <c r="C149" s="299">
        <v>13</v>
      </c>
      <c r="D149" s="300">
        <v>3.04</v>
      </c>
      <c r="E149" s="288">
        <f t="shared" ref="E149:E152" si="24">D149*B149*$B$11</f>
        <v>373.92</v>
      </c>
      <c r="F149" s="279">
        <f t="shared" si="23"/>
        <v>373.92</v>
      </c>
    </row>
    <row r="150" spans="1:7" s="259" customFormat="1" ht="17.25" customHeight="1" x14ac:dyDescent="0.25">
      <c r="A150" s="289" t="s">
        <v>843</v>
      </c>
      <c r="B150" s="286">
        <v>1</v>
      </c>
      <c r="C150" s="299">
        <v>4</v>
      </c>
      <c r="D150" s="311">
        <v>1.57</v>
      </c>
      <c r="E150" s="288">
        <f t="shared" si="24"/>
        <v>193.11</v>
      </c>
      <c r="F150" s="279">
        <f t="shared" si="23"/>
        <v>193.11</v>
      </c>
      <c r="G150" s="260"/>
    </row>
    <row r="151" spans="1:7" s="259" customFormat="1" ht="17.25" customHeight="1" x14ac:dyDescent="0.25">
      <c r="A151" s="289" t="s">
        <v>844</v>
      </c>
      <c r="B151" s="286">
        <v>5</v>
      </c>
      <c r="C151" s="299">
        <v>3</v>
      </c>
      <c r="D151" s="311">
        <v>1.35</v>
      </c>
      <c r="E151" s="288">
        <f t="shared" si="24"/>
        <v>830.25</v>
      </c>
      <c r="F151" s="279">
        <f t="shared" si="23"/>
        <v>166.05</v>
      </c>
      <c r="G151" s="260"/>
    </row>
    <row r="152" spans="1:7" s="259" customFormat="1" ht="17.25" customHeight="1" x14ac:dyDescent="0.25">
      <c r="A152" s="289" t="s">
        <v>823</v>
      </c>
      <c r="B152" s="286">
        <v>2</v>
      </c>
      <c r="C152" s="299">
        <v>3</v>
      </c>
      <c r="D152" s="311">
        <v>1.35</v>
      </c>
      <c r="E152" s="288">
        <f t="shared" si="24"/>
        <v>332.1</v>
      </c>
      <c r="F152" s="279">
        <f t="shared" si="23"/>
        <v>166.05</v>
      </c>
      <c r="G152" s="260"/>
    </row>
    <row r="153" spans="1:7" s="280" customFormat="1" ht="18.75" customHeight="1" x14ac:dyDescent="0.25">
      <c r="A153" s="304" t="s">
        <v>745</v>
      </c>
      <c r="B153" s="305">
        <f>SUM(B149:B152)</f>
        <v>9</v>
      </c>
      <c r="C153" s="305"/>
      <c r="D153" s="305"/>
      <c r="E153" s="306">
        <f>SUM(E149:E152)</f>
        <v>1729.38</v>
      </c>
      <c r="F153" s="279">
        <f t="shared" si="23"/>
        <v>192.15333333333334</v>
      </c>
    </row>
    <row r="154" spans="1:7" s="280" customFormat="1" ht="18.75" customHeight="1" x14ac:dyDescent="0.25">
      <c r="A154" s="281" t="s">
        <v>845</v>
      </c>
      <c r="B154" s="296"/>
      <c r="C154" s="296"/>
      <c r="D154" s="296"/>
      <c r="E154" s="297"/>
      <c r="F154" s="279" t="e">
        <f t="shared" si="23"/>
        <v>#DIV/0!</v>
      </c>
    </row>
    <row r="155" spans="1:7" s="280" customFormat="1" ht="18.75" customHeight="1" x14ac:dyDescent="0.25">
      <c r="A155" s="289" t="s">
        <v>842</v>
      </c>
      <c r="B155" s="290">
        <v>1</v>
      </c>
      <c r="C155" s="299">
        <v>13</v>
      </c>
      <c r="D155" s="300">
        <v>3.04</v>
      </c>
      <c r="E155" s="288">
        <f t="shared" ref="E155:E158" si="25">D155*B155*$B$11</f>
        <v>373.92</v>
      </c>
      <c r="F155" s="279">
        <f t="shared" si="23"/>
        <v>373.92</v>
      </c>
    </row>
    <row r="156" spans="1:7" s="259" customFormat="1" ht="17.25" customHeight="1" x14ac:dyDescent="0.25">
      <c r="A156" s="289" t="s">
        <v>550</v>
      </c>
      <c r="B156" s="286">
        <v>6</v>
      </c>
      <c r="C156" s="299">
        <v>3</v>
      </c>
      <c r="D156" s="311">
        <v>1.35</v>
      </c>
      <c r="E156" s="288">
        <f t="shared" si="25"/>
        <v>996.30000000000018</v>
      </c>
      <c r="F156" s="279">
        <f t="shared" si="23"/>
        <v>166.05000000000004</v>
      </c>
      <c r="G156" s="260"/>
    </row>
    <row r="157" spans="1:7" s="259" customFormat="1" ht="17.25" customHeight="1" x14ac:dyDescent="0.25">
      <c r="A157" s="289" t="s">
        <v>823</v>
      </c>
      <c r="B157" s="286">
        <v>3</v>
      </c>
      <c r="C157" s="299">
        <v>4</v>
      </c>
      <c r="D157" s="311">
        <v>1.57</v>
      </c>
      <c r="E157" s="288">
        <f t="shared" si="25"/>
        <v>579.33000000000004</v>
      </c>
      <c r="F157" s="279">
        <f t="shared" si="23"/>
        <v>193.11</v>
      </c>
      <c r="G157" s="260"/>
    </row>
    <row r="158" spans="1:7" s="259" customFormat="1" ht="17.25" customHeight="1" x14ac:dyDescent="0.25">
      <c r="A158" s="289" t="s">
        <v>823</v>
      </c>
      <c r="B158" s="286">
        <v>1</v>
      </c>
      <c r="C158" s="299">
        <v>3</v>
      </c>
      <c r="D158" s="311">
        <v>1.35</v>
      </c>
      <c r="E158" s="288">
        <f t="shared" si="25"/>
        <v>166.05</v>
      </c>
      <c r="F158" s="279">
        <f t="shared" si="23"/>
        <v>166.05</v>
      </c>
      <c r="G158" s="260"/>
    </row>
    <row r="159" spans="1:7" s="280" customFormat="1" ht="18.75" customHeight="1" x14ac:dyDescent="0.25">
      <c r="A159" s="304" t="s">
        <v>745</v>
      </c>
      <c r="B159" s="305">
        <f>SUM(B155:B158)</f>
        <v>11</v>
      </c>
      <c r="C159" s="305"/>
      <c r="D159" s="305"/>
      <c r="E159" s="306">
        <f>SUM(E155:E158)</f>
        <v>2115.6000000000004</v>
      </c>
      <c r="F159" s="279">
        <f t="shared" si="23"/>
        <v>192.32727272727277</v>
      </c>
    </row>
    <row r="160" spans="1:7" s="280" customFormat="1" ht="18.75" customHeight="1" x14ac:dyDescent="0.25">
      <c r="A160" s="281" t="s">
        <v>846</v>
      </c>
      <c r="B160" s="296"/>
      <c r="C160" s="296"/>
      <c r="D160" s="296"/>
      <c r="E160" s="297"/>
      <c r="F160" s="279" t="e">
        <f t="shared" si="23"/>
        <v>#DIV/0!</v>
      </c>
    </row>
    <row r="161" spans="1:7" s="280" customFormat="1" ht="18.75" customHeight="1" x14ac:dyDescent="0.25">
      <c r="A161" s="289" t="s">
        <v>842</v>
      </c>
      <c r="B161" s="290">
        <v>2</v>
      </c>
      <c r="C161" s="299">
        <v>13</v>
      </c>
      <c r="D161" s="300">
        <v>3.04</v>
      </c>
      <c r="E161" s="288">
        <f t="shared" ref="E161:E165" si="26">D161*B161*$B$11</f>
        <v>747.84</v>
      </c>
      <c r="F161" s="279">
        <f t="shared" si="23"/>
        <v>373.92</v>
      </c>
    </row>
    <row r="162" spans="1:7" s="259" customFormat="1" ht="17.25" customHeight="1" x14ac:dyDescent="0.25">
      <c r="A162" s="289" t="s">
        <v>550</v>
      </c>
      <c r="B162" s="286">
        <v>2</v>
      </c>
      <c r="C162" s="299">
        <v>4</v>
      </c>
      <c r="D162" s="311">
        <v>1.57</v>
      </c>
      <c r="E162" s="288">
        <f t="shared" si="26"/>
        <v>386.22</v>
      </c>
      <c r="F162" s="279">
        <f t="shared" si="23"/>
        <v>193.11</v>
      </c>
      <c r="G162" s="260"/>
    </row>
    <row r="163" spans="1:7" s="259" customFormat="1" ht="17.25" customHeight="1" x14ac:dyDescent="0.25">
      <c r="A163" s="289" t="s">
        <v>550</v>
      </c>
      <c r="B163" s="286">
        <v>6</v>
      </c>
      <c r="C163" s="299">
        <v>3</v>
      </c>
      <c r="D163" s="311">
        <v>1.35</v>
      </c>
      <c r="E163" s="288">
        <f t="shared" si="26"/>
        <v>996.30000000000018</v>
      </c>
      <c r="F163" s="279">
        <f t="shared" si="23"/>
        <v>166.05000000000004</v>
      </c>
      <c r="G163" s="260"/>
    </row>
    <row r="164" spans="1:7" s="259" customFormat="1" ht="17.25" customHeight="1" x14ac:dyDescent="0.25">
      <c r="A164" s="289" t="s">
        <v>823</v>
      </c>
      <c r="B164" s="286">
        <v>5</v>
      </c>
      <c r="C164" s="299">
        <v>4</v>
      </c>
      <c r="D164" s="311">
        <v>1.57</v>
      </c>
      <c r="E164" s="288">
        <f t="shared" si="26"/>
        <v>965.55000000000007</v>
      </c>
      <c r="F164" s="279">
        <f t="shared" si="23"/>
        <v>193.11</v>
      </c>
      <c r="G164" s="260"/>
    </row>
    <row r="165" spans="1:7" s="259" customFormat="1" ht="17.25" customHeight="1" x14ac:dyDescent="0.25">
      <c r="A165" s="289" t="s">
        <v>823</v>
      </c>
      <c r="B165" s="286">
        <v>2</v>
      </c>
      <c r="C165" s="299">
        <v>3</v>
      </c>
      <c r="D165" s="311">
        <v>1.35</v>
      </c>
      <c r="E165" s="288">
        <f t="shared" si="26"/>
        <v>332.1</v>
      </c>
      <c r="F165" s="279">
        <f t="shared" si="23"/>
        <v>166.05</v>
      </c>
      <c r="G165" s="260"/>
    </row>
    <row r="166" spans="1:7" s="280" customFormat="1" ht="18.75" customHeight="1" x14ac:dyDescent="0.25">
      <c r="A166" s="304" t="s">
        <v>745</v>
      </c>
      <c r="B166" s="305">
        <f>SUM(B161:B165)</f>
        <v>17</v>
      </c>
      <c r="C166" s="305"/>
      <c r="D166" s="305"/>
      <c r="E166" s="306">
        <f>SUM(E161:E165)</f>
        <v>3428.01</v>
      </c>
      <c r="F166" s="279">
        <f t="shared" si="23"/>
        <v>201.64764705882354</v>
      </c>
    </row>
    <row r="167" spans="1:7" s="280" customFormat="1" ht="18.75" customHeight="1" x14ac:dyDescent="0.25">
      <c r="A167" s="281" t="s">
        <v>847</v>
      </c>
      <c r="B167" s="296"/>
      <c r="C167" s="296"/>
      <c r="D167" s="296"/>
      <c r="E167" s="297"/>
      <c r="F167" s="279" t="e">
        <f t="shared" si="23"/>
        <v>#DIV/0!</v>
      </c>
    </row>
    <row r="168" spans="1:7" s="280" customFormat="1" ht="18.75" customHeight="1" x14ac:dyDescent="0.25">
      <c r="A168" s="289" t="s">
        <v>842</v>
      </c>
      <c r="B168" s="290">
        <v>1</v>
      </c>
      <c r="C168" s="299">
        <v>13</v>
      </c>
      <c r="D168" s="300">
        <v>3.04</v>
      </c>
      <c r="E168" s="288">
        <f t="shared" ref="E168:E171" si="27">D168*B168*$B$11</f>
        <v>373.92</v>
      </c>
      <c r="F168" s="279">
        <f t="shared" si="23"/>
        <v>373.92</v>
      </c>
    </row>
    <row r="169" spans="1:7" s="259" customFormat="1" ht="17.25" customHeight="1" x14ac:dyDescent="0.25">
      <c r="A169" s="289" t="s">
        <v>848</v>
      </c>
      <c r="B169" s="286">
        <v>1</v>
      </c>
      <c r="C169" s="299">
        <v>4</v>
      </c>
      <c r="D169" s="311">
        <v>1.57</v>
      </c>
      <c r="E169" s="288">
        <f t="shared" si="27"/>
        <v>193.11</v>
      </c>
      <c r="F169" s="279">
        <f t="shared" si="23"/>
        <v>193.11</v>
      </c>
      <c r="G169" s="260"/>
    </row>
    <row r="170" spans="1:7" s="259" customFormat="1" ht="17.25" customHeight="1" x14ac:dyDescent="0.25">
      <c r="A170" s="289" t="s">
        <v>849</v>
      </c>
      <c r="B170" s="286">
        <v>1</v>
      </c>
      <c r="C170" s="299">
        <v>4</v>
      </c>
      <c r="D170" s="311">
        <v>1.57</v>
      </c>
      <c r="E170" s="288">
        <f t="shared" si="27"/>
        <v>193.11</v>
      </c>
      <c r="F170" s="279">
        <f t="shared" si="23"/>
        <v>193.11</v>
      </c>
      <c r="G170" s="260"/>
    </row>
    <row r="171" spans="1:7" s="259" customFormat="1" ht="17.25" customHeight="1" x14ac:dyDescent="0.25">
      <c r="A171" s="289" t="s">
        <v>849</v>
      </c>
      <c r="B171" s="286">
        <v>2</v>
      </c>
      <c r="C171" s="299">
        <v>3</v>
      </c>
      <c r="D171" s="311">
        <v>1.35</v>
      </c>
      <c r="E171" s="288">
        <f t="shared" si="27"/>
        <v>332.1</v>
      </c>
      <c r="F171" s="279">
        <f t="shared" si="23"/>
        <v>166.05</v>
      </c>
      <c r="G171" s="260"/>
    </row>
    <row r="172" spans="1:7" s="280" customFormat="1" ht="18.75" customHeight="1" x14ac:dyDescent="0.25">
      <c r="A172" s="304" t="s">
        <v>745</v>
      </c>
      <c r="B172" s="305">
        <f>SUM(B168:B171)</f>
        <v>5</v>
      </c>
      <c r="C172" s="305"/>
      <c r="D172" s="305"/>
      <c r="E172" s="306">
        <f>SUM(E168:E171)</f>
        <v>1092.24</v>
      </c>
      <c r="F172" s="279">
        <f t="shared" si="23"/>
        <v>218.44800000000001</v>
      </c>
    </row>
    <row r="173" spans="1:7" s="280" customFormat="1" ht="18.75" customHeight="1" x14ac:dyDescent="0.25">
      <c r="A173" s="281" t="s">
        <v>850</v>
      </c>
      <c r="B173" s="296"/>
      <c r="C173" s="296"/>
      <c r="D173" s="296"/>
      <c r="E173" s="297"/>
      <c r="F173" s="279" t="e">
        <f t="shared" si="23"/>
        <v>#DIV/0!</v>
      </c>
    </row>
    <row r="174" spans="1:7" s="280" customFormat="1" ht="18.75" customHeight="1" x14ac:dyDescent="0.25">
      <c r="A174" s="289" t="s">
        <v>851</v>
      </c>
      <c r="B174" s="290">
        <v>1</v>
      </c>
      <c r="C174" s="299">
        <v>17</v>
      </c>
      <c r="D174" s="300" t="s">
        <v>852</v>
      </c>
      <c r="E174" s="288">
        <f t="shared" ref="E174:E176" si="28">D174*B174*$B$11</f>
        <v>489.54</v>
      </c>
      <c r="F174" s="279">
        <f t="shared" si="23"/>
        <v>489.54</v>
      </c>
    </row>
    <row r="175" spans="1:7" s="280" customFormat="1" ht="18.75" customHeight="1" x14ac:dyDescent="0.25">
      <c r="A175" s="289" t="s">
        <v>853</v>
      </c>
      <c r="B175" s="290">
        <v>1</v>
      </c>
      <c r="C175" s="299">
        <v>11</v>
      </c>
      <c r="D175" s="300" t="s">
        <v>761</v>
      </c>
      <c r="E175" s="288">
        <f t="shared" si="28"/>
        <v>325.95</v>
      </c>
      <c r="F175" s="279">
        <f t="shared" si="23"/>
        <v>325.95</v>
      </c>
    </row>
    <row r="176" spans="1:7" s="280" customFormat="1" ht="18.75" customHeight="1" x14ac:dyDescent="0.25">
      <c r="A176" s="289" t="s">
        <v>854</v>
      </c>
      <c r="B176" s="290">
        <v>1</v>
      </c>
      <c r="C176" s="299">
        <v>11</v>
      </c>
      <c r="D176" s="300" t="s">
        <v>761</v>
      </c>
      <c r="E176" s="288">
        <f t="shared" si="28"/>
        <v>325.95</v>
      </c>
      <c r="F176" s="279">
        <f t="shared" si="23"/>
        <v>325.95</v>
      </c>
    </row>
    <row r="177" spans="1:7" s="280" customFormat="1" ht="18.75" customHeight="1" x14ac:dyDescent="0.25">
      <c r="A177" s="304" t="s">
        <v>745</v>
      </c>
      <c r="B177" s="305">
        <f>SUM(B174:B176)</f>
        <v>3</v>
      </c>
      <c r="C177" s="305"/>
      <c r="D177" s="305"/>
      <c r="E177" s="306">
        <f>SUM(E174:E176)</f>
        <v>1141.44</v>
      </c>
      <c r="F177" s="279">
        <f t="shared" si="23"/>
        <v>380.48</v>
      </c>
    </row>
    <row r="178" spans="1:7" s="280" customFormat="1" ht="18.75" customHeight="1" x14ac:dyDescent="0.25">
      <c r="A178" s="281" t="s">
        <v>855</v>
      </c>
      <c r="B178" s="296"/>
      <c r="C178" s="296"/>
      <c r="D178" s="296"/>
      <c r="E178" s="297"/>
      <c r="F178" s="279" t="e">
        <f t="shared" si="23"/>
        <v>#DIV/0!</v>
      </c>
    </row>
    <row r="179" spans="1:7" s="280" customFormat="1" ht="18.75" customHeight="1" x14ac:dyDescent="0.25">
      <c r="A179" s="289" t="s">
        <v>856</v>
      </c>
      <c r="B179" s="290">
        <v>1</v>
      </c>
      <c r="C179" s="299">
        <v>14</v>
      </c>
      <c r="D179" s="300">
        <v>3.25</v>
      </c>
      <c r="E179" s="288">
        <f t="shared" ref="E179:E181" si="29">D179*B179*$B$11</f>
        <v>399.75</v>
      </c>
      <c r="F179" s="279">
        <f t="shared" si="23"/>
        <v>399.75</v>
      </c>
    </row>
    <row r="180" spans="1:7" s="280" customFormat="1" ht="18.75" customHeight="1" x14ac:dyDescent="0.25">
      <c r="A180" s="289" t="s">
        <v>857</v>
      </c>
      <c r="B180" s="290">
        <v>1</v>
      </c>
      <c r="C180" s="299">
        <v>14</v>
      </c>
      <c r="D180" s="300">
        <v>3.25</v>
      </c>
      <c r="E180" s="288">
        <f t="shared" si="29"/>
        <v>399.75</v>
      </c>
      <c r="F180" s="279">
        <f t="shared" si="23"/>
        <v>399.75</v>
      </c>
    </row>
    <row r="181" spans="1:7" s="280" customFormat="1" ht="18.75" customHeight="1" x14ac:dyDescent="0.25">
      <c r="A181" s="289" t="s">
        <v>858</v>
      </c>
      <c r="B181" s="290">
        <v>1</v>
      </c>
      <c r="C181" s="299">
        <v>11</v>
      </c>
      <c r="D181" s="300" t="s">
        <v>761</v>
      </c>
      <c r="E181" s="288">
        <f t="shared" si="29"/>
        <v>325.95</v>
      </c>
      <c r="F181" s="279">
        <f t="shared" si="23"/>
        <v>325.95</v>
      </c>
    </row>
    <row r="182" spans="1:7" s="280" customFormat="1" ht="18.75" customHeight="1" x14ac:dyDescent="0.25">
      <c r="A182" s="304" t="s">
        <v>745</v>
      </c>
      <c r="B182" s="305">
        <f>SUM(B179:B181)</f>
        <v>3</v>
      </c>
      <c r="C182" s="305"/>
      <c r="D182" s="305"/>
      <c r="E182" s="306">
        <f>SUM(E179:E181)</f>
        <v>1125.45</v>
      </c>
      <c r="F182" s="279">
        <f t="shared" si="23"/>
        <v>375.15000000000003</v>
      </c>
    </row>
    <row r="183" spans="1:7" s="280" customFormat="1" ht="18.75" customHeight="1" x14ac:dyDescent="0.25">
      <c r="A183" s="281" t="s">
        <v>859</v>
      </c>
      <c r="B183" s="282"/>
      <c r="C183" s="282"/>
      <c r="D183" s="282"/>
      <c r="E183" s="283"/>
      <c r="F183" s="279" t="e">
        <f t="shared" si="23"/>
        <v>#DIV/0!</v>
      </c>
    </row>
    <row r="184" spans="1:7" s="280" customFormat="1" ht="18.75" customHeight="1" x14ac:dyDescent="0.25">
      <c r="A184" s="289" t="s">
        <v>860</v>
      </c>
      <c r="B184" s="290">
        <v>1</v>
      </c>
      <c r="C184" s="299">
        <v>18</v>
      </c>
      <c r="D184" s="300">
        <v>4.26</v>
      </c>
      <c r="E184" s="288">
        <f t="shared" ref="E184:E186" si="30">D184*B184*$B$11</f>
        <v>523.98</v>
      </c>
      <c r="F184" s="279">
        <f t="shared" si="23"/>
        <v>523.98</v>
      </c>
    </row>
    <row r="185" spans="1:7" s="280" customFormat="1" ht="18.75" customHeight="1" x14ac:dyDescent="0.25">
      <c r="A185" s="289" t="s">
        <v>773</v>
      </c>
      <c r="B185" s="290">
        <v>1</v>
      </c>
      <c r="C185" s="299">
        <v>15</v>
      </c>
      <c r="D185" s="300" t="s">
        <v>774</v>
      </c>
      <c r="E185" s="288">
        <f t="shared" si="30"/>
        <v>428.04</v>
      </c>
      <c r="F185" s="279">
        <f t="shared" si="23"/>
        <v>428.04</v>
      </c>
    </row>
    <row r="186" spans="1:7" s="280" customFormat="1" ht="18.75" customHeight="1" x14ac:dyDescent="0.25">
      <c r="A186" s="289" t="s">
        <v>861</v>
      </c>
      <c r="B186" s="290">
        <v>1</v>
      </c>
      <c r="C186" s="299">
        <v>12</v>
      </c>
      <c r="D186" s="300" t="s">
        <v>862</v>
      </c>
      <c r="E186" s="288">
        <f t="shared" si="30"/>
        <v>349.32</v>
      </c>
      <c r="F186" s="279">
        <f t="shared" si="23"/>
        <v>349.32</v>
      </c>
    </row>
    <row r="187" spans="1:7" s="280" customFormat="1" ht="18.75" customHeight="1" x14ac:dyDescent="0.25">
      <c r="A187" s="304" t="s">
        <v>745</v>
      </c>
      <c r="B187" s="305">
        <f>SUM(B184:B186)</f>
        <v>3</v>
      </c>
      <c r="C187" s="305"/>
      <c r="D187" s="305"/>
      <c r="E187" s="306">
        <f>SUM(E184:E186)</f>
        <v>1301.3399999999999</v>
      </c>
      <c r="F187" s="279">
        <f t="shared" si="23"/>
        <v>433.78</v>
      </c>
    </row>
    <row r="188" spans="1:7" s="280" customFormat="1" ht="18.75" customHeight="1" x14ac:dyDescent="0.25">
      <c r="A188" s="281" t="s">
        <v>863</v>
      </c>
      <c r="B188" s="296"/>
      <c r="C188" s="296"/>
      <c r="D188" s="296"/>
      <c r="E188" s="297"/>
      <c r="F188" s="279" t="e">
        <f t="shared" si="23"/>
        <v>#DIV/0!</v>
      </c>
    </row>
    <row r="189" spans="1:7" s="280" customFormat="1" ht="18.75" customHeight="1" x14ac:dyDescent="0.25">
      <c r="A189" s="289" t="s">
        <v>864</v>
      </c>
      <c r="B189" s="290">
        <v>1</v>
      </c>
      <c r="C189" s="299">
        <v>18</v>
      </c>
      <c r="D189" s="300">
        <v>4.26</v>
      </c>
      <c r="E189" s="288">
        <f t="shared" ref="E189:E196" si="31">D189*B189*$B$11</f>
        <v>523.98</v>
      </c>
      <c r="F189" s="279">
        <f t="shared" si="23"/>
        <v>523.98</v>
      </c>
    </row>
    <row r="190" spans="1:7" s="280" customFormat="1" ht="18.75" customHeight="1" x14ac:dyDescent="0.25">
      <c r="A190" s="289" t="s">
        <v>865</v>
      </c>
      <c r="B190" s="290">
        <v>1</v>
      </c>
      <c r="C190" s="299">
        <v>17</v>
      </c>
      <c r="D190" s="300">
        <v>3.98</v>
      </c>
      <c r="E190" s="288">
        <f t="shared" si="31"/>
        <v>489.54</v>
      </c>
      <c r="F190" s="279">
        <f t="shared" si="23"/>
        <v>489.54</v>
      </c>
    </row>
    <row r="191" spans="1:7" s="280" customFormat="1" ht="18.75" customHeight="1" x14ac:dyDescent="0.25">
      <c r="A191" s="289" t="s">
        <v>866</v>
      </c>
      <c r="B191" s="290">
        <v>1</v>
      </c>
      <c r="C191" s="299">
        <v>11</v>
      </c>
      <c r="D191" s="300">
        <v>2.65</v>
      </c>
      <c r="E191" s="288">
        <f t="shared" si="31"/>
        <v>325.95</v>
      </c>
      <c r="F191" s="279">
        <f t="shared" si="23"/>
        <v>325.95</v>
      </c>
    </row>
    <row r="192" spans="1:7" s="259" customFormat="1" ht="17.25" customHeight="1" x14ac:dyDescent="0.25">
      <c r="A192" s="312" t="s">
        <v>551</v>
      </c>
      <c r="B192" s="286">
        <v>2.5</v>
      </c>
      <c r="C192" s="299">
        <v>5</v>
      </c>
      <c r="D192" s="311">
        <v>1.73</v>
      </c>
      <c r="E192" s="288">
        <f t="shared" si="31"/>
        <v>531.97500000000002</v>
      </c>
      <c r="F192" s="279">
        <f t="shared" si="23"/>
        <v>212.79000000000002</v>
      </c>
      <c r="G192" s="260"/>
    </row>
    <row r="193" spans="1:7" s="259" customFormat="1" ht="17.25" customHeight="1" x14ac:dyDescent="0.25">
      <c r="A193" s="312" t="s">
        <v>867</v>
      </c>
      <c r="B193" s="286">
        <v>1</v>
      </c>
      <c r="C193" s="299">
        <v>6</v>
      </c>
      <c r="D193" s="311">
        <v>1.9</v>
      </c>
      <c r="E193" s="288">
        <f t="shared" si="31"/>
        <v>233.7</v>
      </c>
      <c r="F193" s="279">
        <f t="shared" si="23"/>
        <v>233.7</v>
      </c>
      <c r="G193" s="260"/>
    </row>
    <row r="194" spans="1:7" s="259" customFormat="1" ht="17.25" customHeight="1" x14ac:dyDescent="0.25">
      <c r="A194" s="312" t="s">
        <v>868</v>
      </c>
      <c r="B194" s="286">
        <v>1</v>
      </c>
      <c r="C194" s="299">
        <v>6</v>
      </c>
      <c r="D194" s="311">
        <v>1.9</v>
      </c>
      <c r="E194" s="288">
        <f t="shared" si="31"/>
        <v>233.7</v>
      </c>
      <c r="F194" s="279">
        <f t="shared" si="23"/>
        <v>233.7</v>
      </c>
      <c r="G194" s="260"/>
    </row>
    <row r="195" spans="1:7" s="259" customFormat="1" ht="17.25" customHeight="1" x14ac:dyDescent="0.25">
      <c r="A195" s="312" t="s">
        <v>869</v>
      </c>
      <c r="B195" s="286">
        <v>1</v>
      </c>
      <c r="C195" s="299">
        <v>6</v>
      </c>
      <c r="D195" s="311">
        <v>1.9</v>
      </c>
      <c r="E195" s="288">
        <f t="shared" si="31"/>
        <v>233.7</v>
      </c>
      <c r="F195" s="279">
        <f t="shared" si="23"/>
        <v>233.7</v>
      </c>
      <c r="G195" s="260"/>
    </row>
    <row r="196" spans="1:7" s="259" customFormat="1" ht="17.25" customHeight="1" x14ac:dyDescent="0.25">
      <c r="A196" s="312" t="s">
        <v>870</v>
      </c>
      <c r="B196" s="286">
        <v>1</v>
      </c>
      <c r="C196" s="299">
        <v>5</v>
      </c>
      <c r="D196" s="311">
        <v>1.73</v>
      </c>
      <c r="E196" s="288">
        <f t="shared" si="31"/>
        <v>212.79</v>
      </c>
      <c r="F196" s="279">
        <f t="shared" si="23"/>
        <v>212.79</v>
      </c>
      <c r="G196" s="260"/>
    </row>
    <row r="197" spans="1:7" s="280" customFormat="1" ht="18.75" customHeight="1" x14ac:dyDescent="0.25">
      <c r="A197" s="304" t="s">
        <v>745</v>
      </c>
      <c r="B197" s="305">
        <f>SUM(B189:B196)</f>
        <v>9.5</v>
      </c>
      <c r="C197" s="305"/>
      <c r="D197" s="305"/>
      <c r="E197" s="306">
        <f>SUM(E189:E196)</f>
        <v>2785.3349999999996</v>
      </c>
      <c r="F197" s="279">
        <f t="shared" si="23"/>
        <v>293.19315789473677</v>
      </c>
    </row>
    <row r="198" spans="1:7" s="280" customFormat="1" ht="18.75" customHeight="1" x14ac:dyDescent="0.25">
      <c r="A198" s="281" t="s">
        <v>520</v>
      </c>
      <c r="B198" s="282"/>
      <c r="C198" s="282"/>
      <c r="D198" s="282"/>
      <c r="E198" s="283"/>
      <c r="F198" s="279" t="e">
        <f t="shared" si="23"/>
        <v>#DIV/0!</v>
      </c>
    </row>
    <row r="199" spans="1:7" s="280" customFormat="1" ht="18.75" customHeight="1" x14ac:dyDescent="0.25">
      <c r="A199" s="289" t="s">
        <v>871</v>
      </c>
      <c r="B199" s="290">
        <v>1</v>
      </c>
      <c r="C199" s="299">
        <v>18</v>
      </c>
      <c r="D199" s="300">
        <v>4.26</v>
      </c>
      <c r="E199" s="288">
        <f t="shared" ref="E199:E208" si="32">D199*B199*$B$11</f>
        <v>523.98</v>
      </c>
      <c r="F199" s="279">
        <f t="shared" si="23"/>
        <v>523.98</v>
      </c>
    </row>
    <row r="200" spans="1:7" s="280" customFormat="1" ht="18.75" customHeight="1" x14ac:dyDescent="0.25">
      <c r="A200" s="289" t="s">
        <v>872</v>
      </c>
      <c r="B200" s="290">
        <v>1</v>
      </c>
      <c r="C200" s="299">
        <v>17</v>
      </c>
      <c r="D200" s="300">
        <v>3.98</v>
      </c>
      <c r="E200" s="288">
        <f t="shared" si="32"/>
        <v>489.54</v>
      </c>
      <c r="F200" s="279">
        <f t="shared" si="23"/>
        <v>489.54</v>
      </c>
    </row>
    <row r="201" spans="1:7" s="259" customFormat="1" ht="17.25" customHeight="1" x14ac:dyDescent="0.25">
      <c r="A201" s="312" t="s">
        <v>873</v>
      </c>
      <c r="B201" s="286">
        <v>2</v>
      </c>
      <c r="C201" s="299">
        <v>5</v>
      </c>
      <c r="D201" s="311">
        <v>1.73</v>
      </c>
      <c r="E201" s="288">
        <f t="shared" si="32"/>
        <v>425.58</v>
      </c>
      <c r="F201" s="279">
        <f t="shared" si="23"/>
        <v>212.79</v>
      </c>
      <c r="G201" s="260"/>
    </row>
    <row r="202" spans="1:7" s="259" customFormat="1" ht="17.25" customHeight="1" x14ac:dyDescent="0.25">
      <c r="A202" s="312" t="s">
        <v>873</v>
      </c>
      <c r="B202" s="286">
        <v>1</v>
      </c>
      <c r="C202" s="299">
        <v>4</v>
      </c>
      <c r="D202" s="311">
        <v>1.57</v>
      </c>
      <c r="E202" s="288">
        <f t="shared" si="32"/>
        <v>193.11</v>
      </c>
      <c r="F202" s="279">
        <f t="shared" si="23"/>
        <v>193.11</v>
      </c>
      <c r="G202" s="260"/>
    </row>
    <row r="203" spans="1:7" s="280" customFormat="1" ht="18.75" customHeight="1" x14ac:dyDescent="0.25">
      <c r="A203" s="289" t="s">
        <v>874</v>
      </c>
      <c r="B203" s="290">
        <v>1</v>
      </c>
      <c r="C203" s="299">
        <v>14</v>
      </c>
      <c r="D203" s="300" t="s">
        <v>756</v>
      </c>
      <c r="E203" s="288">
        <f t="shared" si="32"/>
        <v>399.75</v>
      </c>
      <c r="F203" s="279">
        <f t="shared" si="23"/>
        <v>399.75</v>
      </c>
    </row>
    <row r="204" spans="1:7" s="280" customFormat="1" ht="18.75" customHeight="1" x14ac:dyDescent="0.25">
      <c r="A204" s="289" t="s">
        <v>875</v>
      </c>
      <c r="B204" s="290">
        <v>1</v>
      </c>
      <c r="C204" s="299">
        <v>11</v>
      </c>
      <c r="D204" s="300" t="s">
        <v>761</v>
      </c>
      <c r="E204" s="288">
        <f t="shared" si="32"/>
        <v>325.95</v>
      </c>
      <c r="F204" s="279">
        <f t="shared" si="23"/>
        <v>325.95</v>
      </c>
    </row>
    <row r="205" spans="1:7" s="259" customFormat="1" ht="17.25" customHeight="1" x14ac:dyDescent="0.25">
      <c r="A205" s="312" t="s">
        <v>876</v>
      </c>
      <c r="B205" s="286">
        <v>1</v>
      </c>
      <c r="C205" s="299">
        <v>8</v>
      </c>
      <c r="D205" s="311">
        <v>2.17</v>
      </c>
      <c r="E205" s="288">
        <f t="shared" si="32"/>
        <v>266.90999999999997</v>
      </c>
      <c r="F205" s="279">
        <f t="shared" si="23"/>
        <v>266.90999999999997</v>
      </c>
      <c r="G205" s="260"/>
    </row>
    <row r="206" spans="1:7" s="259" customFormat="1" ht="17.25" customHeight="1" x14ac:dyDescent="0.25">
      <c r="A206" s="312" t="s">
        <v>877</v>
      </c>
      <c r="B206" s="286">
        <v>4</v>
      </c>
      <c r="C206" s="299">
        <v>6</v>
      </c>
      <c r="D206" s="311">
        <v>1.9</v>
      </c>
      <c r="E206" s="288">
        <f t="shared" si="32"/>
        <v>934.8</v>
      </c>
      <c r="F206" s="279">
        <f t="shared" si="23"/>
        <v>233.7</v>
      </c>
      <c r="G206" s="260"/>
    </row>
    <row r="207" spans="1:7" s="259" customFormat="1" ht="16.5" customHeight="1" x14ac:dyDescent="0.25">
      <c r="A207" s="312" t="s">
        <v>878</v>
      </c>
      <c r="B207" s="286">
        <v>1</v>
      </c>
      <c r="C207" s="299">
        <v>6</v>
      </c>
      <c r="D207" s="311">
        <v>1.9</v>
      </c>
      <c r="E207" s="288">
        <f t="shared" si="32"/>
        <v>233.7</v>
      </c>
      <c r="F207" s="279">
        <f t="shared" si="23"/>
        <v>233.7</v>
      </c>
      <c r="G207" s="260"/>
    </row>
    <row r="208" spans="1:7" s="259" customFormat="1" ht="16.5" customHeight="1" x14ac:dyDescent="0.25">
      <c r="A208" s="312" t="s">
        <v>879</v>
      </c>
      <c r="B208" s="286">
        <v>4</v>
      </c>
      <c r="C208" s="299">
        <v>5</v>
      </c>
      <c r="D208" s="311">
        <v>1.73</v>
      </c>
      <c r="E208" s="288">
        <f t="shared" si="32"/>
        <v>851.16</v>
      </c>
      <c r="F208" s="279">
        <f t="shared" si="23"/>
        <v>212.79</v>
      </c>
      <c r="G208" s="260"/>
    </row>
    <row r="209" spans="1:7" s="259" customFormat="1" ht="17.25" customHeight="1" x14ac:dyDescent="0.25">
      <c r="A209" s="304" t="s">
        <v>745</v>
      </c>
      <c r="B209" s="305">
        <f>SUM(B199:B208)</f>
        <v>17</v>
      </c>
      <c r="C209" s="305"/>
      <c r="D209" s="305"/>
      <c r="E209" s="295">
        <f>SUM(E199:E208)</f>
        <v>4644.4799999999996</v>
      </c>
      <c r="F209" s="279">
        <f t="shared" si="23"/>
        <v>273.20470588235293</v>
      </c>
      <c r="G209" s="260"/>
    </row>
    <row r="210" spans="1:7" s="259" customFormat="1" ht="17.25" customHeight="1" x14ac:dyDescent="0.25">
      <c r="A210" s="281" t="s">
        <v>880</v>
      </c>
      <c r="B210" s="296"/>
      <c r="C210" s="296"/>
      <c r="D210" s="296"/>
      <c r="E210" s="297"/>
      <c r="F210" s="279" t="e">
        <f t="shared" si="23"/>
        <v>#DIV/0!</v>
      </c>
      <c r="G210" s="260"/>
    </row>
    <row r="211" spans="1:7" s="259" customFormat="1" ht="17.25" customHeight="1" x14ac:dyDescent="0.25">
      <c r="A211" s="289" t="s">
        <v>881</v>
      </c>
      <c r="B211" s="290">
        <v>1</v>
      </c>
      <c r="C211" s="299">
        <v>8</v>
      </c>
      <c r="D211" s="300">
        <v>2.17</v>
      </c>
      <c r="E211" s="288">
        <f t="shared" ref="E211" si="33">D211*B211*$B$11</f>
        <v>266.90999999999997</v>
      </c>
      <c r="F211" s="279">
        <f t="shared" ref="F211:F216" si="34">E211/B211</f>
        <v>266.90999999999997</v>
      </c>
      <c r="G211" s="260"/>
    </row>
    <row r="212" spans="1:7" s="259" customFormat="1" ht="17.25" customHeight="1" x14ac:dyDescent="0.25">
      <c r="A212" s="312" t="s">
        <v>818</v>
      </c>
      <c r="B212" s="286">
        <v>1</v>
      </c>
      <c r="C212" s="299">
        <v>5</v>
      </c>
      <c r="D212" s="311">
        <v>1.73</v>
      </c>
      <c r="E212" s="315">
        <f>$B$11*D212</f>
        <v>212.79</v>
      </c>
      <c r="F212" s="279">
        <f t="shared" si="34"/>
        <v>212.79</v>
      </c>
      <c r="G212" s="260"/>
    </row>
    <row r="213" spans="1:7" s="259" customFormat="1" ht="17.25" customHeight="1" x14ac:dyDescent="0.25">
      <c r="A213" s="312" t="s">
        <v>882</v>
      </c>
      <c r="B213" s="286">
        <v>1</v>
      </c>
      <c r="C213" s="299">
        <v>1</v>
      </c>
      <c r="D213" s="311">
        <v>1</v>
      </c>
      <c r="E213" s="315">
        <f>$B$11*D213</f>
        <v>123</v>
      </c>
      <c r="F213" s="279">
        <f t="shared" si="34"/>
        <v>123</v>
      </c>
      <c r="G213" s="260"/>
    </row>
    <row r="214" spans="1:7" s="259" customFormat="1" ht="17.25" customHeight="1" x14ac:dyDescent="0.25">
      <c r="A214" s="312" t="s">
        <v>883</v>
      </c>
      <c r="B214" s="286">
        <v>1</v>
      </c>
      <c r="C214" s="299">
        <v>4</v>
      </c>
      <c r="D214" s="311">
        <v>1.57</v>
      </c>
      <c r="E214" s="315">
        <f>$B$11*D214</f>
        <v>193.11</v>
      </c>
      <c r="F214" s="279">
        <f t="shared" si="34"/>
        <v>193.11</v>
      </c>
      <c r="G214" s="260"/>
    </row>
    <row r="215" spans="1:7" s="259" customFormat="1" ht="17.25" customHeight="1" x14ac:dyDescent="0.25">
      <c r="A215" s="312" t="s">
        <v>884</v>
      </c>
      <c r="B215" s="286">
        <v>5</v>
      </c>
      <c r="C215" s="299">
        <v>2</v>
      </c>
      <c r="D215" s="311">
        <v>1.1599999999999999</v>
      </c>
      <c r="E215" s="315">
        <f>$B$11*D215</f>
        <v>142.67999999999998</v>
      </c>
      <c r="F215" s="279">
        <f t="shared" si="34"/>
        <v>28.535999999999994</v>
      </c>
      <c r="G215" s="260"/>
    </row>
    <row r="216" spans="1:7" s="259" customFormat="1" ht="17.25" customHeight="1" x14ac:dyDescent="0.25">
      <c r="A216" s="312" t="s">
        <v>885</v>
      </c>
      <c r="B216" s="286">
        <v>1</v>
      </c>
      <c r="C216" s="299" t="s">
        <v>886</v>
      </c>
      <c r="D216" s="316">
        <v>1.07</v>
      </c>
      <c r="E216" s="315">
        <f>$B$11*D216</f>
        <v>131.61000000000001</v>
      </c>
      <c r="F216" s="279">
        <f t="shared" si="34"/>
        <v>131.61000000000001</v>
      </c>
      <c r="G216" s="260"/>
    </row>
    <row r="217" spans="1:7" s="259" customFormat="1" ht="17.25" customHeight="1" x14ac:dyDescent="0.25">
      <c r="A217" s="304" t="s">
        <v>745</v>
      </c>
      <c r="B217" s="305">
        <f>SUM(B211:B216)</f>
        <v>10</v>
      </c>
      <c r="C217" s="305"/>
      <c r="D217" s="305"/>
      <c r="E217" s="306">
        <f>SUM(E211:E216)</f>
        <v>1070.0999999999999</v>
      </c>
      <c r="F217" s="271"/>
      <c r="G217" s="260"/>
    </row>
    <row r="218" spans="1:7" s="265" customFormat="1" ht="17.25" customHeight="1" x14ac:dyDescent="0.25">
      <c r="A218" s="304" t="s">
        <v>887</v>
      </c>
      <c r="B218" s="317">
        <f>SUM(B17:B217)/2</f>
        <v>224.5</v>
      </c>
      <c r="C218" s="318"/>
      <c r="D218" s="318"/>
      <c r="E218" s="306">
        <f>SUM(E17:E217)/2</f>
        <v>66958.124999999971</v>
      </c>
      <c r="F218" s="271"/>
      <c r="G218" s="260"/>
    </row>
    <row r="219" spans="1:7" s="259" customFormat="1" ht="17.25" customHeight="1" x14ac:dyDescent="0.25">
      <c r="E219" s="260"/>
      <c r="F219" s="271"/>
    </row>
    <row r="220" spans="1:7" s="259" customFormat="1" ht="42" customHeight="1" x14ac:dyDescent="0.25">
      <c r="F220" s="271"/>
    </row>
    <row r="221" spans="1:7" s="259" customFormat="1" ht="42" customHeight="1" x14ac:dyDescent="0.25">
      <c r="F221" s="271"/>
    </row>
  </sheetData>
  <autoFilter ref="F1:F221"/>
  <mergeCells count="8">
    <mergeCell ref="B4:C4"/>
    <mergeCell ref="B5:E5"/>
    <mergeCell ref="B6:E6"/>
    <mergeCell ref="A14:A15"/>
    <mergeCell ref="B14:B15"/>
    <mergeCell ref="C14:C15"/>
    <mergeCell ref="D14:D15"/>
    <mergeCell ref="E14:E15"/>
  </mergeCells>
  <pageMargins left="0.6692913385826772" right="0.31496062992125984" top="0.39370078740157483" bottom="0.39370078740157483" header="0.31496062992125984" footer="0.43307086614173229"/>
  <pageSetup paperSize="9" scale="60" fitToHeight="2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opLeftCell="A103" workbookViewId="0">
      <selection activeCell="D108" sqref="D108:G108"/>
    </sheetView>
  </sheetViews>
  <sheetFormatPr defaultRowHeight="15" x14ac:dyDescent="0.25"/>
  <cols>
    <col min="1" max="1" width="21.42578125" customWidth="1"/>
    <col min="2" max="2" width="38.42578125" customWidth="1"/>
    <col min="3" max="3" width="34.140625" customWidth="1"/>
    <col min="4" max="4" width="14.85546875" customWidth="1"/>
    <col min="5" max="5" width="12.42578125" customWidth="1"/>
    <col min="6" max="6" width="18.140625" customWidth="1"/>
    <col min="7" max="7" width="12.28515625" customWidth="1"/>
  </cols>
  <sheetData>
    <row r="1" spans="1:12" x14ac:dyDescent="0.25">
      <c r="A1" s="23" t="s">
        <v>1057</v>
      </c>
    </row>
    <row r="3" spans="1:12" s="26" customFormat="1" x14ac:dyDescent="0.25"/>
    <row r="4" spans="1:12" s="26" customFormat="1" ht="30" x14ac:dyDescent="0.25">
      <c r="A4" s="41" t="s">
        <v>1091</v>
      </c>
      <c r="B4" s="346" t="s">
        <v>155</v>
      </c>
    </row>
    <row r="5" spans="1:12" s="26" customFormat="1" x14ac:dyDescent="0.25"/>
    <row r="7" spans="1:12" x14ac:dyDescent="0.25">
      <c r="A7" s="20" t="s">
        <v>1063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6" x14ac:dyDescent="0.25">
      <c r="A8" s="19" t="s">
        <v>893</v>
      </c>
      <c r="B8" s="19" t="s">
        <v>894</v>
      </c>
      <c r="C8" s="215" t="s">
        <v>895</v>
      </c>
      <c r="D8" s="215" t="s">
        <v>896</v>
      </c>
      <c r="E8" s="2"/>
      <c r="F8" s="2"/>
      <c r="G8" s="72"/>
      <c r="H8" s="2"/>
      <c r="I8" s="1"/>
      <c r="J8" s="1"/>
      <c r="K8" s="1"/>
      <c r="L8" s="1"/>
    </row>
    <row r="9" spans="1:12" x14ac:dyDescent="0.25">
      <c r="A9" s="11">
        <v>1</v>
      </c>
      <c r="B9" s="11">
        <v>2</v>
      </c>
      <c r="C9" s="96">
        <v>3</v>
      </c>
      <c r="D9" s="96">
        <v>4</v>
      </c>
      <c r="E9" s="2"/>
      <c r="F9" s="2"/>
      <c r="G9" s="72"/>
      <c r="H9" s="2"/>
      <c r="I9" s="1"/>
      <c r="J9" s="1"/>
      <c r="K9" s="1"/>
      <c r="L9" s="1"/>
    </row>
    <row r="10" spans="1:12" x14ac:dyDescent="0.25">
      <c r="A10" s="41" t="s">
        <v>532</v>
      </c>
      <c r="B10" s="41" t="s">
        <v>897</v>
      </c>
      <c r="C10" s="319" t="s">
        <v>898</v>
      </c>
      <c r="D10" s="43" t="s">
        <v>899</v>
      </c>
      <c r="E10" s="2"/>
      <c r="F10" s="2"/>
      <c r="G10" s="72"/>
      <c r="H10" s="2"/>
      <c r="I10" s="1"/>
      <c r="J10" s="1"/>
      <c r="K10" s="1"/>
      <c r="L10" s="1"/>
    </row>
    <row r="11" spans="1:12" x14ac:dyDescent="0.25">
      <c r="A11" s="950" t="s">
        <v>900</v>
      </c>
      <c r="B11" s="16" t="s">
        <v>901</v>
      </c>
      <c r="C11" s="47" t="s">
        <v>902</v>
      </c>
      <c r="D11" s="48" t="s">
        <v>899</v>
      </c>
      <c r="E11" s="2"/>
      <c r="F11" s="2"/>
      <c r="G11" s="72"/>
      <c r="H11" s="2"/>
      <c r="I11" s="1"/>
      <c r="J11" s="1"/>
      <c r="K11" s="1"/>
      <c r="L11" s="1"/>
    </row>
    <row r="12" spans="1:12" ht="24.75" x14ac:dyDescent="0.25">
      <c r="A12" s="951"/>
      <c r="B12" s="16" t="s">
        <v>903</v>
      </c>
      <c r="C12" s="47" t="s">
        <v>904</v>
      </c>
      <c r="D12" s="48" t="s">
        <v>899</v>
      </c>
      <c r="E12" s="1"/>
      <c r="F12" s="1"/>
      <c r="G12" s="1"/>
      <c r="H12" s="1"/>
      <c r="I12" s="1"/>
      <c r="J12" s="1"/>
      <c r="K12" s="1"/>
      <c r="L12" s="1"/>
    </row>
    <row r="13" spans="1:12" ht="36.75" x14ac:dyDescent="0.25">
      <c r="A13" s="952"/>
      <c r="B13" s="16" t="s">
        <v>905</v>
      </c>
      <c r="C13" s="47" t="s">
        <v>906</v>
      </c>
      <c r="D13" s="48" t="s">
        <v>907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950" t="s">
        <v>908</v>
      </c>
      <c r="B14" s="16" t="s">
        <v>901</v>
      </c>
      <c r="C14" s="47" t="s">
        <v>902</v>
      </c>
      <c r="D14" s="48" t="s">
        <v>899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951"/>
      <c r="B15" s="16" t="s">
        <v>905</v>
      </c>
      <c r="C15" s="47" t="s">
        <v>909</v>
      </c>
      <c r="D15" s="48" t="s">
        <v>899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952"/>
      <c r="B16" s="16" t="s">
        <v>910</v>
      </c>
      <c r="C16" s="47" t="s">
        <v>911</v>
      </c>
      <c r="D16" s="48" t="s">
        <v>899</v>
      </c>
      <c r="E16" s="1"/>
      <c r="F16" s="1"/>
      <c r="G16" s="1"/>
      <c r="H16" s="1"/>
      <c r="I16" s="1"/>
      <c r="J16" s="1"/>
      <c r="K16" s="1"/>
      <c r="L16" s="1"/>
    </row>
    <row r="17" spans="1:12" s="26" customFormat="1" x14ac:dyDescent="0.25">
      <c r="A17" s="151"/>
      <c r="B17" s="72"/>
      <c r="C17" s="333"/>
      <c r="D17" s="116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0" t="s">
        <v>1064</v>
      </c>
      <c r="B19" s="2"/>
      <c r="C19" s="2"/>
      <c r="D19" s="2"/>
      <c r="E19" s="2"/>
      <c r="F19" s="2"/>
      <c r="G19" s="72"/>
      <c r="H19" s="2"/>
      <c r="I19" s="1"/>
      <c r="J19" s="1"/>
      <c r="K19" s="1"/>
      <c r="L19" s="1"/>
    </row>
    <row r="20" spans="1:12" ht="24" x14ac:dyDescent="0.25">
      <c r="A20" s="19" t="s">
        <v>912</v>
      </c>
      <c r="B20" s="796" t="s">
        <v>913</v>
      </c>
      <c r="C20" s="796" t="s">
        <v>914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24" x14ac:dyDescent="0.25">
      <c r="A21" s="19" t="s">
        <v>915</v>
      </c>
      <c r="B21" s="796"/>
      <c r="C21" s="796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1">
        <v>1</v>
      </c>
      <c r="B22" s="11">
        <v>2</v>
      </c>
      <c r="C22" s="11">
        <v>3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54" t="s">
        <v>916</v>
      </c>
      <c r="B23" s="154" t="s">
        <v>917</v>
      </c>
      <c r="C23" s="154" t="s">
        <v>918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54" t="s">
        <v>919</v>
      </c>
      <c r="B24" s="953" t="s">
        <v>920</v>
      </c>
      <c r="C24" s="954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54" t="s">
        <v>921</v>
      </c>
      <c r="B25" s="46" t="s">
        <v>922</v>
      </c>
      <c r="C25" s="46" t="s">
        <v>922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54" t="s">
        <v>923</v>
      </c>
      <c r="B26" s="935" t="s">
        <v>924</v>
      </c>
      <c r="C26" s="936"/>
      <c r="D26" s="1"/>
      <c r="E26" s="1"/>
      <c r="F26" s="1"/>
      <c r="G26" s="1"/>
      <c r="H26" s="1"/>
      <c r="I26" s="1"/>
      <c r="J26" s="1"/>
      <c r="K26" s="1"/>
      <c r="L26" s="1"/>
    </row>
    <row r="27" spans="1:12" ht="39.75" customHeight="1" x14ac:dyDescent="0.25">
      <c r="A27" s="154" t="s">
        <v>925</v>
      </c>
      <c r="B27" s="943" t="s">
        <v>1058</v>
      </c>
      <c r="C27" s="944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54" t="s">
        <v>926</v>
      </c>
      <c r="B28" s="11" t="s">
        <v>927</v>
      </c>
      <c r="C28" s="11" t="s">
        <v>928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51" t="s">
        <v>929</v>
      </c>
      <c r="B29" s="937" t="s">
        <v>930</v>
      </c>
      <c r="C29" s="938"/>
      <c r="D29" s="1"/>
      <c r="E29" s="1"/>
      <c r="F29" s="1"/>
      <c r="G29" s="1"/>
      <c r="H29" s="1"/>
      <c r="I29" s="1"/>
      <c r="J29" s="1"/>
      <c r="K29" s="1"/>
      <c r="L29" s="1"/>
    </row>
    <row r="30" spans="1:12" ht="26.25" customHeight="1" x14ac:dyDescent="0.25">
      <c r="A30" s="154" t="s">
        <v>931</v>
      </c>
      <c r="B30" s="935" t="s">
        <v>932</v>
      </c>
      <c r="C30" s="936"/>
      <c r="D30" s="1"/>
      <c r="E30" s="1"/>
      <c r="F30" s="1"/>
      <c r="G30" s="1"/>
      <c r="H30" s="1"/>
      <c r="I30" s="1"/>
      <c r="J30" s="1"/>
      <c r="K30" s="1"/>
      <c r="L30" s="1"/>
    </row>
    <row r="31" spans="1:12" ht="26.25" customHeight="1" x14ac:dyDescent="0.25">
      <c r="A31" s="154" t="s">
        <v>933</v>
      </c>
      <c r="B31" s="935" t="s">
        <v>934</v>
      </c>
      <c r="C31" s="936"/>
      <c r="D31" s="1"/>
      <c r="E31" s="1"/>
      <c r="F31" s="1"/>
      <c r="G31" s="1"/>
      <c r="H31" s="1"/>
      <c r="I31" s="1"/>
      <c r="J31" s="1"/>
      <c r="K31" s="1"/>
      <c r="L31" s="1"/>
    </row>
    <row r="32" spans="1:12" ht="24" x14ac:dyDescent="0.25">
      <c r="A32" s="154" t="s">
        <v>935</v>
      </c>
      <c r="B32" s="154" t="s">
        <v>936</v>
      </c>
      <c r="C32" s="11" t="s">
        <v>937</v>
      </c>
      <c r="D32" s="1"/>
      <c r="E32" s="2"/>
      <c r="F32" s="2"/>
      <c r="G32" s="2"/>
      <c r="H32" s="1"/>
      <c r="I32" s="1"/>
      <c r="J32" s="1"/>
      <c r="K32" s="1"/>
      <c r="L32" s="1"/>
    </row>
    <row r="33" spans="1:12" x14ac:dyDescent="0.25">
      <c r="A33" s="154" t="s">
        <v>938</v>
      </c>
      <c r="B33" s="320">
        <v>0.99</v>
      </c>
      <c r="C33" s="320">
        <v>0.99</v>
      </c>
      <c r="D33" s="1"/>
      <c r="E33" s="2"/>
      <c r="F33" s="2"/>
      <c r="G33" s="2"/>
      <c r="H33" s="1"/>
      <c r="I33" s="1"/>
      <c r="J33" s="1"/>
      <c r="K33" s="1"/>
      <c r="L33" s="1"/>
    </row>
    <row r="34" spans="1:12" x14ac:dyDescent="0.25">
      <c r="A34" s="126"/>
      <c r="B34" s="126"/>
      <c r="C34" s="126"/>
      <c r="D34" s="126"/>
      <c r="E34" s="126"/>
      <c r="F34" s="126"/>
      <c r="G34" s="126"/>
      <c r="H34" s="126"/>
      <c r="I34" s="1"/>
      <c r="J34" s="1"/>
      <c r="K34" s="1"/>
      <c r="L34" s="1"/>
    </row>
    <row r="35" spans="1:12" s="26" customFormat="1" x14ac:dyDescent="0.25">
      <c r="A35" s="126"/>
      <c r="B35" s="126"/>
      <c r="C35" s="126"/>
      <c r="D35" s="126"/>
      <c r="E35" s="126"/>
      <c r="F35" s="126"/>
      <c r="G35" s="126"/>
      <c r="H35" s="126"/>
      <c r="I35" s="1"/>
      <c r="J35" s="1"/>
      <c r="K35" s="1"/>
      <c r="L35" s="1"/>
    </row>
    <row r="36" spans="1:12" ht="24" customHeight="1" x14ac:dyDescent="0.25">
      <c r="A36" s="942" t="s">
        <v>1065</v>
      </c>
      <c r="B36" s="942"/>
      <c r="C36" s="2"/>
      <c r="D36" s="2"/>
      <c r="E36" s="2"/>
      <c r="F36" s="2"/>
      <c r="G36" s="2"/>
      <c r="H36" s="2"/>
      <c r="I36" s="1"/>
      <c r="J36" s="1"/>
      <c r="K36" s="1"/>
      <c r="L36" s="1"/>
    </row>
    <row r="37" spans="1:12" ht="24" x14ac:dyDescent="0.25">
      <c r="A37" s="19" t="s">
        <v>286</v>
      </c>
      <c r="B37" s="19" t="s">
        <v>277</v>
      </c>
      <c r="C37" s="19" t="s">
        <v>21</v>
      </c>
      <c r="D37" s="19" t="s">
        <v>939</v>
      </c>
      <c r="E37" s="19" t="s">
        <v>940</v>
      </c>
      <c r="F37" s="2"/>
      <c r="G37" s="2"/>
      <c r="H37" s="2"/>
      <c r="I37" s="1"/>
      <c r="J37" s="1"/>
      <c r="K37" s="1"/>
      <c r="L37" s="1"/>
    </row>
    <row r="38" spans="1:12" ht="37.5" customHeight="1" x14ac:dyDescent="0.25">
      <c r="A38" s="41" t="s">
        <v>410</v>
      </c>
      <c r="B38" s="322" t="s">
        <v>941</v>
      </c>
      <c r="C38" s="53" t="s">
        <v>942</v>
      </c>
      <c r="D38" s="939" t="s">
        <v>943</v>
      </c>
      <c r="E38" s="11" t="s">
        <v>944</v>
      </c>
      <c r="F38" s="2"/>
      <c r="G38" s="2"/>
      <c r="H38" s="2"/>
      <c r="I38" s="1"/>
      <c r="J38" s="1"/>
      <c r="K38" s="1"/>
      <c r="L38" s="1"/>
    </row>
    <row r="39" spans="1:12" ht="36.75" customHeight="1" x14ac:dyDescent="0.25">
      <c r="A39" s="41" t="s">
        <v>945</v>
      </c>
      <c r="B39" s="322" t="s">
        <v>941</v>
      </c>
      <c r="C39" s="53" t="s">
        <v>942</v>
      </c>
      <c r="D39" s="940"/>
      <c r="E39" s="11" t="s">
        <v>946</v>
      </c>
      <c r="F39" s="2"/>
      <c r="G39" s="2"/>
      <c r="H39" s="2"/>
      <c r="I39" s="1"/>
      <c r="J39" s="1"/>
      <c r="K39" s="1"/>
      <c r="L39" s="1"/>
    </row>
    <row r="40" spans="1:12" ht="24.75" x14ac:dyDescent="0.25">
      <c r="A40" s="17" t="s">
        <v>405</v>
      </c>
      <c r="B40" s="334" t="s">
        <v>947</v>
      </c>
      <c r="C40" s="53" t="s">
        <v>942</v>
      </c>
      <c r="D40" s="941"/>
      <c r="E40" s="53" t="s">
        <v>944</v>
      </c>
      <c r="F40" s="2"/>
      <c r="G40" s="2"/>
      <c r="H40" s="2"/>
      <c r="I40" s="1"/>
      <c r="J40" s="1"/>
      <c r="K40" s="1"/>
      <c r="L40" s="1"/>
    </row>
    <row r="41" spans="1:12" s="26" customFormat="1" x14ac:dyDescent="0.25">
      <c r="A41" s="109"/>
      <c r="B41" s="336"/>
      <c r="C41" s="212"/>
      <c r="D41" s="335"/>
      <c r="E41" s="212"/>
      <c r="F41" s="2"/>
      <c r="G41" s="2"/>
      <c r="H41" s="2"/>
      <c r="I41" s="1"/>
      <c r="J41" s="1"/>
      <c r="K41" s="1"/>
      <c r="L41" s="1"/>
    </row>
    <row r="42" spans="1:12" s="26" customFormat="1" x14ac:dyDescent="0.25">
      <c r="A42" s="109"/>
      <c r="B42" s="336"/>
      <c r="C42" s="212"/>
      <c r="D42" s="335"/>
      <c r="E42" s="212"/>
      <c r="F42" s="2"/>
      <c r="G42" s="2"/>
      <c r="H42" s="2"/>
      <c r="I42" s="1"/>
      <c r="J42" s="1"/>
      <c r="K42" s="1"/>
      <c r="L42" s="1"/>
    </row>
    <row r="43" spans="1:12" ht="24" customHeight="1" x14ac:dyDescent="0.25">
      <c r="A43" s="942" t="s">
        <v>1066</v>
      </c>
      <c r="B43" s="942"/>
      <c r="C43" s="2"/>
      <c r="D43" s="2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945" t="s">
        <v>948</v>
      </c>
      <c r="B44" s="337" t="s">
        <v>949</v>
      </c>
      <c r="C44" s="945" t="s">
        <v>950</v>
      </c>
      <c r="D44" s="945" t="s">
        <v>951</v>
      </c>
      <c r="E44" s="1"/>
      <c r="F44" s="1"/>
      <c r="G44" s="1"/>
      <c r="H44" s="1"/>
      <c r="I44" s="1"/>
      <c r="J44" s="1"/>
      <c r="K44" s="1"/>
      <c r="L44" s="1"/>
    </row>
    <row r="45" spans="1:12" ht="33" customHeight="1" x14ac:dyDescent="0.25">
      <c r="A45" s="946"/>
      <c r="B45" s="338"/>
      <c r="C45" s="946"/>
      <c r="D45" s="946"/>
      <c r="E45" s="1"/>
      <c r="F45" s="1"/>
      <c r="G45" s="1"/>
      <c r="H45" s="1"/>
      <c r="I45" s="1"/>
      <c r="J45" s="1"/>
      <c r="K45" s="1"/>
      <c r="L45" s="1"/>
    </row>
    <row r="46" spans="1:12" ht="60" x14ac:dyDescent="0.25">
      <c r="A46" s="323" t="s">
        <v>1059</v>
      </c>
      <c r="B46" s="324" t="s">
        <v>952</v>
      </c>
      <c r="C46" s="324" t="s">
        <v>788</v>
      </c>
      <c r="D46" s="324" t="s">
        <v>953</v>
      </c>
      <c r="E46" s="1"/>
      <c r="F46" s="1"/>
      <c r="G46" s="1"/>
      <c r="H46" s="1"/>
      <c r="I46" s="1"/>
      <c r="J46" s="1"/>
      <c r="K46" s="1"/>
      <c r="L46" s="1"/>
    </row>
    <row r="47" spans="1:12" ht="48" x14ac:dyDescent="0.25">
      <c r="A47" s="324" t="s">
        <v>954</v>
      </c>
      <c r="B47" s="324" t="s">
        <v>952</v>
      </c>
      <c r="C47" s="324" t="s">
        <v>788</v>
      </c>
      <c r="D47" s="324" t="s">
        <v>1067</v>
      </c>
      <c r="E47" s="1"/>
      <c r="F47" s="1"/>
      <c r="G47" s="1"/>
      <c r="H47" s="1"/>
      <c r="I47" s="1"/>
      <c r="J47" s="1"/>
      <c r="K47" s="1"/>
      <c r="L47" s="1"/>
    </row>
    <row r="48" spans="1:12" ht="60" x14ac:dyDescent="0.25">
      <c r="A48" s="154" t="s">
        <v>955</v>
      </c>
      <c r="B48" s="154" t="s">
        <v>952</v>
      </c>
      <c r="C48" s="154" t="s">
        <v>788</v>
      </c>
      <c r="D48" s="154" t="s">
        <v>956</v>
      </c>
      <c r="E48" s="2"/>
      <c r="F48" s="2"/>
      <c r="G48" s="2"/>
      <c r="H48" s="2"/>
      <c r="I48" s="1"/>
      <c r="J48" s="1"/>
      <c r="K48" s="1"/>
      <c r="L48" s="1"/>
    </row>
    <row r="49" spans="1:12" ht="144" x14ac:dyDescent="0.25">
      <c r="A49" s="154" t="s">
        <v>1068</v>
      </c>
      <c r="B49" s="154" t="s">
        <v>957</v>
      </c>
      <c r="C49" s="154" t="s">
        <v>958</v>
      </c>
      <c r="D49" s="154" t="s">
        <v>959</v>
      </c>
      <c r="E49" s="1"/>
      <c r="F49" s="1"/>
      <c r="G49" s="1"/>
      <c r="H49" s="1"/>
      <c r="I49" s="1"/>
      <c r="J49" s="1"/>
      <c r="K49" s="1"/>
      <c r="L49" s="1"/>
    </row>
    <row r="50" spans="1:12" ht="84" x14ac:dyDescent="0.25">
      <c r="A50" s="323" t="s">
        <v>1069</v>
      </c>
      <c r="B50" s="154" t="s">
        <v>957</v>
      </c>
      <c r="C50" s="154" t="s">
        <v>958</v>
      </c>
      <c r="D50" s="154" t="s">
        <v>960</v>
      </c>
      <c r="E50" s="1"/>
      <c r="F50" s="1"/>
      <c r="G50" s="1"/>
      <c r="H50" s="1"/>
      <c r="I50" s="1"/>
      <c r="J50" s="1"/>
      <c r="K50" s="1"/>
      <c r="L50" s="1"/>
    </row>
    <row r="51" spans="1:12" ht="168" x14ac:dyDescent="0.25">
      <c r="A51" s="323" t="s">
        <v>1070</v>
      </c>
      <c r="B51" s="154" t="s">
        <v>957</v>
      </c>
      <c r="C51" s="154" t="s">
        <v>958</v>
      </c>
      <c r="D51" s="154" t="s">
        <v>961</v>
      </c>
      <c r="E51" s="1"/>
      <c r="F51" s="1"/>
      <c r="G51" s="1"/>
      <c r="H51" s="1"/>
      <c r="I51" s="1"/>
      <c r="J51" s="1"/>
      <c r="K51" s="1"/>
      <c r="L51" s="1"/>
    </row>
    <row r="52" spans="1:12" ht="60" x14ac:dyDescent="0.25">
      <c r="A52" s="154" t="s">
        <v>1071</v>
      </c>
      <c r="B52" s="154" t="s">
        <v>962</v>
      </c>
      <c r="C52" s="154" t="s">
        <v>963</v>
      </c>
      <c r="D52" s="323" t="s">
        <v>964</v>
      </c>
      <c r="E52" s="1"/>
      <c r="F52" s="1"/>
      <c r="G52" s="1"/>
      <c r="H52" s="1"/>
      <c r="I52" s="1"/>
      <c r="J52" s="1"/>
      <c r="K52" s="1"/>
      <c r="L52" s="1"/>
    </row>
    <row r="53" spans="1:12" ht="96" x14ac:dyDescent="0.25">
      <c r="A53" s="154" t="s">
        <v>1072</v>
      </c>
      <c r="B53" s="154" t="s">
        <v>962</v>
      </c>
      <c r="C53" s="154" t="s">
        <v>963</v>
      </c>
      <c r="D53" s="154" t="s">
        <v>965</v>
      </c>
      <c r="E53" s="1"/>
      <c r="F53" s="1"/>
      <c r="G53" s="1"/>
      <c r="H53" s="1"/>
      <c r="I53" s="1"/>
      <c r="J53" s="1"/>
      <c r="K53" s="1"/>
      <c r="L53" s="1"/>
    </row>
    <row r="54" spans="1:12" ht="96" x14ac:dyDescent="0.25">
      <c r="A54" s="154" t="s">
        <v>1073</v>
      </c>
      <c r="B54" s="154" t="s">
        <v>962</v>
      </c>
      <c r="C54" s="154" t="s">
        <v>963</v>
      </c>
      <c r="D54" s="154" t="s">
        <v>966</v>
      </c>
      <c r="E54" s="1"/>
      <c r="F54" s="1"/>
      <c r="G54" s="1"/>
      <c r="H54" s="1"/>
      <c r="I54" s="1"/>
      <c r="J54" s="1"/>
      <c r="K54" s="1"/>
      <c r="L54" s="1"/>
    </row>
    <row r="55" spans="1:12" ht="96" x14ac:dyDescent="0.25">
      <c r="A55" s="154" t="s">
        <v>1074</v>
      </c>
      <c r="B55" s="154" t="s">
        <v>967</v>
      </c>
      <c r="C55" s="154" t="s">
        <v>968</v>
      </c>
      <c r="D55" s="154" t="s">
        <v>969</v>
      </c>
      <c r="E55" s="1"/>
      <c r="F55" s="1"/>
      <c r="G55" s="1"/>
      <c r="H55" s="1"/>
      <c r="I55" s="1"/>
      <c r="J55" s="1"/>
      <c r="K55" s="1"/>
      <c r="L55" s="1"/>
    </row>
    <row r="56" spans="1:12" ht="72" x14ac:dyDescent="0.25">
      <c r="A56" s="154" t="s">
        <v>1075</v>
      </c>
      <c r="B56" s="154" t="s">
        <v>967</v>
      </c>
      <c r="C56" s="154" t="s">
        <v>968</v>
      </c>
      <c r="D56" s="154" t="s">
        <v>970</v>
      </c>
      <c r="E56" s="1" t="s">
        <v>971</v>
      </c>
      <c r="F56" s="1"/>
      <c r="G56" s="1"/>
      <c r="H56" s="1"/>
      <c r="I56" s="1"/>
      <c r="J56" s="1"/>
      <c r="K56" s="1"/>
      <c r="L56" s="1"/>
    </row>
    <row r="57" spans="1:12" ht="72" x14ac:dyDescent="0.25">
      <c r="A57" s="154" t="s">
        <v>1076</v>
      </c>
      <c r="B57" s="154" t="s">
        <v>967</v>
      </c>
      <c r="C57" s="154" t="s">
        <v>968</v>
      </c>
      <c r="D57" s="154" t="s">
        <v>972</v>
      </c>
      <c r="E57" s="1"/>
      <c r="F57" s="1"/>
      <c r="G57" s="1"/>
      <c r="H57" s="1"/>
      <c r="I57" s="1"/>
      <c r="J57" s="1"/>
      <c r="K57" s="1"/>
      <c r="L57" s="1"/>
    </row>
    <row r="58" spans="1:12" ht="96" x14ac:dyDescent="0.25">
      <c r="A58" s="154" t="s">
        <v>1077</v>
      </c>
      <c r="B58" s="154" t="s">
        <v>973</v>
      </c>
      <c r="C58" s="154" t="s">
        <v>837</v>
      </c>
      <c r="D58" s="154" t="s">
        <v>974</v>
      </c>
      <c r="E58" s="1"/>
      <c r="F58" s="1"/>
      <c r="G58" s="1"/>
      <c r="H58" s="1"/>
      <c r="I58" s="1"/>
      <c r="J58" s="1"/>
      <c r="K58" s="1"/>
      <c r="L58" s="1"/>
    </row>
    <row r="59" spans="1:12" ht="96" x14ac:dyDescent="0.25">
      <c r="A59" s="154" t="s">
        <v>1078</v>
      </c>
      <c r="B59" s="154" t="s">
        <v>973</v>
      </c>
      <c r="C59" s="154" t="s">
        <v>837</v>
      </c>
      <c r="D59" s="154" t="s">
        <v>975</v>
      </c>
      <c r="E59" s="1"/>
      <c r="F59" s="1"/>
      <c r="G59" s="1"/>
      <c r="H59" s="1"/>
      <c r="I59" s="1"/>
      <c r="J59" s="1"/>
      <c r="K59" s="1"/>
      <c r="L59" s="1"/>
    </row>
    <row r="60" spans="1:12" ht="72" x14ac:dyDescent="0.25">
      <c r="A60" s="154" t="s">
        <v>1079</v>
      </c>
      <c r="B60" s="154" t="s">
        <v>973</v>
      </c>
      <c r="C60" s="154" t="s">
        <v>835</v>
      </c>
      <c r="D60" s="154" t="s">
        <v>976</v>
      </c>
      <c r="E60" s="1"/>
      <c r="F60" s="1"/>
      <c r="G60" s="1"/>
      <c r="H60" s="1"/>
      <c r="I60" s="1"/>
      <c r="J60" s="1"/>
      <c r="K60" s="1"/>
      <c r="L60" s="1"/>
    </row>
    <row r="61" spans="1:12" ht="96" x14ac:dyDescent="0.25">
      <c r="A61" s="154" t="s">
        <v>1080</v>
      </c>
      <c r="B61" s="154" t="s">
        <v>973</v>
      </c>
      <c r="C61" s="154" t="s">
        <v>836</v>
      </c>
      <c r="D61" s="154" t="s">
        <v>977</v>
      </c>
      <c r="E61" s="1"/>
      <c r="F61" s="1"/>
      <c r="G61" s="1"/>
      <c r="H61" s="1"/>
      <c r="I61" s="1"/>
      <c r="J61" s="1"/>
      <c r="K61" s="1"/>
      <c r="L61" s="1"/>
    </row>
    <row r="62" spans="1:12" ht="48" x14ac:dyDescent="0.25">
      <c r="A62" s="154" t="s">
        <v>1081</v>
      </c>
      <c r="B62" s="154" t="s">
        <v>811</v>
      </c>
      <c r="C62" s="154" t="s">
        <v>816</v>
      </c>
      <c r="D62" s="154" t="s">
        <v>978</v>
      </c>
      <c r="E62" s="1"/>
      <c r="F62" s="1"/>
      <c r="G62" s="1"/>
      <c r="H62" s="1"/>
      <c r="I62" s="1"/>
      <c r="J62" s="1"/>
      <c r="K62" s="1"/>
      <c r="L62" s="1"/>
    </row>
    <row r="63" spans="1:12" ht="60" x14ac:dyDescent="0.25">
      <c r="A63" s="154" t="s">
        <v>979</v>
      </c>
      <c r="B63" s="154" t="s">
        <v>811</v>
      </c>
      <c r="C63" s="154" t="s">
        <v>815</v>
      </c>
      <c r="D63" s="154" t="s">
        <v>980</v>
      </c>
      <c r="E63" s="1"/>
      <c r="F63" s="1"/>
      <c r="G63" s="1"/>
      <c r="H63" s="1"/>
      <c r="I63" s="1"/>
      <c r="J63" s="1"/>
      <c r="K63" s="1"/>
      <c r="L63" s="1"/>
    </row>
    <row r="64" spans="1:12" ht="72" x14ac:dyDescent="0.25">
      <c r="A64" s="154" t="s">
        <v>1082</v>
      </c>
      <c r="B64" s="154" t="s">
        <v>534</v>
      </c>
      <c r="C64" s="154" t="s">
        <v>981</v>
      </c>
      <c r="D64" s="154" t="s">
        <v>982</v>
      </c>
      <c r="E64" s="1"/>
      <c r="F64" s="1"/>
      <c r="G64" s="1"/>
      <c r="H64" s="1"/>
      <c r="I64" s="1"/>
      <c r="J64" s="1"/>
      <c r="K64" s="1"/>
      <c r="L64" s="1"/>
    </row>
    <row r="65" spans="1:12" ht="48" x14ac:dyDescent="0.25">
      <c r="A65" s="154" t="s">
        <v>1083</v>
      </c>
      <c r="B65" s="154" t="s">
        <v>534</v>
      </c>
      <c r="C65" s="154" t="s">
        <v>981</v>
      </c>
      <c r="D65" s="154" t="s">
        <v>983</v>
      </c>
      <c r="E65" s="1"/>
      <c r="F65" s="1"/>
      <c r="G65" s="1"/>
      <c r="H65" s="1"/>
      <c r="I65" s="1"/>
      <c r="J65" s="1"/>
      <c r="K65" s="1"/>
      <c r="L65" s="1"/>
    </row>
    <row r="66" spans="1:12" ht="72" x14ac:dyDescent="0.25">
      <c r="A66" s="154" t="s">
        <v>1084</v>
      </c>
      <c r="B66" s="154" t="s">
        <v>534</v>
      </c>
      <c r="C66" s="154" t="s">
        <v>981</v>
      </c>
      <c r="D66" s="154" t="s">
        <v>984</v>
      </c>
      <c r="E66" s="1"/>
      <c r="F66" s="1"/>
      <c r="G66" s="1"/>
      <c r="H66" s="1"/>
      <c r="I66" s="1"/>
      <c r="J66" s="1"/>
      <c r="K66" s="1"/>
      <c r="L66" s="1"/>
    </row>
    <row r="67" spans="1:12" s="26" customFormat="1" x14ac:dyDescent="0.25">
      <c r="A67" s="126"/>
      <c r="B67" s="126"/>
      <c r="C67" s="126"/>
      <c r="D67" s="126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24" customHeight="1" x14ac:dyDescent="0.25">
      <c r="A69" s="942" t="s">
        <v>1087</v>
      </c>
      <c r="B69" s="942"/>
      <c r="C69" s="2"/>
      <c r="D69" s="2"/>
      <c r="E69" s="2"/>
      <c r="F69" s="2"/>
      <c r="G69" s="2"/>
      <c r="H69" s="1"/>
      <c r="I69" s="1"/>
      <c r="J69" s="1"/>
      <c r="K69" s="1"/>
      <c r="L69" s="1"/>
    </row>
    <row r="70" spans="1:12" ht="24" customHeight="1" x14ac:dyDescent="0.25">
      <c r="A70" s="945" t="s">
        <v>136</v>
      </c>
      <c r="B70" s="945" t="s">
        <v>985</v>
      </c>
      <c r="C70" s="945" t="s">
        <v>371</v>
      </c>
      <c r="D70" s="947" t="s">
        <v>2054</v>
      </c>
      <c r="E70" s="948"/>
      <c r="F70" s="948"/>
      <c r="G70" s="949"/>
      <c r="H70" s="1"/>
      <c r="I70" s="1"/>
      <c r="J70" s="1"/>
      <c r="K70" s="1"/>
      <c r="L70" s="1"/>
    </row>
    <row r="71" spans="1:12" ht="48" x14ac:dyDescent="0.25">
      <c r="A71" s="946"/>
      <c r="B71" s="946"/>
      <c r="C71" s="946"/>
      <c r="D71" s="340" t="s">
        <v>372</v>
      </c>
      <c r="E71" s="340" t="s">
        <v>986</v>
      </c>
      <c r="F71" s="340" t="s">
        <v>987</v>
      </c>
      <c r="G71" s="340" t="s">
        <v>376</v>
      </c>
      <c r="H71" s="1"/>
      <c r="I71" s="1"/>
      <c r="J71" s="1"/>
      <c r="K71" s="1"/>
      <c r="L71" s="1"/>
    </row>
    <row r="72" spans="1:12" x14ac:dyDescent="0.25">
      <c r="A72" s="16">
        <v>1</v>
      </c>
      <c r="B72" s="153" t="s">
        <v>988</v>
      </c>
      <c r="C72" s="16" t="s">
        <v>989</v>
      </c>
      <c r="D72" s="16">
        <v>4634112.5999999996</v>
      </c>
      <c r="E72" s="16" t="s">
        <v>52</v>
      </c>
      <c r="F72" s="16" t="s">
        <v>52</v>
      </c>
      <c r="G72" s="16">
        <v>4634112.5999999996</v>
      </c>
      <c r="H72" s="1"/>
      <c r="I72" s="1"/>
      <c r="J72" s="1"/>
      <c r="K72" s="1"/>
      <c r="L72" s="1"/>
    </row>
    <row r="73" spans="1:12" x14ac:dyDescent="0.25">
      <c r="A73" s="16">
        <v>2</v>
      </c>
      <c r="B73" s="153" t="s">
        <v>990</v>
      </c>
      <c r="C73" s="16" t="s">
        <v>989</v>
      </c>
      <c r="D73" s="325">
        <v>4663258.7760000005</v>
      </c>
      <c r="E73" s="16" t="s">
        <v>52</v>
      </c>
      <c r="F73" s="16">
        <v>1269973.452</v>
      </c>
      <c r="G73" s="326">
        <v>3393285.3240000005</v>
      </c>
      <c r="H73" s="1"/>
      <c r="I73" s="1"/>
      <c r="J73" s="1"/>
      <c r="K73" s="1"/>
      <c r="L73" s="1"/>
    </row>
    <row r="74" spans="1:12" x14ac:dyDescent="0.25">
      <c r="A74" s="16">
        <v>3</v>
      </c>
      <c r="B74" s="153" t="s">
        <v>991</v>
      </c>
      <c r="C74" s="16" t="s">
        <v>989</v>
      </c>
      <c r="D74" s="326">
        <v>55654.103999999999</v>
      </c>
      <c r="E74" s="16" t="s">
        <v>52</v>
      </c>
      <c r="F74" s="327" t="s">
        <v>52</v>
      </c>
      <c r="G74" s="326">
        <v>55654.103999999999</v>
      </c>
      <c r="H74" s="2"/>
      <c r="I74" s="1"/>
      <c r="J74" s="1"/>
      <c r="K74" s="1"/>
      <c r="L74" s="1"/>
    </row>
    <row r="75" spans="1:12" x14ac:dyDescent="0.25">
      <c r="A75" s="16">
        <v>4</v>
      </c>
      <c r="B75" s="153" t="s">
        <v>992</v>
      </c>
      <c r="C75" s="16" t="s">
        <v>989</v>
      </c>
      <c r="D75" s="326">
        <v>479859.07199999999</v>
      </c>
      <c r="E75" s="327" t="s">
        <v>52</v>
      </c>
      <c r="F75" s="327" t="s">
        <v>52</v>
      </c>
      <c r="G75" s="326">
        <v>479859.07199999999</v>
      </c>
      <c r="H75" s="1"/>
      <c r="I75" s="1"/>
      <c r="J75" s="1"/>
      <c r="K75" s="1"/>
      <c r="L75" s="1"/>
    </row>
    <row r="76" spans="1:12" x14ac:dyDescent="0.25">
      <c r="A76" s="16">
        <v>5</v>
      </c>
      <c r="B76" s="153" t="s">
        <v>993</v>
      </c>
      <c r="C76" s="161" t="s">
        <v>994</v>
      </c>
      <c r="D76" s="326">
        <v>853076.26800000004</v>
      </c>
      <c r="E76" s="327" t="s">
        <v>52</v>
      </c>
      <c r="F76" s="327" t="s">
        <v>52</v>
      </c>
      <c r="G76" s="326">
        <v>853076.26800000004</v>
      </c>
      <c r="H76" s="1"/>
      <c r="I76" s="1"/>
      <c r="J76" s="1"/>
      <c r="K76" s="1"/>
      <c r="L76" s="1"/>
    </row>
    <row r="77" spans="1:12" x14ac:dyDescent="0.25">
      <c r="A77" s="16">
        <v>6</v>
      </c>
      <c r="B77" s="153" t="s">
        <v>995</v>
      </c>
      <c r="C77" s="161" t="s">
        <v>989</v>
      </c>
      <c r="D77" s="153">
        <v>405768</v>
      </c>
      <c r="E77" s="327" t="s">
        <v>52</v>
      </c>
      <c r="F77" s="327" t="s">
        <v>52</v>
      </c>
      <c r="G77" s="153">
        <v>405768</v>
      </c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942" t="s">
        <v>1085</v>
      </c>
      <c r="B80" s="942"/>
      <c r="C80" s="328"/>
      <c r="D80" s="329"/>
      <c r="E80" s="328"/>
      <c r="F80" s="40"/>
      <c r="G80" s="40"/>
      <c r="H80" s="2"/>
      <c r="I80" s="1"/>
      <c r="J80" s="1"/>
      <c r="K80" s="1"/>
      <c r="L80" s="1"/>
    </row>
    <row r="81" spans="1:12" ht="24" x14ac:dyDescent="0.25">
      <c r="A81" s="341" t="s">
        <v>996</v>
      </c>
      <c r="B81" s="341" t="s">
        <v>997</v>
      </c>
      <c r="C81" s="341" t="s">
        <v>998</v>
      </c>
      <c r="D81" s="341" t="s">
        <v>999</v>
      </c>
      <c r="E81" s="341" t="s">
        <v>1000</v>
      </c>
      <c r="F81" s="330"/>
      <c r="G81" s="330"/>
      <c r="H81" s="1"/>
      <c r="I81" s="1"/>
      <c r="J81" s="1"/>
      <c r="K81" s="1"/>
      <c r="L81" s="1"/>
    </row>
    <row r="82" spans="1:12" x14ac:dyDescent="0.25">
      <c r="A82" s="153" t="s">
        <v>1001</v>
      </c>
      <c r="B82" s="153" t="s">
        <v>1002</v>
      </c>
      <c r="C82" s="153" t="s">
        <v>1003</v>
      </c>
      <c r="D82" s="153" t="s">
        <v>1004</v>
      </c>
      <c r="E82" s="153" t="s">
        <v>1005</v>
      </c>
      <c r="F82" s="329"/>
      <c r="G82" s="329"/>
      <c r="H82" s="1"/>
      <c r="I82" s="1"/>
      <c r="J82" s="1"/>
      <c r="K82" s="1"/>
      <c r="L82" s="1"/>
    </row>
    <row r="83" spans="1:12" x14ac:dyDescent="0.25">
      <c r="A83" s="153" t="s">
        <v>1006</v>
      </c>
      <c r="B83" s="153" t="s">
        <v>1060</v>
      </c>
      <c r="C83" s="153" t="s">
        <v>1007</v>
      </c>
      <c r="D83" s="153" t="s">
        <v>1008</v>
      </c>
      <c r="E83" s="153" t="s">
        <v>1009</v>
      </c>
      <c r="F83" s="329"/>
      <c r="G83" s="329"/>
      <c r="H83" s="1"/>
      <c r="I83" s="1"/>
      <c r="J83" s="1"/>
      <c r="K83" s="1"/>
      <c r="L83" s="1"/>
    </row>
    <row r="84" spans="1:12" x14ac:dyDescent="0.25">
      <c r="A84" s="153" t="s">
        <v>1010</v>
      </c>
      <c r="B84" s="153" t="s">
        <v>1061</v>
      </c>
      <c r="C84" s="153" t="s">
        <v>1011</v>
      </c>
      <c r="D84" s="153" t="s">
        <v>1012</v>
      </c>
      <c r="E84" s="153" t="s">
        <v>1013</v>
      </c>
      <c r="F84" s="329"/>
      <c r="G84" s="329"/>
      <c r="H84" s="1"/>
      <c r="I84" s="1"/>
      <c r="J84" s="1"/>
      <c r="K84" s="1"/>
      <c r="L84" s="1"/>
    </row>
    <row r="85" spans="1:12" s="26" customFormat="1" x14ac:dyDescent="0.25">
      <c r="A85" s="339"/>
      <c r="B85" s="339"/>
      <c r="C85" s="339"/>
      <c r="D85" s="339"/>
      <c r="E85" s="339"/>
      <c r="F85" s="329"/>
      <c r="G85" s="329"/>
      <c r="H85" s="1"/>
      <c r="I85" s="1"/>
      <c r="J85" s="1"/>
      <c r="K85" s="1"/>
      <c r="L85" s="1"/>
    </row>
    <row r="86" spans="1:12" x14ac:dyDescent="0.25">
      <c r="A86" s="329"/>
      <c r="B86" s="329"/>
      <c r="C86" s="329"/>
      <c r="D86" s="329"/>
      <c r="E86" s="233"/>
      <c r="F86" s="233"/>
      <c r="G86" s="233"/>
      <c r="H86" s="2"/>
      <c r="I86" s="1"/>
      <c r="J86" s="1"/>
      <c r="K86" s="1"/>
      <c r="L86" s="1"/>
    </row>
    <row r="87" spans="1:12" x14ac:dyDescent="0.25">
      <c r="A87" s="942" t="s">
        <v>1086</v>
      </c>
      <c r="B87" s="942"/>
      <c r="C87" s="328"/>
      <c r="D87" s="233"/>
      <c r="E87" s="233"/>
      <c r="F87" s="329"/>
      <c r="G87" s="329"/>
      <c r="H87" s="1"/>
      <c r="I87" s="1"/>
      <c r="J87" s="1"/>
      <c r="K87" s="1"/>
      <c r="L87" s="1"/>
    </row>
    <row r="88" spans="1:12" ht="24" x14ac:dyDescent="0.25">
      <c r="A88" s="341" t="s">
        <v>1014</v>
      </c>
      <c r="B88" s="341" t="s">
        <v>997</v>
      </c>
      <c r="C88" s="341" t="s">
        <v>998</v>
      </c>
      <c r="D88" s="341" t="s">
        <v>999</v>
      </c>
      <c r="E88" s="341" t="s">
        <v>1000</v>
      </c>
      <c r="F88" s="329"/>
      <c r="G88" s="329"/>
      <c r="H88" s="1"/>
      <c r="I88" s="1"/>
      <c r="J88" s="1"/>
      <c r="K88" s="1"/>
      <c r="L88" s="1"/>
    </row>
    <row r="89" spans="1:12" x14ac:dyDescent="0.25">
      <c r="A89" s="331" t="s">
        <v>1015</v>
      </c>
      <c r="B89" s="331" t="s">
        <v>1016</v>
      </c>
      <c r="C89" s="331" t="s">
        <v>1017</v>
      </c>
      <c r="D89" s="331" t="s">
        <v>1018</v>
      </c>
      <c r="E89" s="331" t="s">
        <v>1019</v>
      </c>
      <c r="F89" s="329"/>
      <c r="G89" s="329"/>
      <c r="H89" s="1"/>
      <c r="I89" s="1"/>
      <c r="J89" s="1"/>
      <c r="K89" s="1"/>
      <c r="L89" s="1"/>
    </row>
    <row r="90" spans="1:12" x14ac:dyDescent="0.25">
      <c r="A90" s="331" t="s">
        <v>1020</v>
      </c>
      <c r="B90" s="331" t="s">
        <v>1021</v>
      </c>
      <c r="C90" s="331" t="s">
        <v>1017</v>
      </c>
      <c r="D90" s="331" t="s">
        <v>1022</v>
      </c>
      <c r="E90" s="331" t="s">
        <v>1023</v>
      </c>
      <c r="F90" s="329"/>
      <c r="G90" s="329"/>
      <c r="H90" s="1"/>
      <c r="I90" s="1"/>
      <c r="J90" s="1"/>
      <c r="K90" s="1"/>
      <c r="L90" s="1"/>
    </row>
    <row r="91" spans="1:12" x14ac:dyDescent="0.25">
      <c r="A91" s="331" t="s">
        <v>1024</v>
      </c>
      <c r="B91" s="331" t="s">
        <v>1025</v>
      </c>
      <c r="C91" s="331" t="s">
        <v>1017</v>
      </c>
      <c r="D91" s="331" t="s">
        <v>1026</v>
      </c>
      <c r="E91" s="331" t="s">
        <v>1027</v>
      </c>
      <c r="F91" s="329"/>
      <c r="G91" s="329"/>
      <c r="H91" s="1"/>
      <c r="I91" s="1"/>
      <c r="J91" s="1"/>
      <c r="K91" s="1"/>
      <c r="L91" s="1"/>
    </row>
    <row r="92" spans="1:12" s="26" customFormat="1" x14ac:dyDescent="0.25">
      <c r="A92" s="342"/>
      <c r="B92" s="342"/>
      <c r="C92" s="342"/>
      <c r="D92" s="342"/>
      <c r="E92" s="342"/>
      <c r="F92" s="329"/>
      <c r="G92" s="329"/>
      <c r="H92" s="1"/>
      <c r="I92" s="1"/>
      <c r="J92" s="1"/>
      <c r="K92" s="1"/>
      <c r="L92" s="1"/>
    </row>
    <row r="93" spans="1:12" x14ac:dyDescent="0.25">
      <c r="A93" s="32"/>
      <c r="B93" s="32"/>
      <c r="C93" s="32"/>
      <c r="D93" s="32"/>
      <c r="E93" s="29"/>
      <c r="F93" s="29"/>
      <c r="G93" s="29"/>
      <c r="H93" s="29"/>
    </row>
    <row r="94" spans="1:12" x14ac:dyDescent="0.25">
      <c r="A94" s="942" t="s">
        <v>1088</v>
      </c>
      <c r="B94" s="942"/>
      <c r="C94" s="233"/>
      <c r="D94" s="233"/>
      <c r="E94" s="233"/>
      <c r="F94" s="29"/>
      <c r="G94" s="29"/>
      <c r="H94" s="26"/>
    </row>
    <row r="95" spans="1:12" x14ac:dyDescent="0.25">
      <c r="A95" s="966" t="s">
        <v>6</v>
      </c>
      <c r="B95" s="960" t="s">
        <v>1028</v>
      </c>
      <c r="C95" s="961"/>
      <c r="D95" s="961"/>
      <c r="E95" s="962"/>
      <c r="F95" s="29"/>
      <c r="G95" s="29"/>
      <c r="H95" s="26"/>
    </row>
    <row r="96" spans="1:12" x14ac:dyDescent="0.25">
      <c r="A96" s="967"/>
      <c r="B96" s="963"/>
      <c r="C96" s="964"/>
      <c r="D96" s="964"/>
      <c r="E96" s="965"/>
      <c r="F96" s="29"/>
      <c r="G96" s="29"/>
      <c r="H96" s="26"/>
    </row>
    <row r="97" spans="1:8" x14ac:dyDescent="0.25">
      <c r="A97" s="968"/>
      <c r="B97" s="213" t="s">
        <v>1029</v>
      </c>
      <c r="C97" s="213" t="s">
        <v>1030</v>
      </c>
      <c r="D97" s="213" t="s">
        <v>1031</v>
      </c>
      <c r="E97" s="213" t="s">
        <v>1032</v>
      </c>
      <c r="F97" s="29"/>
      <c r="G97" s="29"/>
      <c r="H97" s="26"/>
    </row>
    <row r="98" spans="1:8" x14ac:dyDescent="0.25">
      <c r="A98" s="45" t="s">
        <v>1033</v>
      </c>
      <c r="B98" s="45">
        <v>21</v>
      </c>
      <c r="C98" s="45">
        <v>169</v>
      </c>
      <c r="D98" s="45">
        <v>316</v>
      </c>
      <c r="E98" s="45">
        <v>8</v>
      </c>
      <c r="F98" s="29"/>
      <c r="G98" s="29"/>
      <c r="H98" s="26"/>
    </row>
    <row r="99" spans="1:8" ht="24" x14ac:dyDescent="0.25">
      <c r="A99" s="45" t="s">
        <v>1034</v>
      </c>
      <c r="B99" s="970">
        <v>31</v>
      </c>
      <c r="C99" s="971"/>
      <c r="D99" s="971"/>
      <c r="E99" s="972"/>
      <c r="F99" s="29"/>
      <c r="G99" s="29"/>
      <c r="H99" s="26"/>
    </row>
    <row r="100" spans="1:8" ht="24" x14ac:dyDescent="0.25">
      <c r="A100" s="45" t="s">
        <v>1035</v>
      </c>
      <c r="B100" s="970">
        <v>0.87</v>
      </c>
      <c r="C100" s="971"/>
      <c r="D100" s="971"/>
      <c r="E100" s="972"/>
      <c r="F100" s="29"/>
      <c r="G100" s="29"/>
      <c r="H100" s="26"/>
    </row>
    <row r="101" spans="1:8" ht="24" x14ac:dyDescent="0.25">
      <c r="A101" s="45" t="s">
        <v>1036</v>
      </c>
      <c r="B101" s="970">
        <v>8</v>
      </c>
      <c r="C101" s="971"/>
      <c r="D101" s="971"/>
      <c r="E101" s="972"/>
      <c r="F101" s="29"/>
      <c r="G101" s="29"/>
      <c r="H101" s="26"/>
    </row>
    <row r="102" spans="1:8" ht="36" x14ac:dyDescent="0.25">
      <c r="A102" s="45" t="s">
        <v>1037</v>
      </c>
      <c r="B102" s="970">
        <v>4</v>
      </c>
      <c r="C102" s="971"/>
      <c r="D102" s="971"/>
      <c r="E102" s="972"/>
      <c r="F102" s="29"/>
      <c r="G102" s="29"/>
      <c r="H102" s="26"/>
    </row>
    <row r="103" spans="1:8" ht="36" x14ac:dyDescent="0.25">
      <c r="A103" s="45" t="s">
        <v>1062</v>
      </c>
      <c r="B103" s="45">
        <v>0.4</v>
      </c>
      <c r="C103" s="45">
        <v>0.03</v>
      </c>
      <c r="D103" s="45">
        <v>0.25</v>
      </c>
      <c r="E103" s="45">
        <v>0.3</v>
      </c>
      <c r="F103" s="29"/>
      <c r="G103" s="29"/>
      <c r="H103" s="26"/>
    </row>
    <row r="104" spans="1:8" ht="36" x14ac:dyDescent="0.25">
      <c r="A104" s="45" t="s">
        <v>1038</v>
      </c>
      <c r="B104" s="970">
        <v>59</v>
      </c>
      <c r="C104" s="971"/>
      <c r="D104" s="971"/>
      <c r="E104" s="972"/>
      <c r="F104" s="29"/>
      <c r="G104" s="29"/>
      <c r="H104" s="26"/>
    </row>
    <row r="105" spans="1:8" s="26" customFormat="1" x14ac:dyDescent="0.25">
      <c r="A105" s="321"/>
      <c r="B105" s="194"/>
      <c r="C105" s="194"/>
      <c r="D105" s="194"/>
      <c r="E105" s="194"/>
      <c r="F105" s="29"/>
      <c r="G105" s="29"/>
    </row>
    <row r="106" spans="1:8" x14ac:dyDescent="0.25">
      <c r="A106" s="2"/>
      <c r="B106" s="2"/>
      <c r="C106" s="2"/>
      <c r="D106" s="2"/>
      <c r="E106" s="2"/>
      <c r="F106" s="29"/>
      <c r="G106" s="29"/>
      <c r="H106" s="26"/>
    </row>
    <row r="107" spans="1:8" x14ac:dyDescent="0.25">
      <c r="A107" s="942" t="s">
        <v>1089</v>
      </c>
      <c r="B107" s="942"/>
      <c r="C107" s="2"/>
      <c r="D107" s="2"/>
      <c r="E107" s="2"/>
      <c r="F107" s="29"/>
      <c r="G107" s="29"/>
      <c r="H107" s="26"/>
    </row>
    <row r="108" spans="1:8" ht="36" customHeight="1" x14ac:dyDescent="0.25">
      <c r="A108" s="955" t="s">
        <v>136</v>
      </c>
      <c r="B108" s="955" t="s">
        <v>1039</v>
      </c>
      <c r="C108" s="955" t="s">
        <v>1040</v>
      </c>
      <c r="D108" s="957" t="s">
        <v>2055</v>
      </c>
      <c r="E108" s="958"/>
      <c r="F108" s="958"/>
      <c r="G108" s="959"/>
      <c r="H108" s="26"/>
    </row>
    <row r="109" spans="1:8" ht="24" customHeight="1" x14ac:dyDescent="0.25">
      <c r="A109" s="969"/>
      <c r="B109" s="969"/>
      <c r="C109" s="969"/>
      <c r="D109" s="955" t="s">
        <v>372</v>
      </c>
      <c r="E109" s="957" t="s">
        <v>373</v>
      </c>
      <c r="F109" s="958"/>
      <c r="G109" s="959"/>
      <c r="H109" s="26"/>
    </row>
    <row r="110" spans="1:8" ht="60" x14ac:dyDescent="0.25">
      <c r="A110" s="956"/>
      <c r="B110" s="956"/>
      <c r="C110" s="956"/>
      <c r="D110" s="956"/>
      <c r="E110" s="341" t="s">
        <v>1041</v>
      </c>
      <c r="F110" s="341" t="s">
        <v>442</v>
      </c>
      <c r="G110" s="341" t="s">
        <v>443</v>
      </c>
      <c r="H110" s="26"/>
    </row>
    <row r="111" spans="1:8" x14ac:dyDescent="0.25">
      <c r="A111" s="331" t="s">
        <v>1042</v>
      </c>
      <c r="B111" s="331" t="s">
        <v>1043</v>
      </c>
      <c r="C111" s="331" t="s">
        <v>1044</v>
      </c>
      <c r="D111" s="161">
        <v>5800</v>
      </c>
      <c r="E111" s="161">
        <v>870</v>
      </c>
      <c r="F111" s="35">
        <v>2610</v>
      </c>
      <c r="G111" s="35">
        <v>2320</v>
      </c>
      <c r="H111" s="26"/>
    </row>
    <row r="112" spans="1:8" x14ac:dyDescent="0.25">
      <c r="A112" s="331" t="s">
        <v>1045</v>
      </c>
      <c r="B112" s="331" t="s">
        <v>1046</v>
      </c>
      <c r="C112" s="331" t="s">
        <v>1044</v>
      </c>
      <c r="D112" s="161">
        <v>100</v>
      </c>
      <c r="E112" s="161">
        <v>0</v>
      </c>
      <c r="F112" s="35">
        <v>0</v>
      </c>
      <c r="G112" s="35">
        <v>100</v>
      </c>
      <c r="H112" s="26"/>
    </row>
    <row r="113" spans="1:8" s="26" customFormat="1" x14ac:dyDescent="0.25">
      <c r="A113" s="342"/>
      <c r="B113" s="342"/>
      <c r="C113" s="342"/>
      <c r="D113" s="343"/>
      <c r="E113" s="343"/>
      <c r="F113" s="344"/>
      <c r="G113" s="344"/>
    </row>
    <row r="114" spans="1:8" x14ac:dyDescent="0.25">
      <c r="A114" s="1"/>
      <c r="B114" s="1"/>
      <c r="C114" s="1"/>
      <c r="D114" s="1"/>
      <c r="E114" s="2"/>
      <c r="F114" s="29"/>
      <c r="G114" s="29"/>
      <c r="H114" s="29"/>
    </row>
    <row r="115" spans="1:8" x14ac:dyDescent="0.25">
      <c r="A115" s="942" t="s">
        <v>1090</v>
      </c>
      <c r="B115" s="942"/>
      <c r="C115" s="2"/>
      <c r="D115" s="2"/>
      <c r="E115" s="2"/>
      <c r="F115" s="29"/>
      <c r="G115" s="26"/>
      <c r="H115" s="26"/>
    </row>
    <row r="116" spans="1:8" ht="36" x14ac:dyDescent="0.25">
      <c r="A116" s="19" t="s">
        <v>136</v>
      </c>
      <c r="B116" s="19" t="s">
        <v>1047</v>
      </c>
      <c r="C116" s="19" t="s">
        <v>1048</v>
      </c>
      <c r="D116" s="19" t="s">
        <v>1049</v>
      </c>
      <c r="E116" s="345" t="s">
        <v>1050</v>
      </c>
      <c r="F116" s="19" t="s">
        <v>1051</v>
      </c>
      <c r="G116" s="135"/>
      <c r="H116" s="26"/>
    </row>
    <row r="117" spans="1:8" ht="34.5" customHeight="1" x14ac:dyDescent="0.25">
      <c r="A117" s="41">
        <v>1</v>
      </c>
      <c r="B117" s="41" t="s">
        <v>1052</v>
      </c>
      <c r="C117" s="41" t="s">
        <v>1053</v>
      </c>
      <c r="D117" s="332" t="s">
        <v>936</v>
      </c>
      <c r="E117" s="208" t="s">
        <v>407</v>
      </c>
      <c r="F117" s="11" t="s">
        <v>1054</v>
      </c>
      <c r="G117" s="135"/>
      <c r="H117" s="26"/>
    </row>
    <row r="118" spans="1:8" ht="36.75" x14ac:dyDescent="0.25">
      <c r="A118" s="41">
        <v>2</v>
      </c>
      <c r="B118" s="41" t="s">
        <v>1055</v>
      </c>
      <c r="C118" s="41" t="s">
        <v>1056</v>
      </c>
      <c r="D118" s="332" t="s">
        <v>406</v>
      </c>
      <c r="E118" s="208" t="s">
        <v>407</v>
      </c>
      <c r="F118" s="11" t="s">
        <v>1054</v>
      </c>
      <c r="G118" s="135"/>
      <c r="H118" s="26"/>
    </row>
    <row r="119" spans="1:8" x14ac:dyDescent="0.25">
      <c r="A119" s="1"/>
      <c r="B119" s="1"/>
      <c r="C119" s="1"/>
      <c r="D119" s="1"/>
      <c r="E119" s="1"/>
      <c r="F119" s="26"/>
      <c r="G119" s="26"/>
      <c r="H119" s="26"/>
    </row>
    <row r="120" spans="1:8" x14ac:dyDescent="0.25">
      <c r="A120" s="1"/>
      <c r="B120" s="1"/>
      <c r="C120" s="1"/>
      <c r="D120" s="1"/>
      <c r="E120" s="1"/>
      <c r="F120" s="26"/>
      <c r="G120" s="26"/>
      <c r="H120" s="26"/>
    </row>
    <row r="121" spans="1:8" x14ac:dyDescent="0.25">
      <c r="A121" s="1"/>
      <c r="B121" s="1"/>
      <c r="C121" s="1"/>
      <c r="D121" s="1"/>
      <c r="E121" s="1"/>
      <c r="F121" s="26"/>
      <c r="G121" s="26"/>
      <c r="H121" s="26"/>
    </row>
    <row r="122" spans="1:8" x14ac:dyDescent="0.25">
      <c r="A122" s="1"/>
      <c r="B122" s="1"/>
      <c r="C122" s="1"/>
      <c r="D122" s="1"/>
      <c r="E122" s="1"/>
    </row>
    <row r="123" spans="1:8" x14ac:dyDescent="0.25">
      <c r="A123" s="1"/>
      <c r="B123" s="1"/>
      <c r="C123" s="1"/>
      <c r="D123" s="1"/>
      <c r="E123" s="1"/>
    </row>
  </sheetData>
  <mergeCells count="39">
    <mergeCell ref="D109:D110"/>
    <mergeCell ref="E109:G109"/>
    <mergeCell ref="A115:B115"/>
    <mergeCell ref="B95:E96"/>
    <mergeCell ref="A95:A97"/>
    <mergeCell ref="A107:B107"/>
    <mergeCell ref="D108:G108"/>
    <mergeCell ref="C108:C110"/>
    <mergeCell ref="B104:E104"/>
    <mergeCell ref="A108:A110"/>
    <mergeCell ref="B108:B110"/>
    <mergeCell ref="B102:E102"/>
    <mergeCell ref="B99:E99"/>
    <mergeCell ref="B100:E100"/>
    <mergeCell ref="B101:E101"/>
    <mergeCell ref="A11:A13"/>
    <mergeCell ref="A14:A16"/>
    <mergeCell ref="B20:B21"/>
    <mergeCell ref="C20:C21"/>
    <mergeCell ref="B24:C24"/>
    <mergeCell ref="A94:B94"/>
    <mergeCell ref="A43:B43"/>
    <mergeCell ref="A44:A45"/>
    <mergeCell ref="C44:C45"/>
    <mergeCell ref="D44:D45"/>
    <mergeCell ref="A69:B69"/>
    <mergeCell ref="A80:B80"/>
    <mergeCell ref="A87:B87"/>
    <mergeCell ref="B70:B71"/>
    <mergeCell ref="C70:C71"/>
    <mergeCell ref="D70:G70"/>
    <mergeCell ref="A70:A71"/>
    <mergeCell ref="B26:C26"/>
    <mergeCell ref="B29:C29"/>
    <mergeCell ref="B30:C30"/>
    <mergeCell ref="D38:D40"/>
    <mergeCell ref="A36:B36"/>
    <mergeCell ref="B27:C27"/>
    <mergeCell ref="B31:C31"/>
  </mergeCells>
  <hyperlinks>
    <hyperlink ref="A1" location="'Рубрикатор '!A1" display="Данные по функционалу &quot;ЛОГИСТИКА&quot;"/>
    <hyperlink ref="B4" r:id="rId1"/>
  </hyperlinks>
  <pageMargins left="0.70866141732283472" right="0.70866141732283472" top="0.74803149606299213" bottom="0.74803149606299213" header="0.31496062992125984" footer="0.31496062992125984"/>
  <pageSetup paperSize="9" scale="85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B15" sqref="B15"/>
    </sheetView>
  </sheetViews>
  <sheetFormatPr defaultColWidth="9.140625" defaultRowHeight="15.75" x14ac:dyDescent="0.25"/>
  <cols>
    <col min="1" max="1" width="23.28515625" style="347" customWidth="1"/>
    <col min="2" max="2" width="19.5703125" style="347" customWidth="1"/>
    <col min="3" max="3" width="17.7109375" style="347" customWidth="1"/>
    <col min="4" max="6" width="18.42578125" style="347" customWidth="1"/>
    <col min="7" max="8" width="7.7109375" style="347" customWidth="1"/>
    <col min="9" max="16384" width="9.140625" style="347"/>
  </cols>
  <sheetData>
    <row r="1" spans="1:8" x14ac:dyDescent="0.25">
      <c r="A1" s="386" t="s">
        <v>1092</v>
      </c>
      <c r="B1" s="387"/>
      <c r="C1" s="387"/>
      <c r="D1" s="387"/>
      <c r="E1" s="387"/>
      <c r="F1" s="387"/>
      <c r="G1" s="387"/>
      <c r="H1" s="388" t="s">
        <v>1093</v>
      </c>
    </row>
    <row r="2" spans="1:8" x14ac:dyDescent="0.25">
      <c r="A2" s="352" t="s">
        <v>1094</v>
      </c>
      <c r="B2" s="387"/>
      <c r="C2" s="387"/>
      <c r="D2" s="387"/>
      <c r="E2" s="387"/>
      <c r="F2" s="387"/>
      <c r="G2" s="387"/>
      <c r="H2" s="387"/>
    </row>
    <row r="3" spans="1:8" x14ac:dyDescent="0.25">
      <c r="A3" s="352" t="s">
        <v>1095</v>
      </c>
      <c r="B3" s="387"/>
      <c r="C3" s="387"/>
      <c r="D3" s="387"/>
      <c r="E3" s="387"/>
      <c r="F3" s="387"/>
      <c r="G3" s="387"/>
      <c r="H3" s="387"/>
    </row>
    <row r="4" spans="1:8" x14ac:dyDescent="0.25">
      <c r="A4" s="387"/>
      <c r="B4" s="387"/>
      <c r="C4" s="387"/>
      <c r="D4" s="387"/>
      <c r="E4" s="387"/>
      <c r="F4" s="387"/>
      <c r="G4" s="387"/>
      <c r="H4" s="387"/>
    </row>
    <row r="5" spans="1:8" s="348" customFormat="1" ht="19.5" x14ac:dyDescent="0.3">
      <c r="A5" s="389"/>
      <c r="B5" s="390"/>
      <c r="C5" s="390" t="s">
        <v>1096</v>
      </c>
      <c r="D5" s="391"/>
      <c r="E5" s="392"/>
      <c r="F5" s="390" t="s">
        <v>1097</v>
      </c>
      <c r="G5" s="976"/>
      <c r="H5" s="977"/>
    </row>
    <row r="6" spans="1:8" s="349" customFormat="1" x14ac:dyDescent="0.25">
      <c r="A6" s="389"/>
      <c r="B6" s="389"/>
      <c r="C6" s="389"/>
      <c r="D6" s="389"/>
      <c r="E6" s="393"/>
      <c r="F6" s="389"/>
      <c r="G6" s="389"/>
      <c r="H6" s="389"/>
    </row>
    <row r="7" spans="1:8" s="349" customFormat="1" x14ac:dyDescent="0.25">
      <c r="A7" s="387" t="s">
        <v>1098</v>
      </c>
      <c r="B7" s="978"/>
      <c r="C7" s="978"/>
      <c r="D7" s="394"/>
      <c r="E7" s="395" t="s">
        <v>1099</v>
      </c>
      <c r="F7" s="979"/>
      <c r="G7" s="980"/>
      <c r="H7" s="981"/>
    </row>
    <row r="8" spans="1:8" s="350" customFormat="1" ht="30.75" customHeight="1" x14ac:dyDescent="0.25">
      <c r="A8" s="387"/>
      <c r="B8" s="982" t="s">
        <v>1100</v>
      </c>
      <c r="C8" s="982"/>
      <c r="D8" s="396" t="s">
        <v>1101</v>
      </c>
      <c r="E8" s="387"/>
      <c r="F8" s="983" t="s">
        <v>1102</v>
      </c>
      <c r="G8" s="983"/>
      <c r="H8" s="983"/>
    </row>
    <row r="9" spans="1:8" x14ac:dyDescent="0.25">
      <c r="A9" s="387"/>
      <c r="B9" s="387"/>
      <c r="C9" s="387"/>
      <c r="D9" s="387"/>
      <c r="E9" s="387"/>
      <c r="F9" s="387"/>
      <c r="G9" s="387"/>
      <c r="H9" s="387"/>
    </row>
    <row r="10" spans="1:8" x14ac:dyDescent="0.25">
      <c r="A10" s="973" t="s">
        <v>1103</v>
      </c>
      <c r="B10" s="974"/>
      <c r="C10" s="974"/>
      <c r="D10" s="974"/>
      <c r="E10" s="974"/>
      <c r="F10" s="974"/>
      <c r="G10" s="974"/>
      <c r="H10" s="975"/>
    </row>
    <row r="11" spans="1:8" s="351" customFormat="1" ht="15.75" customHeight="1" x14ac:dyDescent="0.25">
      <c r="A11" s="984" t="s">
        <v>1104</v>
      </c>
      <c r="B11" s="987" t="s">
        <v>1105</v>
      </c>
      <c r="C11" s="990" t="s">
        <v>1155</v>
      </c>
      <c r="D11" s="990"/>
      <c r="E11" s="990"/>
      <c r="F11" s="990"/>
      <c r="G11" s="990" t="s">
        <v>1106</v>
      </c>
      <c r="H11" s="990"/>
    </row>
    <row r="12" spans="1:8" x14ac:dyDescent="0.25">
      <c r="A12" s="985"/>
      <c r="B12" s="988"/>
      <c r="C12" s="991" t="s">
        <v>1107</v>
      </c>
      <c r="D12" s="992"/>
      <c r="E12" s="991" t="s">
        <v>1108</v>
      </c>
      <c r="F12" s="993"/>
      <c r="G12" s="990"/>
      <c r="H12" s="990"/>
    </row>
    <row r="13" spans="1:8" x14ac:dyDescent="0.25">
      <c r="A13" s="986"/>
      <c r="B13" s="989"/>
      <c r="C13" s="397" t="s">
        <v>1156</v>
      </c>
      <c r="D13" s="397" t="s">
        <v>1157</v>
      </c>
      <c r="E13" s="397" t="s">
        <v>1156</v>
      </c>
      <c r="F13" s="397" t="s">
        <v>1157</v>
      </c>
      <c r="G13" s="990"/>
      <c r="H13" s="990"/>
    </row>
    <row r="14" spans="1:8" x14ac:dyDescent="0.25">
      <c r="A14" s="398" t="s">
        <v>1109</v>
      </c>
      <c r="B14" s="398"/>
      <c r="C14" s="399"/>
      <c r="D14" s="400"/>
      <c r="E14" s="399"/>
      <c r="F14" s="400"/>
      <c r="G14" s="996"/>
      <c r="H14" s="997"/>
    </row>
    <row r="15" spans="1:8" x14ac:dyDescent="0.25">
      <c r="A15" s="398" t="s">
        <v>1110</v>
      </c>
      <c r="B15" s="398"/>
      <c r="C15" s="399"/>
      <c r="D15" s="400"/>
      <c r="E15" s="399"/>
      <c r="F15" s="400"/>
      <c r="G15" s="998"/>
      <c r="H15" s="999"/>
    </row>
    <row r="16" spans="1:8" x14ac:dyDescent="0.25">
      <c r="A16" s="401"/>
      <c r="B16" s="387"/>
      <c r="C16" s="387"/>
      <c r="D16" s="387"/>
      <c r="E16" s="387"/>
      <c r="F16" s="387"/>
      <c r="G16" s="387"/>
      <c r="H16" s="387"/>
    </row>
    <row r="17" spans="1:10" x14ac:dyDescent="0.25">
      <c r="A17" s="973" t="s">
        <v>1111</v>
      </c>
      <c r="B17" s="974"/>
      <c r="C17" s="974"/>
      <c r="D17" s="974"/>
      <c r="E17" s="974"/>
      <c r="F17" s="975"/>
      <c r="G17" s="402"/>
      <c r="H17" s="402"/>
    </row>
    <row r="18" spans="1:10" x14ac:dyDescent="0.25">
      <c r="A18" s="979" t="s">
        <v>1112</v>
      </c>
      <c r="B18" s="980"/>
      <c r="C18" s="980"/>
      <c r="D18" s="981"/>
      <c r="E18" s="979" t="s">
        <v>1113</v>
      </c>
      <c r="F18" s="981"/>
      <c r="G18" s="387"/>
      <c r="H18" s="387"/>
    </row>
    <row r="19" spans="1:10" x14ac:dyDescent="0.25">
      <c r="A19" s="403" t="s">
        <v>1158</v>
      </c>
      <c r="B19" s="994" t="s">
        <v>1114</v>
      </c>
      <c r="C19" s="995"/>
      <c r="D19" s="403" t="s">
        <v>1115</v>
      </c>
      <c r="E19" s="403" t="s">
        <v>1116</v>
      </c>
      <c r="F19" s="403" t="s">
        <v>1117</v>
      </c>
      <c r="G19" s="387"/>
      <c r="H19" s="387"/>
    </row>
    <row r="20" spans="1:10" x14ac:dyDescent="0.25">
      <c r="A20" s="404"/>
      <c r="B20" s="994"/>
      <c r="C20" s="995"/>
      <c r="D20" s="403"/>
      <c r="E20" s="403"/>
      <c r="F20" s="403"/>
      <c r="G20" s="387"/>
      <c r="H20" s="387"/>
    </row>
    <row r="21" spans="1:10" x14ac:dyDescent="0.25">
      <c r="A21" s="403"/>
      <c r="B21" s="994"/>
      <c r="C21" s="995"/>
      <c r="D21" s="403"/>
      <c r="E21" s="403"/>
      <c r="F21" s="403"/>
      <c r="G21" s="387"/>
      <c r="H21" s="387"/>
    </row>
    <row r="22" spans="1:10" x14ac:dyDescent="0.25">
      <c r="A22" s="401"/>
      <c r="B22" s="401"/>
      <c r="C22" s="401"/>
      <c r="D22" s="401"/>
      <c r="E22" s="401"/>
      <c r="F22" s="387"/>
      <c r="G22" s="387"/>
      <c r="H22" s="387"/>
    </row>
    <row r="23" spans="1:10" x14ac:dyDescent="0.25">
      <c r="A23" s="401"/>
      <c r="B23" s="401"/>
      <c r="C23" s="401"/>
      <c r="D23" s="401"/>
      <c r="E23" s="401"/>
      <c r="F23" s="387"/>
      <c r="G23" s="387"/>
      <c r="H23" s="387"/>
    </row>
    <row r="24" spans="1:10" s="353" customFormat="1" ht="15" customHeight="1" x14ac:dyDescent="0.25">
      <c r="A24" s="352" t="s">
        <v>1118</v>
      </c>
      <c r="C24" s="352" t="s">
        <v>1119</v>
      </c>
      <c r="D24" s="354"/>
      <c r="E24" s="352" t="s">
        <v>1120</v>
      </c>
      <c r="F24" s="352"/>
      <c r="I24" s="355"/>
      <c r="J24" s="355"/>
    </row>
    <row r="25" spans="1:10" s="353" customFormat="1" ht="15" customHeight="1" x14ac:dyDescent="0.25">
      <c r="A25" s="352" t="s">
        <v>1121</v>
      </c>
      <c r="C25" s="352"/>
      <c r="D25" s="354"/>
      <c r="E25" s="352"/>
      <c r="F25" s="352"/>
      <c r="I25" s="355"/>
      <c r="J25" s="355"/>
    </row>
    <row r="26" spans="1:10" s="353" customFormat="1" ht="15" customHeight="1" x14ac:dyDescent="0.25">
      <c r="A26" s="352" t="s">
        <v>1122</v>
      </c>
      <c r="B26" s="356"/>
      <c r="C26" s="352" t="s">
        <v>1123</v>
      </c>
      <c r="D26" s="357"/>
      <c r="E26" s="352" t="s">
        <v>1124</v>
      </c>
      <c r="F26" s="352"/>
      <c r="I26" s="355"/>
      <c r="J26" s="355"/>
    </row>
    <row r="27" spans="1:10" s="353" customFormat="1" ht="15" customHeight="1" x14ac:dyDescent="0.25">
      <c r="A27" s="352"/>
      <c r="B27" s="358"/>
      <c r="C27" s="352"/>
      <c r="D27" s="354"/>
      <c r="E27" s="352"/>
      <c r="F27" s="352"/>
      <c r="I27" s="355"/>
      <c r="J27" s="355"/>
    </row>
    <row r="28" spans="1:10" s="353" customFormat="1" ht="15" customHeight="1" x14ac:dyDescent="0.25">
      <c r="A28" s="352" t="s">
        <v>1125</v>
      </c>
      <c r="C28" s="352" t="s">
        <v>1126</v>
      </c>
      <c r="D28" s="354"/>
      <c r="E28" s="359"/>
      <c r="F28" s="352"/>
      <c r="I28" s="355"/>
      <c r="J28" s="355"/>
    </row>
    <row r="29" spans="1:10" s="353" customFormat="1" ht="15" customHeight="1" x14ac:dyDescent="0.25">
      <c r="A29" s="352" t="s">
        <v>1127</v>
      </c>
      <c r="C29" s="352"/>
      <c r="D29" s="354"/>
      <c r="E29" s="359"/>
      <c r="F29" s="352"/>
      <c r="I29" s="355"/>
      <c r="J29" s="355"/>
    </row>
    <row r="30" spans="1:10" s="353" customFormat="1" ht="15" customHeight="1" x14ac:dyDescent="0.25">
      <c r="A30" s="352" t="s">
        <v>1123</v>
      </c>
      <c r="B30" s="356"/>
      <c r="C30" s="352" t="s">
        <v>1128</v>
      </c>
      <c r="D30" s="357"/>
      <c r="E30" s="359"/>
      <c r="F30" s="352"/>
      <c r="I30" s="355"/>
      <c r="J30" s="355"/>
    </row>
    <row r="31" spans="1:10" x14ac:dyDescent="0.25">
      <c r="A31" s="387"/>
      <c r="B31" s="387"/>
      <c r="C31" s="387"/>
      <c r="D31" s="387"/>
      <c r="E31" s="387"/>
      <c r="F31" s="387"/>
      <c r="G31" s="387"/>
      <c r="H31" s="387"/>
    </row>
  </sheetData>
  <mergeCells count="19">
    <mergeCell ref="B21:C21"/>
    <mergeCell ref="G14:H15"/>
    <mergeCell ref="A17:F17"/>
    <mergeCell ref="A18:D18"/>
    <mergeCell ref="E18:F18"/>
    <mergeCell ref="B19:C19"/>
    <mergeCell ref="B20:C20"/>
    <mergeCell ref="A11:A13"/>
    <mergeCell ref="B11:B13"/>
    <mergeCell ref="C11:F11"/>
    <mergeCell ref="G11:H13"/>
    <mergeCell ref="C12:D12"/>
    <mergeCell ref="E12:F12"/>
    <mergeCell ref="A10:H10"/>
    <mergeCell ref="G5:H5"/>
    <mergeCell ref="B7:C7"/>
    <mergeCell ref="F7:H7"/>
    <mergeCell ref="B8:C8"/>
    <mergeCell ref="F8:H8"/>
  </mergeCells>
  <printOptions horizontalCentered="1"/>
  <pageMargins left="0.31496062992125984" right="0.31496062992125984" top="0.94488188976377963" bottom="0.15748031496062992" header="0.31496062992125984" footer="0.31496062992125984"/>
  <pageSetup paperSize="9" scale="9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D2" sqref="D2:D3"/>
    </sheetView>
  </sheetViews>
  <sheetFormatPr defaultColWidth="9.140625" defaultRowHeight="15.75" outlineLevelCol="1" x14ac:dyDescent="0.25"/>
  <cols>
    <col min="1" max="2" width="13.42578125" style="361" customWidth="1"/>
    <col min="3" max="4" width="29.85546875" style="361" customWidth="1"/>
    <col min="5" max="5" width="25" style="361" customWidth="1"/>
    <col min="6" max="6" width="18" style="361" customWidth="1"/>
    <col min="7" max="7" width="9.85546875" style="367" customWidth="1"/>
    <col min="8" max="9" width="11.85546875" style="361" customWidth="1"/>
    <col min="10" max="10" width="12" style="361" customWidth="1"/>
    <col min="11" max="11" width="11.140625" style="361" hidden="1" customWidth="1" outlineLevel="1"/>
    <col min="12" max="12" width="10.7109375" style="361" hidden="1" customWidth="1" outlineLevel="1"/>
    <col min="13" max="13" width="9.140625" style="361" collapsed="1"/>
    <col min="14" max="16384" width="9.140625" style="361"/>
  </cols>
  <sheetData>
    <row r="1" spans="1:12" x14ac:dyDescent="0.25">
      <c r="A1" s="1000" t="s">
        <v>1154</v>
      </c>
      <c r="B1" s="1001"/>
      <c r="C1" s="1001"/>
      <c r="D1" s="1001"/>
      <c r="E1" s="368"/>
      <c r="F1" s="369"/>
      <c r="G1" s="370" t="s">
        <v>1129</v>
      </c>
      <c r="H1" s="371"/>
      <c r="I1" s="372"/>
      <c r="J1" s="373"/>
      <c r="K1" s="360"/>
      <c r="L1" s="360"/>
    </row>
    <row r="2" spans="1:12" s="362" customFormat="1" ht="18" customHeight="1" x14ac:dyDescent="0.25">
      <c r="A2" s="1002" t="s">
        <v>1130</v>
      </c>
      <c r="B2" s="1003"/>
      <c r="C2" s="1006" t="s">
        <v>1131</v>
      </c>
      <c r="D2" s="1006" t="s">
        <v>1132</v>
      </c>
      <c r="E2" s="1006" t="s">
        <v>1133</v>
      </c>
      <c r="F2" s="1006" t="s">
        <v>1134</v>
      </c>
      <c r="G2" s="1006" t="s">
        <v>1135</v>
      </c>
      <c r="H2" s="1010" t="s">
        <v>1136</v>
      </c>
      <c r="I2" s="1011"/>
      <c r="J2" s="1006" t="s">
        <v>1137</v>
      </c>
      <c r="K2" s="1012" t="s">
        <v>1138</v>
      </c>
      <c r="L2" s="1012"/>
    </row>
    <row r="3" spans="1:12" s="362" customFormat="1" ht="30.75" customHeight="1" x14ac:dyDescent="0.25">
      <c r="A3" s="1004"/>
      <c r="B3" s="1005"/>
      <c r="C3" s="1007"/>
      <c r="D3" s="1007"/>
      <c r="E3" s="1007"/>
      <c r="F3" s="1007"/>
      <c r="G3" s="1007"/>
      <c r="H3" s="374" t="s">
        <v>1139</v>
      </c>
      <c r="I3" s="374" t="s">
        <v>1140</v>
      </c>
      <c r="J3" s="1007"/>
      <c r="K3" s="363" t="s">
        <v>1141</v>
      </c>
      <c r="L3" s="364" t="s">
        <v>1142</v>
      </c>
    </row>
    <row r="4" spans="1:12" ht="27" customHeight="1" x14ac:dyDescent="0.25">
      <c r="A4" s="1013"/>
      <c r="B4" s="1014"/>
      <c r="C4" s="375"/>
      <c r="D4" s="375"/>
      <c r="E4" s="375"/>
      <c r="F4" s="375"/>
      <c r="G4" s="375"/>
      <c r="H4" s="375"/>
      <c r="I4" s="375"/>
      <c r="J4" s="375"/>
      <c r="K4" s="365"/>
      <c r="L4" s="366"/>
    </row>
    <row r="5" spans="1:12" ht="27" customHeight="1" x14ac:dyDescent="0.25">
      <c r="A5" s="1008"/>
      <c r="B5" s="1009"/>
      <c r="C5" s="375"/>
      <c r="D5" s="375"/>
      <c r="E5" s="375"/>
      <c r="F5" s="375"/>
      <c r="G5" s="375"/>
      <c r="H5" s="375"/>
      <c r="I5" s="375"/>
      <c r="J5" s="375"/>
      <c r="K5" s="365"/>
      <c r="L5" s="366"/>
    </row>
    <row r="6" spans="1:12" ht="27" customHeight="1" x14ac:dyDescent="0.25">
      <c r="A6" s="1008"/>
      <c r="B6" s="1009"/>
      <c r="C6" s="375"/>
      <c r="D6" s="375"/>
      <c r="E6" s="375"/>
      <c r="F6" s="375"/>
      <c r="G6" s="375"/>
      <c r="H6" s="375"/>
      <c r="I6" s="375"/>
      <c r="J6" s="375"/>
      <c r="K6" s="365"/>
      <c r="L6" s="366"/>
    </row>
    <row r="7" spans="1:12" ht="27" customHeight="1" x14ac:dyDescent="0.25">
      <c r="A7" s="1008"/>
      <c r="B7" s="1009"/>
      <c r="C7" s="375"/>
      <c r="D7" s="375"/>
      <c r="E7" s="375"/>
      <c r="F7" s="375"/>
      <c r="G7" s="375"/>
      <c r="H7" s="375"/>
      <c r="I7" s="375"/>
      <c r="J7" s="375"/>
      <c r="K7" s="365"/>
      <c r="L7" s="366"/>
    </row>
    <row r="8" spans="1:12" ht="27" customHeight="1" x14ac:dyDescent="0.25">
      <c r="A8" s="1008"/>
      <c r="B8" s="1009"/>
      <c r="C8" s="375"/>
      <c r="D8" s="375"/>
      <c r="E8" s="375"/>
      <c r="F8" s="375"/>
      <c r="G8" s="375"/>
      <c r="H8" s="375"/>
      <c r="I8" s="375"/>
      <c r="J8" s="375"/>
      <c r="K8" s="365"/>
      <c r="L8" s="366"/>
    </row>
    <row r="9" spans="1:12" ht="27" customHeight="1" x14ac:dyDescent="0.25">
      <c r="A9" s="1008"/>
      <c r="B9" s="1009"/>
      <c r="C9" s="375"/>
      <c r="D9" s="375"/>
      <c r="E9" s="375"/>
      <c r="F9" s="375"/>
      <c r="G9" s="375"/>
      <c r="H9" s="375"/>
      <c r="I9" s="375"/>
      <c r="J9" s="375"/>
      <c r="K9" s="365"/>
      <c r="L9" s="366"/>
    </row>
    <row r="10" spans="1:12" ht="27" customHeight="1" x14ac:dyDescent="0.25">
      <c r="A10" s="1008"/>
      <c r="B10" s="1009"/>
      <c r="C10" s="375"/>
      <c r="D10" s="375"/>
      <c r="E10" s="375"/>
      <c r="F10" s="375"/>
      <c r="G10" s="375"/>
      <c r="H10" s="375"/>
      <c r="I10" s="375"/>
      <c r="J10" s="375"/>
      <c r="K10" s="365"/>
      <c r="L10" s="366"/>
    </row>
    <row r="11" spans="1:12" ht="27" customHeight="1" x14ac:dyDescent="0.25">
      <c r="A11" s="1008"/>
      <c r="B11" s="1009"/>
      <c r="C11" s="375"/>
      <c r="D11" s="375"/>
      <c r="E11" s="375"/>
      <c r="F11" s="375"/>
      <c r="G11" s="375"/>
      <c r="H11" s="375"/>
      <c r="I11" s="375"/>
      <c r="J11" s="375"/>
      <c r="K11" s="365"/>
      <c r="L11" s="366"/>
    </row>
    <row r="12" spans="1:12" ht="27" customHeight="1" x14ac:dyDescent="0.25">
      <c r="A12" s="1008"/>
      <c r="B12" s="1009"/>
      <c r="C12" s="375"/>
      <c r="D12" s="375"/>
      <c r="E12" s="375"/>
      <c r="F12" s="375"/>
      <c r="G12" s="375"/>
      <c r="H12" s="375"/>
      <c r="I12" s="375"/>
      <c r="J12" s="375"/>
      <c r="K12" s="365"/>
      <c r="L12" s="366"/>
    </row>
    <row r="13" spans="1:12" ht="27" customHeight="1" x14ac:dyDescent="0.25">
      <c r="A13" s="1008"/>
      <c r="B13" s="1009"/>
      <c r="C13" s="375"/>
      <c r="D13" s="375"/>
      <c r="E13" s="375"/>
      <c r="F13" s="375"/>
      <c r="G13" s="375"/>
      <c r="H13" s="375"/>
      <c r="I13" s="375"/>
      <c r="J13" s="375"/>
      <c r="K13" s="365"/>
      <c r="L13" s="366"/>
    </row>
    <row r="14" spans="1:12" ht="27" customHeight="1" x14ac:dyDescent="0.25">
      <c r="A14" s="1008"/>
      <c r="B14" s="1009"/>
      <c r="C14" s="375"/>
      <c r="D14" s="375"/>
      <c r="E14" s="375"/>
      <c r="F14" s="375"/>
      <c r="G14" s="375"/>
      <c r="H14" s="375"/>
      <c r="I14" s="375"/>
      <c r="J14" s="375"/>
      <c r="K14" s="365"/>
      <c r="L14" s="366"/>
    </row>
    <row r="15" spans="1:12" ht="22.5" customHeight="1" x14ac:dyDescent="0.25">
      <c r="A15" s="376"/>
      <c r="B15" s="376"/>
      <c r="C15" s="376"/>
      <c r="D15" s="376"/>
      <c r="E15" s="376"/>
      <c r="F15" s="376"/>
      <c r="G15" s="377"/>
      <c r="H15" s="376"/>
      <c r="I15" s="376"/>
      <c r="J15" s="376"/>
    </row>
    <row r="16" spans="1:12" x14ac:dyDescent="0.25">
      <c r="A16" s="1015" t="s">
        <v>1143</v>
      </c>
      <c r="B16" s="1016"/>
      <c r="C16" s="1016"/>
      <c r="D16" s="1016"/>
      <c r="E16" s="1016"/>
      <c r="F16" s="1016"/>
      <c r="G16" s="1016"/>
      <c r="H16" s="1016"/>
      <c r="I16" s="1016"/>
      <c r="J16" s="1017"/>
    </row>
    <row r="17" spans="1:10" ht="18" customHeight="1" x14ac:dyDescent="0.25">
      <c r="A17" s="1018" t="s">
        <v>1144</v>
      </c>
      <c r="B17" s="1020" t="s">
        <v>1145</v>
      </c>
      <c r="C17" s="1021"/>
      <c r="D17" s="1022" t="s">
        <v>1146</v>
      </c>
      <c r="E17" s="1023"/>
      <c r="F17" s="1023"/>
      <c r="G17" s="1024"/>
      <c r="H17" s="1025" t="s">
        <v>1135</v>
      </c>
      <c r="I17" s="1027" t="s">
        <v>1147</v>
      </c>
      <c r="J17" s="1028" t="s">
        <v>1153</v>
      </c>
    </row>
    <row r="18" spans="1:10" ht="42.75" customHeight="1" x14ac:dyDescent="0.25">
      <c r="A18" s="1019"/>
      <c r="B18" s="378" t="s">
        <v>1141</v>
      </c>
      <c r="C18" s="379" t="s">
        <v>1108</v>
      </c>
      <c r="D18" s="380" t="s">
        <v>1148</v>
      </c>
      <c r="E18" s="380" t="s">
        <v>1149</v>
      </c>
      <c r="F18" s="380" t="s">
        <v>1150</v>
      </c>
      <c r="G18" s="381" t="s">
        <v>1151</v>
      </c>
      <c r="H18" s="1026"/>
      <c r="I18" s="1018"/>
      <c r="J18" s="1018"/>
    </row>
    <row r="19" spans="1:10" x14ac:dyDescent="0.25">
      <c r="A19" s="382"/>
      <c r="B19" s="382"/>
      <c r="C19" s="382"/>
      <c r="D19" s="382"/>
      <c r="E19" s="382"/>
      <c r="F19" s="382"/>
      <c r="G19" s="383"/>
      <c r="H19" s="384"/>
      <c r="I19" s="382"/>
      <c r="J19" s="382"/>
    </row>
    <row r="20" spans="1:10" x14ac:dyDescent="0.25">
      <c r="A20" s="376"/>
      <c r="B20" s="376"/>
      <c r="C20" s="376"/>
      <c r="D20" s="376"/>
      <c r="E20" s="376"/>
      <c r="F20" s="376"/>
      <c r="G20" s="377"/>
      <c r="H20" s="376"/>
      <c r="I20" s="376"/>
      <c r="J20" s="376"/>
    </row>
    <row r="21" spans="1:10" x14ac:dyDescent="0.25">
      <c r="A21" s="376"/>
      <c r="B21" s="376"/>
      <c r="C21" s="376"/>
      <c r="D21" s="376"/>
      <c r="E21" s="376"/>
      <c r="F21" s="376"/>
      <c r="G21" s="377"/>
      <c r="H21" s="376"/>
      <c r="I21" s="376"/>
      <c r="J21" s="376"/>
    </row>
    <row r="22" spans="1:10" x14ac:dyDescent="0.25">
      <c r="A22" s="376"/>
      <c r="B22" s="376"/>
      <c r="C22" s="376"/>
      <c r="D22" s="376"/>
      <c r="E22" s="376"/>
      <c r="F22" s="376"/>
      <c r="G22" s="377"/>
      <c r="H22" s="376"/>
      <c r="I22" s="376"/>
      <c r="J22" s="376"/>
    </row>
    <row r="23" spans="1:10" x14ac:dyDescent="0.25">
      <c r="A23" s="376" t="s">
        <v>1152</v>
      </c>
      <c r="B23" s="376"/>
      <c r="C23" s="385"/>
      <c r="D23" s="376" t="s">
        <v>1102</v>
      </c>
      <c r="E23" s="376"/>
      <c r="F23" s="376"/>
      <c r="G23" s="377"/>
      <c r="H23" s="376"/>
      <c r="I23" s="376"/>
      <c r="J23" s="376"/>
    </row>
  </sheetData>
  <mergeCells count="28">
    <mergeCell ref="A12:B12"/>
    <mergeCell ref="A13:B13"/>
    <mergeCell ref="A14:B14"/>
    <mergeCell ref="A16:J16"/>
    <mergeCell ref="A17:A18"/>
    <mergeCell ref="B17:C17"/>
    <mergeCell ref="D17:G17"/>
    <mergeCell ref="H17:H18"/>
    <mergeCell ref="I17:I18"/>
    <mergeCell ref="J17:J18"/>
    <mergeCell ref="A11:B11"/>
    <mergeCell ref="G2:G3"/>
    <mergeCell ref="H2:I2"/>
    <mergeCell ref="J2:J3"/>
    <mergeCell ref="K2:L2"/>
    <mergeCell ref="A4:B4"/>
    <mergeCell ref="A5:B5"/>
    <mergeCell ref="F2:F3"/>
    <mergeCell ref="A6:B6"/>
    <mergeCell ref="A7:B7"/>
    <mergeCell ref="A8:B8"/>
    <mergeCell ref="A9:B9"/>
    <mergeCell ref="A10:B10"/>
    <mergeCell ref="A1:D1"/>
    <mergeCell ref="A2:B3"/>
    <mergeCell ref="C2:C3"/>
    <mergeCell ref="D2:D3"/>
    <mergeCell ref="E2:E3"/>
  </mergeCells>
  <printOptions horizontalCentered="1"/>
  <pageMargins left="0.31496062992125984" right="0.31496062992125984" top="0.94488188976377963" bottom="0.35433070866141736" header="0.31496062992125984" footer="0.31496062992125984"/>
  <pageSetup paperSize="9" scale="9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topLeftCell="A25" workbookViewId="0">
      <selection activeCell="E39" sqref="E39:G39"/>
    </sheetView>
  </sheetViews>
  <sheetFormatPr defaultRowHeight="15" x14ac:dyDescent="0.25"/>
  <cols>
    <col min="1" max="1" width="23.140625" customWidth="1"/>
    <col min="2" max="3" width="12" customWidth="1"/>
    <col min="4" max="4" width="15" customWidth="1"/>
    <col min="5" max="5" width="24.85546875" customWidth="1"/>
    <col min="6" max="6" width="12.42578125" customWidth="1"/>
    <col min="7" max="7" width="13.5703125" bestFit="1" customWidth="1"/>
    <col min="11" max="11" width="8.7109375" customWidth="1"/>
  </cols>
  <sheetData>
    <row r="1" spans="1:13" x14ac:dyDescent="0.25">
      <c r="A1" s="23" t="s">
        <v>1160</v>
      </c>
    </row>
    <row r="4" spans="1:13" x14ac:dyDescent="0.25">
      <c r="A4" s="828" t="s">
        <v>1206</v>
      </c>
      <c r="B4" s="828"/>
      <c r="C4" s="828"/>
      <c r="D4" s="828"/>
      <c r="E4" s="2"/>
      <c r="F4" s="1"/>
      <c r="G4" s="1"/>
      <c r="H4" s="1"/>
      <c r="I4" s="1"/>
      <c r="J4" s="1"/>
      <c r="K4" s="1"/>
      <c r="L4" s="1"/>
      <c r="M4" s="1"/>
    </row>
    <row r="5" spans="1:13" x14ac:dyDescent="0.25">
      <c r="A5" s="214" t="s">
        <v>1161</v>
      </c>
      <c r="B5" s="782" t="s">
        <v>1162</v>
      </c>
      <c r="C5" s="782"/>
      <c r="D5" s="782" t="s">
        <v>1163</v>
      </c>
      <c r="E5" s="782"/>
      <c r="F5" s="1"/>
      <c r="G5" s="1"/>
      <c r="H5" s="1"/>
      <c r="I5" s="1"/>
      <c r="J5" s="1"/>
      <c r="K5" s="1"/>
      <c r="L5" s="1"/>
      <c r="M5" s="1"/>
    </row>
    <row r="6" spans="1:13" x14ac:dyDescent="0.25">
      <c r="A6" s="405" t="s">
        <v>1164</v>
      </c>
      <c r="B6" s="770" t="s">
        <v>1165</v>
      </c>
      <c r="C6" s="1029"/>
      <c r="D6" s="770" t="s">
        <v>1166</v>
      </c>
      <c r="E6" s="1029"/>
      <c r="F6" s="1"/>
      <c r="G6" s="1"/>
      <c r="H6" s="1"/>
      <c r="I6" s="1"/>
      <c r="J6" s="1"/>
      <c r="K6" s="1"/>
      <c r="L6" s="1"/>
      <c r="M6" s="1"/>
    </row>
    <row r="7" spans="1:13" ht="24.75" customHeight="1" x14ac:dyDescent="0.25">
      <c r="A7" s="114" t="s">
        <v>5</v>
      </c>
      <c r="B7" s="770" t="s">
        <v>1167</v>
      </c>
      <c r="C7" s="1029"/>
      <c r="D7" s="1030" t="s">
        <v>1168</v>
      </c>
      <c r="E7" s="1030"/>
      <c r="F7" s="1"/>
      <c r="G7" s="1"/>
      <c r="H7" s="1"/>
      <c r="I7" s="1"/>
      <c r="J7" s="1"/>
      <c r="K7" s="1"/>
      <c r="L7" s="1"/>
      <c r="M7" s="1"/>
    </row>
    <row r="8" spans="1:13" x14ac:dyDescent="0.25">
      <c r="A8" s="1034" t="s">
        <v>1164</v>
      </c>
      <c r="B8" s="1034" t="s">
        <v>1169</v>
      </c>
      <c r="C8" s="1034"/>
      <c r="D8" s="786" t="s">
        <v>1170</v>
      </c>
      <c r="E8" s="786"/>
      <c r="F8" s="1"/>
      <c r="G8" s="1"/>
      <c r="H8" s="1"/>
      <c r="I8" s="1"/>
      <c r="J8" s="1"/>
      <c r="K8" s="1"/>
      <c r="L8" s="1"/>
      <c r="M8" s="1"/>
    </row>
    <row r="9" spans="1:13" x14ac:dyDescent="0.25">
      <c r="A9" s="1034"/>
      <c r="B9" s="1034"/>
      <c r="C9" s="1034"/>
      <c r="D9" s="786"/>
      <c r="E9" s="786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405" t="s">
        <v>1164</v>
      </c>
      <c r="B10" s="114" t="s">
        <v>1171</v>
      </c>
      <c r="C10" s="48"/>
      <c r="D10" s="786" t="s">
        <v>1172</v>
      </c>
      <c r="E10" s="786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05" t="s">
        <v>1173</v>
      </c>
      <c r="B11" s="786" t="s">
        <v>1174</v>
      </c>
      <c r="C11" s="786"/>
      <c r="D11" s="783" t="s">
        <v>1175</v>
      </c>
      <c r="E11" s="784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7.25" customHeight="1" x14ac:dyDescent="0.25">
      <c r="A14" s="172" t="s">
        <v>1207</v>
      </c>
      <c r="B14" s="172"/>
      <c r="C14" s="172"/>
      <c r="D14" s="406"/>
      <c r="E14" s="1"/>
      <c r="F14" s="2"/>
      <c r="G14" s="2"/>
      <c r="H14" s="2"/>
      <c r="I14" s="2"/>
      <c r="J14" s="2"/>
      <c r="K14" s="2"/>
      <c r="L14" s="2"/>
      <c r="M14" s="2"/>
    </row>
    <row r="15" spans="1:13" ht="48" x14ac:dyDescent="0.25">
      <c r="A15" s="19" t="s">
        <v>1176</v>
      </c>
      <c r="B15" s="19" t="s">
        <v>1208</v>
      </c>
      <c r="C15" s="19" t="s">
        <v>1177</v>
      </c>
      <c r="D15" s="19" t="s">
        <v>1178</v>
      </c>
      <c r="E15" s="19" t="s">
        <v>1179</v>
      </c>
      <c r="F15" s="19" t="s">
        <v>1180</v>
      </c>
      <c r="G15" s="2"/>
      <c r="H15" s="2"/>
      <c r="I15" s="2"/>
      <c r="J15" s="2"/>
      <c r="K15" s="2"/>
      <c r="L15" s="2"/>
      <c r="M15" s="2"/>
    </row>
    <row r="16" spans="1:13" ht="36" x14ac:dyDescent="0.25">
      <c r="A16" s="38" t="s">
        <v>1181</v>
      </c>
      <c r="B16" s="38" t="s">
        <v>1182</v>
      </c>
      <c r="C16" s="156">
        <v>1</v>
      </c>
      <c r="D16" s="407">
        <v>15</v>
      </c>
      <c r="E16" s="156" t="s">
        <v>1183</v>
      </c>
      <c r="F16" s="156">
        <v>15</v>
      </c>
      <c r="G16" s="2"/>
      <c r="H16" s="2"/>
      <c r="I16" s="2"/>
      <c r="J16" s="2"/>
      <c r="K16" s="2"/>
      <c r="L16" s="2"/>
      <c r="M16" s="2"/>
    </row>
    <row r="17" spans="1:13" ht="36" x14ac:dyDescent="0.25">
      <c r="A17" s="38" t="s">
        <v>1184</v>
      </c>
      <c r="B17" s="38" t="s">
        <v>1185</v>
      </c>
      <c r="C17" s="156">
        <v>1</v>
      </c>
      <c r="D17" s="156">
        <v>58</v>
      </c>
      <c r="E17" s="156" t="s">
        <v>1186</v>
      </c>
      <c r="F17" s="156">
        <v>10</v>
      </c>
      <c r="G17" s="2"/>
      <c r="H17" s="2"/>
      <c r="I17" s="2"/>
      <c r="J17" s="2"/>
      <c r="K17" s="2"/>
      <c r="L17" s="2"/>
      <c r="M17" s="2"/>
    </row>
    <row r="18" spans="1:13" ht="36" x14ac:dyDescent="0.25">
      <c r="A18" s="38" t="s">
        <v>1187</v>
      </c>
      <c r="B18" s="38" t="s">
        <v>1188</v>
      </c>
      <c r="C18" s="156">
        <v>1</v>
      </c>
      <c r="D18" s="759">
        <v>5.5</v>
      </c>
      <c r="E18" s="156" t="s">
        <v>1186</v>
      </c>
      <c r="F18" s="156">
        <v>5</v>
      </c>
      <c r="G18" s="2"/>
      <c r="H18" s="2"/>
      <c r="I18" s="2"/>
      <c r="J18" s="2"/>
      <c r="K18" s="2"/>
      <c r="L18" s="2"/>
      <c r="M18" s="2"/>
    </row>
    <row r="19" spans="1:13" ht="48" x14ac:dyDescent="0.25">
      <c r="A19" s="38" t="s">
        <v>1189</v>
      </c>
      <c r="B19" s="38" t="s">
        <v>1185</v>
      </c>
      <c r="C19" s="156">
        <v>1</v>
      </c>
      <c r="D19" s="156">
        <v>58</v>
      </c>
      <c r="E19" s="156" t="s">
        <v>1186</v>
      </c>
      <c r="F19" s="156">
        <v>5</v>
      </c>
      <c r="G19" s="2"/>
      <c r="H19" s="2"/>
      <c r="I19" s="2"/>
      <c r="J19" s="2"/>
      <c r="K19" s="2"/>
      <c r="L19" s="2"/>
      <c r="M19" s="2"/>
    </row>
    <row r="20" spans="1:13" ht="48" x14ac:dyDescent="0.25">
      <c r="A20" s="38" t="s">
        <v>1190</v>
      </c>
      <c r="B20" s="38" t="s">
        <v>1185</v>
      </c>
      <c r="C20" s="156">
        <v>1</v>
      </c>
      <c r="D20" s="156">
        <v>58</v>
      </c>
      <c r="E20" s="156" t="s">
        <v>1186</v>
      </c>
      <c r="F20" s="156">
        <v>10</v>
      </c>
      <c r="G20" s="2"/>
      <c r="H20" s="2"/>
      <c r="I20" s="2"/>
      <c r="J20" s="2"/>
      <c r="K20" s="2"/>
      <c r="L20" s="2"/>
      <c r="M20" s="2"/>
    </row>
    <row r="21" spans="1:13" ht="60" x14ac:dyDescent="0.25">
      <c r="A21" s="38" t="s">
        <v>1209</v>
      </c>
      <c r="B21" s="38" t="s">
        <v>1185</v>
      </c>
      <c r="C21" s="156">
        <v>1</v>
      </c>
      <c r="D21" s="156">
        <v>58</v>
      </c>
      <c r="E21" s="156" t="s">
        <v>1186</v>
      </c>
      <c r="F21" s="156">
        <v>3</v>
      </c>
      <c r="G21" s="2"/>
      <c r="H21" s="2"/>
      <c r="I21" s="2"/>
      <c r="J21" s="2"/>
      <c r="K21" s="2"/>
      <c r="L21" s="2"/>
      <c r="M21" s="2"/>
    </row>
    <row r="22" spans="1:13" ht="36" x14ac:dyDescent="0.25">
      <c r="A22" s="38" t="s">
        <v>1210</v>
      </c>
      <c r="B22" s="38" t="s">
        <v>1185</v>
      </c>
      <c r="C22" s="156">
        <v>1</v>
      </c>
      <c r="D22" s="156">
        <v>58</v>
      </c>
      <c r="E22" s="156" t="s">
        <v>1186</v>
      </c>
      <c r="F22" s="156">
        <v>10</v>
      </c>
      <c r="G22" s="2"/>
      <c r="H22" s="2"/>
      <c r="I22" s="2"/>
      <c r="J22" s="2"/>
      <c r="K22" s="2"/>
      <c r="L22" s="2"/>
      <c r="M22" s="2"/>
    </row>
    <row r="23" spans="1:13" ht="48" x14ac:dyDescent="0.25">
      <c r="A23" s="38" t="s">
        <v>1191</v>
      </c>
      <c r="B23" s="38" t="s">
        <v>52</v>
      </c>
      <c r="C23" s="156" t="s">
        <v>52</v>
      </c>
      <c r="D23" s="407" t="s">
        <v>52</v>
      </c>
      <c r="E23" s="156" t="s">
        <v>1186</v>
      </c>
      <c r="F23" s="156">
        <v>10</v>
      </c>
      <c r="G23" s="2"/>
      <c r="H23" s="2"/>
      <c r="I23" s="2"/>
      <c r="J23" s="2"/>
      <c r="K23" s="2"/>
      <c r="L23" s="2"/>
      <c r="M23" s="2"/>
    </row>
    <row r="24" spans="1:13" ht="36" x14ac:dyDescent="0.25">
      <c r="A24" s="38" t="s">
        <v>1192</v>
      </c>
      <c r="B24" s="38" t="s">
        <v>1185</v>
      </c>
      <c r="C24" s="156">
        <v>1</v>
      </c>
      <c r="D24" s="156">
        <v>58</v>
      </c>
      <c r="E24" s="156" t="s">
        <v>1186</v>
      </c>
      <c r="F24" s="156">
        <v>1</v>
      </c>
      <c r="G24" s="2"/>
      <c r="H24" s="2"/>
      <c r="I24" s="2"/>
      <c r="J24" s="2"/>
      <c r="K24" s="2"/>
      <c r="L24" s="2"/>
      <c r="M24" s="2"/>
    </row>
    <row r="25" spans="1:13" s="26" customFormat="1" x14ac:dyDescent="0.25">
      <c r="A25" s="91"/>
      <c r="B25" s="91"/>
      <c r="C25" s="410"/>
      <c r="D25" s="410"/>
      <c r="E25" s="410"/>
      <c r="F25" s="410"/>
      <c r="G25" s="2"/>
      <c r="H25" s="2"/>
      <c r="I25" s="2"/>
      <c r="J25" s="2"/>
      <c r="K25" s="2"/>
      <c r="L25" s="2"/>
      <c r="M25" s="2"/>
    </row>
    <row r="26" spans="1:13" x14ac:dyDescent="0.25">
      <c r="A26" s="408"/>
      <c r="B26" s="126"/>
      <c r="C26" s="126"/>
      <c r="D26" s="126"/>
      <c r="E26" s="126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72" t="s">
        <v>1211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816" t="s">
        <v>1193</v>
      </c>
      <c r="B28" s="1035" t="s">
        <v>1194</v>
      </c>
      <c r="C28" s="1036"/>
      <c r="D28" s="1035" t="s">
        <v>1195</v>
      </c>
      <c r="E28" s="1036"/>
      <c r="F28" s="1035" t="s">
        <v>1196</v>
      </c>
      <c r="G28" s="1036"/>
      <c r="H28" s="2"/>
      <c r="I28" s="2"/>
      <c r="J28" s="2"/>
      <c r="K28" s="2"/>
      <c r="L28" s="2"/>
      <c r="M28" s="2"/>
    </row>
    <row r="29" spans="1:13" x14ac:dyDescent="0.25">
      <c r="A29" s="817"/>
      <c r="B29" s="78" t="s">
        <v>1197</v>
      </c>
      <c r="C29" s="78" t="s">
        <v>1142</v>
      </c>
      <c r="D29" s="78" t="s">
        <v>1197</v>
      </c>
      <c r="E29" s="78" t="s">
        <v>1142</v>
      </c>
      <c r="F29" s="78" t="s">
        <v>372</v>
      </c>
      <c r="G29" s="78" t="s">
        <v>1198</v>
      </c>
      <c r="H29" s="2"/>
      <c r="I29" s="2"/>
      <c r="J29" s="2"/>
      <c r="K29" s="2"/>
      <c r="L29" s="2"/>
      <c r="M29" s="2"/>
    </row>
    <row r="30" spans="1:13" x14ac:dyDescent="0.25">
      <c r="A30" s="50">
        <v>1</v>
      </c>
      <c r="B30" s="760">
        <v>5</v>
      </c>
      <c r="C30" s="760">
        <v>4.8998999999999997</v>
      </c>
      <c r="D30" s="761">
        <f>B30/$B$34</f>
        <v>0.17857142857142858</v>
      </c>
      <c r="E30" s="761">
        <f>C30/$C$34</f>
        <v>0.15</v>
      </c>
      <c r="F30" s="228">
        <v>-2.0020000000000038E-2</v>
      </c>
      <c r="G30" s="409">
        <v>-0.16000000000000003</v>
      </c>
      <c r="H30" s="1"/>
      <c r="I30" s="1"/>
      <c r="J30" s="1"/>
      <c r="K30" s="1"/>
      <c r="L30" s="2"/>
      <c r="M30" s="2"/>
    </row>
    <row r="31" spans="1:13" x14ac:dyDescent="0.25">
      <c r="A31" s="50">
        <v>2</v>
      </c>
      <c r="B31" s="760">
        <v>7</v>
      </c>
      <c r="C31" s="760">
        <v>8.1664999999999992</v>
      </c>
      <c r="D31" s="761">
        <f t="shared" ref="D31:D34" si="0">B31/$B$34</f>
        <v>0.25</v>
      </c>
      <c r="E31" s="761">
        <f t="shared" ref="E31:E34" si="1">C31/$C$34</f>
        <v>0.25</v>
      </c>
      <c r="F31" s="228">
        <v>0.16664285714285709</v>
      </c>
      <c r="G31" s="409">
        <v>0</v>
      </c>
      <c r="H31" s="1"/>
      <c r="I31" s="1"/>
      <c r="J31" s="1"/>
      <c r="K31" s="1"/>
      <c r="L31" s="2"/>
      <c r="M31" s="2"/>
    </row>
    <row r="32" spans="1:13" x14ac:dyDescent="0.25">
      <c r="A32" s="50">
        <v>3</v>
      </c>
      <c r="B32" s="760">
        <v>9</v>
      </c>
      <c r="C32" s="760">
        <v>11.4331</v>
      </c>
      <c r="D32" s="761">
        <f t="shared" si="0"/>
        <v>0.32142857142857145</v>
      </c>
      <c r="E32" s="761">
        <f t="shared" si="1"/>
        <v>0.35000000000000003</v>
      </c>
      <c r="F32" s="228">
        <v>0.2703444444444445</v>
      </c>
      <c r="G32" s="409">
        <v>8.8888888888888795E-2</v>
      </c>
      <c r="H32" s="1"/>
      <c r="I32" s="1"/>
      <c r="J32" s="1"/>
      <c r="K32" s="1"/>
      <c r="L32" s="2"/>
      <c r="M32" s="2"/>
    </row>
    <row r="33" spans="1:13" x14ac:dyDescent="0.25">
      <c r="A33" s="50">
        <v>4</v>
      </c>
      <c r="B33" s="760">
        <v>7</v>
      </c>
      <c r="C33" s="760">
        <v>8.1664999999999992</v>
      </c>
      <c r="D33" s="761">
        <f t="shared" si="0"/>
        <v>0.25</v>
      </c>
      <c r="E33" s="761">
        <f t="shared" si="1"/>
        <v>0.25</v>
      </c>
      <c r="F33" s="228">
        <v>0.16664285714285709</v>
      </c>
      <c r="G33" s="409">
        <v>0</v>
      </c>
      <c r="H33" s="1"/>
      <c r="I33" s="1"/>
      <c r="J33" s="1"/>
      <c r="K33" s="1"/>
      <c r="L33" s="2"/>
      <c r="M33" s="2"/>
    </row>
    <row r="34" spans="1:13" x14ac:dyDescent="0.25">
      <c r="A34" s="50" t="s">
        <v>314</v>
      </c>
      <c r="B34" s="760">
        <v>28</v>
      </c>
      <c r="C34" s="760">
        <v>32.665999999999997</v>
      </c>
      <c r="D34" s="761">
        <f t="shared" si="0"/>
        <v>1</v>
      </c>
      <c r="E34" s="761">
        <f t="shared" si="1"/>
        <v>1</v>
      </c>
      <c r="F34" s="228">
        <v>0.58361015873015865</v>
      </c>
      <c r="G34" s="228">
        <v>-7.1111111111111236E-2</v>
      </c>
      <c r="H34" s="1"/>
      <c r="I34" s="1"/>
      <c r="J34" s="1"/>
      <c r="K34" s="1"/>
      <c r="L34" s="2"/>
      <c r="M34" s="2"/>
    </row>
    <row r="35" spans="1:13" s="26" customFormat="1" x14ac:dyDescent="0.25">
      <c r="A35" s="117"/>
      <c r="B35" s="763"/>
      <c r="C35" s="763"/>
      <c r="D35" s="411"/>
      <c r="E35" s="411"/>
      <c r="F35" s="411"/>
      <c r="G35" s="411"/>
      <c r="H35" s="1"/>
      <c r="I35" s="1"/>
      <c r="J35" s="1"/>
      <c r="K35" s="1"/>
      <c r="L35" s="2"/>
      <c r="M35" s="2"/>
    </row>
    <row r="36" spans="1:13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172" t="s">
        <v>2056</v>
      </c>
      <c r="B37" s="167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</row>
    <row r="38" spans="1:13" ht="48.75" customHeight="1" x14ac:dyDescent="0.25">
      <c r="A38" s="791" t="s">
        <v>1199</v>
      </c>
      <c r="B38" s="1031" t="s">
        <v>501</v>
      </c>
      <c r="C38" s="1032"/>
      <c r="D38" s="1032"/>
      <c r="E38" s="1032"/>
      <c r="F38" s="1032"/>
      <c r="G38" s="1032"/>
      <c r="H38" s="1032"/>
      <c r="I38" s="1032"/>
      <c r="J38" s="1033"/>
      <c r="K38" s="788" t="s">
        <v>100</v>
      </c>
      <c r="L38" s="790"/>
      <c r="M38" s="1"/>
    </row>
    <row r="39" spans="1:13" x14ac:dyDescent="0.25">
      <c r="A39" s="806"/>
      <c r="B39" s="1035">
        <v>2017</v>
      </c>
      <c r="C39" s="1037"/>
      <c r="D39" s="1036"/>
      <c r="E39" s="1035">
        <v>2018</v>
      </c>
      <c r="F39" s="1037"/>
      <c r="G39" s="1036"/>
      <c r="H39" s="1035">
        <v>2019</v>
      </c>
      <c r="I39" s="1037"/>
      <c r="J39" s="1036"/>
      <c r="K39" s="816" t="s">
        <v>2041</v>
      </c>
      <c r="L39" s="816" t="s">
        <v>2036</v>
      </c>
      <c r="M39" s="1"/>
    </row>
    <row r="40" spans="1:13" x14ac:dyDescent="0.25">
      <c r="A40" s="792"/>
      <c r="B40" s="78" t="s">
        <v>1200</v>
      </c>
      <c r="C40" s="78" t="s">
        <v>24</v>
      </c>
      <c r="D40" s="78" t="s">
        <v>36</v>
      </c>
      <c r="E40" s="78" t="s">
        <v>1200</v>
      </c>
      <c r="F40" s="78" t="s">
        <v>24</v>
      </c>
      <c r="G40" s="78" t="s">
        <v>36</v>
      </c>
      <c r="H40" s="78" t="s">
        <v>1200</v>
      </c>
      <c r="I40" s="78" t="s">
        <v>24</v>
      </c>
      <c r="J40" s="78" t="s">
        <v>36</v>
      </c>
      <c r="K40" s="817"/>
      <c r="L40" s="817"/>
      <c r="M40" s="1"/>
    </row>
    <row r="41" spans="1:13" x14ac:dyDescent="0.25">
      <c r="A41" s="50" t="s">
        <v>1201</v>
      </c>
      <c r="B41" s="16">
        <v>1800</v>
      </c>
      <c r="C41" s="758">
        <v>12.5</v>
      </c>
      <c r="D41" s="228">
        <v>0.91608647856357639</v>
      </c>
      <c r="E41" s="16">
        <v>2200</v>
      </c>
      <c r="F41" s="758">
        <v>15.077</v>
      </c>
      <c r="G41" s="228">
        <f>F41/$F$44</f>
        <v>0.85519001701644926</v>
      </c>
      <c r="H41" s="16">
        <v>2613</v>
      </c>
      <c r="I41" s="758">
        <v>19.599599999999999</v>
      </c>
      <c r="J41" s="228">
        <f>I41/$I$44</f>
        <v>0.82191367214200939</v>
      </c>
      <c r="K41" s="228">
        <v>0.98685818181818186</v>
      </c>
      <c r="L41" s="228">
        <v>1.0944994417101284</v>
      </c>
      <c r="M41" s="1"/>
    </row>
    <row r="42" spans="1:13" x14ac:dyDescent="0.25">
      <c r="A42" s="50" t="s">
        <v>1202</v>
      </c>
      <c r="B42" s="16">
        <v>15</v>
      </c>
      <c r="C42" s="758">
        <v>1.022</v>
      </c>
      <c r="D42" s="228">
        <v>7.4899230487358012E-2</v>
      </c>
      <c r="E42" s="16">
        <v>30</v>
      </c>
      <c r="F42" s="758">
        <v>2.355</v>
      </c>
      <c r="G42" s="228">
        <f t="shared" ref="G42:G44" si="2">F42/$F$44</f>
        <v>0.13357912648893933</v>
      </c>
      <c r="H42" s="16">
        <v>44</v>
      </c>
      <c r="I42" s="758">
        <v>3.92</v>
      </c>
      <c r="J42" s="228">
        <f t="shared" ref="J42:J44" si="3">I42/$I$44</f>
        <v>0.16438608924654979</v>
      </c>
      <c r="K42" s="228">
        <v>1.1521526418786692</v>
      </c>
      <c r="L42" s="228">
        <v>1.134916039374638</v>
      </c>
      <c r="M42" s="1"/>
    </row>
    <row r="43" spans="1:13" x14ac:dyDescent="0.25">
      <c r="A43" s="50" t="s">
        <v>1203</v>
      </c>
      <c r="B43" s="16">
        <v>30</v>
      </c>
      <c r="C43" s="758">
        <v>0.123</v>
      </c>
      <c r="D43" s="228">
        <v>9.0142909490655912E-3</v>
      </c>
      <c r="E43" s="16">
        <v>44</v>
      </c>
      <c r="F43" s="758">
        <v>0.19800000000000001</v>
      </c>
      <c r="G43" s="228">
        <f t="shared" si="2"/>
        <v>1.1230856494611459E-2</v>
      </c>
      <c r="H43" s="16">
        <v>61</v>
      </c>
      <c r="I43" s="758">
        <v>0.32669999999999999</v>
      </c>
      <c r="J43" s="228">
        <f t="shared" si="3"/>
        <v>1.3700238611440768E-2</v>
      </c>
      <c r="K43" s="228">
        <v>1.0975609756097562</v>
      </c>
      <c r="L43" s="228">
        <v>1.1901639344262294</v>
      </c>
      <c r="M43" s="1"/>
    </row>
    <row r="44" spans="1:13" ht="24.75" x14ac:dyDescent="0.25">
      <c r="A44" s="76" t="s">
        <v>1204</v>
      </c>
      <c r="B44" s="16">
        <v>1845</v>
      </c>
      <c r="C44" s="758">
        <f>SUM(C41:C43)</f>
        <v>13.645</v>
      </c>
      <c r="D44" s="228">
        <v>1</v>
      </c>
      <c r="E44" s="16">
        <v>2274</v>
      </c>
      <c r="F44" s="758">
        <f>SUM(F41:F43)</f>
        <v>17.63</v>
      </c>
      <c r="G44" s="228">
        <f t="shared" si="2"/>
        <v>1</v>
      </c>
      <c r="H44" s="16">
        <v>2718</v>
      </c>
      <c r="I44" s="758">
        <v>23.846299999999999</v>
      </c>
      <c r="J44" s="228">
        <f t="shared" si="3"/>
        <v>1</v>
      </c>
      <c r="K44" s="228">
        <v>1.0482978194724697</v>
      </c>
      <c r="L44" s="228">
        <v>1.1316436712957918</v>
      </c>
      <c r="M44" s="1"/>
    </row>
    <row r="45" spans="1:13" x14ac:dyDescent="0.25">
      <c r="A45" s="50" t="s">
        <v>1205</v>
      </c>
      <c r="B45" s="16" t="s">
        <v>52</v>
      </c>
      <c r="C45" s="758">
        <v>2.81</v>
      </c>
      <c r="D45" s="228">
        <v>0.17076876329383167</v>
      </c>
      <c r="E45" s="16" t="s">
        <v>52</v>
      </c>
      <c r="F45" s="758">
        <v>5.7099000000000002</v>
      </c>
      <c r="G45" s="228">
        <v>0.24464115099036415</v>
      </c>
      <c r="H45" s="16" t="s">
        <v>52</v>
      </c>
      <c r="I45" s="758">
        <v>8.8196999999999992</v>
      </c>
      <c r="J45" s="228">
        <v>0.26999632645564198</v>
      </c>
      <c r="K45" s="16" t="s">
        <v>52</v>
      </c>
      <c r="L45" s="16" t="s">
        <v>52</v>
      </c>
      <c r="M45" s="1"/>
    </row>
    <row r="46" spans="1:13" x14ac:dyDescent="0.25">
      <c r="A46" s="50" t="s">
        <v>314</v>
      </c>
      <c r="B46" s="16" t="s">
        <v>52</v>
      </c>
      <c r="C46" s="758">
        <f>C44+C45</f>
        <v>16.454999999999998</v>
      </c>
      <c r="D46" s="16" t="s">
        <v>52</v>
      </c>
      <c r="E46" s="16" t="s">
        <v>52</v>
      </c>
      <c r="F46" s="758">
        <f>F44+F45</f>
        <v>23.3399</v>
      </c>
      <c r="G46" s="16" t="s">
        <v>52</v>
      </c>
      <c r="H46" s="16" t="s">
        <v>52</v>
      </c>
      <c r="I46" s="758">
        <v>32.665999999999997</v>
      </c>
      <c r="J46" s="16" t="s">
        <v>52</v>
      </c>
      <c r="K46" s="16" t="s">
        <v>52</v>
      </c>
      <c r="L46" s="16" t="s">
        <v>52</v>
      </c>
      <c r="M46" s="1"/>
    </row>
    <row r="47" spans="1:13" x14ac:dyDescent="0.25">
      <c r="A47" s="1"/>
      <c r="B47" s="1"/>
      <c r="C47" s="39"/>
      <c r="D47" s="1"/>
      <c r="E47" s="2"/>
      <c r="F47" s="2"/>
      <c r="G47" s="2"/>
      <c r="H47" s="2"/>
      <c r="I47" s="762"/>
      <c r="J47" s="2"/>
      <c r="K47" s="2"/>
      <c r="L47" s="2"/>
      <c r="M47" s="2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</sheetData>
  <mergeCells count="25">
    <mergeCell ref="L39:L40"/>
    <mergeCell ref="K38:L38"/>
    <mergeCell ref="B28:C28"/>
    <mergeCell ref="F28:G28"/>
    <mergeCell ref="D28:E28"/>
    <mergeCell ref="B39:D39"/>
    <mergeCell ref="E39:G39"/>
    <mergeCell ref="H39:J39"/>
    <mergeCell ref="K39:K40"/>
    <mergeCell ref="A28:A29"/>
    <mergeCell ref="B38:J38"/>
    <mergeCell ref="A8:A9"/>
    <mergeCell ref="B8:C9"/>
    <mergeCell ref="D8:E9"/>
    <mergeCell ref="D10:E10"/>
    <mergeCell ref="B11:C11"/>
    <mergeCell ref="D11:E11"/>
    <mergeCell ref="A38:A40"/>
    <mergeCell ref="B7:C7"/>
    <mergeCell ref="D7:E7"/>
    <mergeCell ref="A4:D4"/>
    <mergeCell ref="B5:C5"/>
    <mergeCell ref="D5:E5"/>
    <mergeCell ref="B6:C6"/>
    <mergeCell ref="D6:E6"/>
  </mergeCells>
  <hyperlinks>
    <hyperlink ref="A1" location="'Рубрикатор '!A1" display="Данные по функционалу &quot;ПЕРСОНАЛ&quot;"/>
  </hyperlinks>
  <pageMargins left="0.70866141732283472" right="0.70866141732283472" top="0.74803149606299213" bottom="0.74803149606299213" header="0.31496062992125984" footer="0.31496062992125984"/>
  <pageSetup paperSize="9" scale="83"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view="pageBreakPreview" topLeftCell="A25" zoomScaleNormal="100" workbookViewId="0">
      <selection activeCell="K31" sqref="K31"/>
    </sheetView>
  </sheetViews>
  <sheetFormatPr defaultColWidth="9.140625" defaultRowHeight="12.75" x14ac:dyDescent="0.2"/>
  <cols>
    <col min="1" max="1" width="9.140625" style="412"/>
    <col min="2" max="2" width="29.140625" style="412" customWidth="1"/>
    <col min="3" max="3" width="11.140625" style="412" customWidth="1"/>
    <col min="4" max="4" width="16.5703125" style="412" customWidth="1"/>
    <col min="5" max="5" width="16" style="412" customWidth="1"/>
    <col min="6" max="6" width="15" style="412" customWidth="1"/>
    <col min="7" max="7" width="17.85546875" style="412" customWidth="1"/>
    <col min="8" max="8" width="15.85546875" style="412" customWidth="1"/>
    <col min="9" max="9" width="12.7109375" style="412" customWidth="1"/>
    <col min="10" max="10" width="13" style="412" customWidth="1"/>
    <col min="11" max="16384" width="9.140625" style="412"/>
  </cols>
  <sheetData>
    <row r="1" spans="1:10" ht="20.25" x14ac:dyDescent="0.2">
      <c r="C1" s="1041" t="s">
        <v>1212</v>
      </c>
      <c r="D1" s="1041"/>
      <c r="E1" s="1041"/>
      <c r="F1" s="1041"/>
      <c r="G1" s="1041"/>
      <c r="H1" s="413"/>
    </row>
    <row r="2" spans="1:10" ht="66.75" customHeight="1" x14ac:dyDescent="0.2">
      <c r="A2" s="414"/>
      <c r="B2" s="1042"/>
      <c r="C2" s="1042"/>
      <c r="D2" s="415" t="s">
        <v>1213</v>
      </c>
      <c r="E2" s="416" t="s">
        <v>1214</v>
      </c>
      <c r="F2" s="416" t="s">
        <v>1215</v>
      </c>
      <c r="G2" s="416" t="s">
        <v>1216</v>
      </c>
      <c r="H2" s="416" t="s">
        <v>1217</v>
      </c>
      <c r="I2" s="414"/>
      <c r="J2" s="414"/>
    </row>
    <row r="3" spans="1:10" s="419" customFormat="1" ht="26.25" customHeight="1" x14ac:dyDescent="0.2">
      <c r="A3" s="417"/>
      <c r="B3" s="1043" t="s">
        <v>1218</v>
      </c>
      <c r="C3" s="1043"/>
      <c r="D3" s="418">
        <v>480</v>
      </c>
      <c r="E3" s="418">
        <v>930</v>
      </c>
      <c r="F3" s="418">
        <v>1350</v>
      </c>
      <c r="G3" s="418">
        <v>1350</v>
      </c>
      <c r="H3" s="418">
        <v>1440</v>
      </c>
      <c r="I3" s="417"/>
      <c r="J3" s="417"/>
    </row>
    <row r="4" spans="1:10" s="419" customFormat="1" ht="31.5" customHeight="1" x14ac:dyDescent="0.2">
      <c r="A4" s="417"/>
      <c r="B4" s="1043" t="s">
        <v>1219</v>
      </c>
      <c r="C4" s="1043"/>
      <c r="D4" s="418">
        <v>21</v>
      </c>
      <c r="E4" s="418">
        <v>21</v>
      </c>
      <c r="F4" s="418">
        <v>30</v>
      </c>
      <c r="G4" s="418">
        <v>30</v>
      </c>
      <c r="H4" s="418">
        <v>30</v>
      </c>
      <c r="I4" s="417"/>
      <c r="J4" s="417"/>
    </row>
    <row r="5" spans="1:10" s="419" customFormat="1" ht="17.25" customHeight="1" thickBot="1" x14ac:dyDescent="0.25">
      <c r="A5" s="417"/>
      <c r="B5" s="1044" t="s">
        <v>1220</v>
      </c>
      <c r="C5" s="1044"/>
      <c r="D5" s="420">
        <f>D3*D4</f>
        <v>10080</v>
      </c>
      <c r="E5" s="420">
        <f>E3*E4</f>
        <v>19530</v>
      </c>
      <c r="F5" s="420">
        <f>F3*F4</f>
        <v>40500</v>
      </c>
      <c r="G5" s="420">
        <f>G3*G4</f>
        <v>40500</v>
      </c>
      <c r="H5" s="420">
        <f>H3*H4</f>
        <v>43200</v>
      </c>
      <c r="I5" s="417"/>
      <c r="J5" s="417"/>
    </row>
    <row r="6" spans="1:10" ht="36.75" customHeight="1" thickBot="1" x14ac:dyDescent="0.25">
      <c r="A6" s="414"/>
      <c r="B6" s="1038" t="s">
        <v>1221</v>
      </c>
      <c r="C6" s="1039"/>
      <c r="D6" s="1039"/>
      <c r="E6" s="1039"/>
      <c r="F6" s="1039"/>
      <c r="G6" s="1039"/>
      <c r="H6" s="1040"/>
      <c r="I6" s="414"/>
      <c r="J6" s="414"/>
    </row>
    <row r="7" spans="1:10" ht="14.25" x14ac:dyDescent="0.2">
      <c r="A7" s="1045" t="s">
        <v>1222</v>
      </c>
      <c r="B7" s="1048" t="s">
        <v>1223</v>
      </c>
      <c r="C7" s="1049"/>
      <c r="D7" s="421">
        <v>2.1097046413502101</v>
      </c>
      <c r="E7" s="421">
        <v>2.1097046413502101</v>
      </c>
      <c r="F7" s="422">
        <v>0</v>
      </c>
      <c r="G7" s="422">
        <v>0</v>
      </c>
      <c r="H7" s="423">
        <v>0</v>
      </c>
      <c r="I7" s="414"/>
      <c r="J7" s="414"/>
    </row>
    <row r="8" spans="1:10" ht="32.25" customHeight="1" x14ac:dyDescent="0.2">
      <c r="A8" s="1046"/>
      <c r="B8" s="1050" t="s">
        <v>1224</v>
      </c>
      <c r="C8" s="1051"/>
      <c r="D8" s="424">
        <v>10.548523206751055</v>
      </c>
      <c r="E8" s="424">
        <v>10.548523206751055</v>
      </c>
      <c r="F8" s="425">
        <v>0</v>
      </c>
      <c r="G8" s="425">
        <v>0</v>
      </c>
      <c r="H8" s="426">
        <v>0</v>
      </c>
      <c r="I8" s="414"/>
      <c r="J8" s="414"/>
    </row>
    <row r="9" spans="1:10" ht="30.75" customHeight="1" x14ac:dyDescent="0.2">
      <c r="A9" s="1046"/>
      <c r="B9" s="1050" t="s">
        <v>1225</v>
      </c>
      <c r="C9" s="1051"/>
      <c r="D9" s="424">
        <f>ROUND(E9,2)</f>
        <v>31.65</v>
      </c>
      <c r="E9" s="424">
        <f t="shared" ref="E9:F9" si="0">ROUND(F9,2)</f>
        <v>31.65</v>
      </c>
      <c r="F9" s="424">
        <f t="shared" si="0"/>
        <v>31.65</v>
      </c>
      <c r="G9" s="424">
        <v>31.645569620253163</v>
      </c>
      <c r="H9" s="424">
        <v>31.645569620253163</v>
      </c>
      <c r="I9" s="414"/>
      <c r="J9" s="414"/>
    </row>
    <row r="10" spans="1:10" ht="30" customHeight="1" x14ac:dyDescent="0.2">
      <c r="A10" s="1046"/>
      <c r="B10" s="1050" t="s">
        <v>1226</v>
      </c>
      <c r="C10" s="1051"/>
      <c r="D10" s="425">
        <v>14.7</v>
      </c>
      <c r="E10" s="425">
        <v>14.7</v>
      </c>
      <c r="F10" s="425">
        <v>14.7</v>
      </c>
      <c r="G10" s="425">
        <v>14.7</v>
      </c>
      <c r="H10" s="425">
        <v>14.7</v>
      </c>
      <c r="I10" s="414"/>
      <c r="J10" s="414"/>
    </row>
    <row r="11" spans="1:10" ht="18.75" customHeight="1" thickBot="1" x14ac:dyDescent="0.25">
      <c r="A11" s="1047"/>
      <c r="B11" s="1052" t="s">
        <v>1227</v>
      </c>
      <c r="C11" s="1053"/>
      <c r="D11" s="427">
        <v>10.5</v>
      </c>
      <c r="E11" s="427">
        <v>0</v>
      </c>
      <c r="F11" s="427">
        <v>0</v>
      </c>
      <c r="G11" s="427">
        <v>0</v>
      </c>
      <c r="H11" s="428">
        <v>0</v>
      </c>
      <c r="I11" s="414"/>
      <c r="J11" s="414"/>
    </row>
    <row r="12" spans="1:10" ht="14.25" x14ac:dyDescent="0.2">
      <c r="A12" s="1045" t="s">
        <v>1228</v>
      </c>
      <c r="B12" s="1048" t="s">
        <v>1223</v>
      </c>
      <c r="C12" s="1049"/>
      <c r="D12" s="422">
        <v>0</v>
      </c>
      <c r="E12" s="422">
        <v>0</v>
      </c>
      <c r="F12" s="422">
        <v>0</v>
      </c>
      <c r="G12" s="422">
        <v>0</v>
      </c>
      <c r="H12" s="423">
        <v>0</v>
      </c>
      <c r="I12" s="414"/>
      <c r="J12" s="414"/>
    </row>
    <row r="13" spans="1:10" ht="31.5" customHeight="1" x14ac:dyDescent="0.2">
      <c r="A13" s="1046"/>
      <c r="B13" s="1050" t="s">
        <v>1224</v>
      </c>
      <c r="C13" s="1051"/>
      <c r="D13" s="425">
        <v>0</v>
      </c>
      <c r="E13" s="425">
        <v>0</v>
      </c>
      <c r="F13" s="425">
        <v>0</v>
      </c>
      <c r="G13" s="425">
        <v>0</v>
      </c>
      <c r="H13" s="426">
        <v>0</v>
      </c>
      <c r="I13" s="414"/>
      <c r="J13" s="414"/>
    </row>
    <row r="14" spans="1:10" ht="33.75" customHeight="1" x14ac:dyDescent="0.2">
      <c r="A14" s="1046"/>
      <c r="B14" s="1050" t="s">
        <v>1225</v>
      </c>
      <c r="C14" s="1051"/>
      <c r="D14" s="425">
        <v>0</v>
      </c>
      <c r="E14" s="425">
        <v>21.1</v>
      </c>
      <c r="F14" s="425">
        <v>21.1</v>
      </c>
      <c r="G14" s="424">
        <v>31.645569620253163</v>
      </c>
      <c r="H14" s="424">
        <v>31.645569620253163</v>
      </c>
      <c r="I14" s="414"/>
      <c r="J14" s="414"/>
    </row>
    <row r="15" spans="1:10" ht="31.5" customHeight="1" x14ac:dyDescent="0.2">
      <c r="A15" s="1046"/>
      <c r="B15" s="1050" t="s">
        <v>1226</v>
      </c>
      <c r="C15" s="1051"/>
      <c r="D15" s="425">
        <v>0</v>
      </c>
      <c r="E15" s="425">
        <v>14.7</v>
      </c>
      <c r="F15" s="425">
        <v>14.7</v>
      </c>
      <c r="G15" s="425">
        <v>14.7</v>
      </c>
      <c r="H15" s="425">
        <v>14.7</v>
      </c>
      <c r="I15" s="414"/>
      <c r="J15" s="414"/>
    </row>
    <row r="16" spans="1:10" ht="15" thickBot="1" x14ac:dyDescent="0.25">
      <c r="A16" s="1047"/>
      <c r="B16" s="1052" t="s">
        <v>1227</v>
      </c>
      <c r="C16" s="1053"/>
      <c r="D16" s="427">
        <v>0</v>
      </c>
      <c r="E16" s="424">
        <v>10.548523206751055</v>
      </c>
      <c r="F16" s="427">
        <v>0</v>
      </c>
      <c r="G16" s="424">
        <v>10.548523206751055</v>
      </c>
      <c r="H16" s="424">
        <v>10.548523206751055</v>
      </c>
      <c r="I16" s="414"/>
      <c r="J16" s="414"/>
    </row>
    <row r="17" spans="1:10" ht="14.25" x14ac:dyDescent="0.2">
      <c r="A17" s="1045" t="s">
        <v>1229</v>
      </c>
      <c r="B17" s="1048" t="s">
        <v>1223</v>
      </c>
      <c r="C17" s="1049"/>
      <c r="D17" s="422">
        <v>0</v>
      </c>
      <c r="E17" s="422">
        <v>0</v>
      </c>
      <c r="F17" s="422">
        <v>0</v>
      </c>
      <c r="G17" s="422">
        <v>0</v>
      </c>
      <c r="H17" s="423">
        <v>0</v>
      </c>
      <c r="I17" s="414"/>
      <c r="J17" s="414"/>
    </row>
    <row r="18" spans="1:10" ht="30" customHeight="1" x14ac:dyDescent="0.2">
      <c r="A18" s="1046"/>
      <c r="B18" s="1050" t="s">
        <v>1224</v>
      </c>
      <c r="C18" s="1051"/>
      <c r="D18" s="425">
        <v>0</v>
      </c>
      <c r="E18" s="425">
        <v>0</v>
      </c>
      <c r="F18" s="425">
        <v>0</v>
      </c>
      <c r="G18" s="425">
        <v>0</v>
      </c>
      <c r="H18" s="426">
        <v>0</v>
      </c>
      <c r="I18" s="414"/>
      <c r="J18" s="414"/>
    </row>
    <row r="19" spans="1:10" ht="36.75" customHeight="1" x14ac:dyDescent="0.2">
      <c r="A19" s="1046"/>
      <c r="B19" s="1050" t="s">
        <v>1225</v>
      </c>
      <c r="C19" s="1051"/>
      <c r="D19" s="425">
        <v>0</v>
      </c>
      <c r="E19" s="425">
        <v>0</v>
      </c>
      <c r="F19" s="425">
        <v>21.1</v>
      </c>
      <c r="G19" s="425">
        <v>0</v>
      </c>
      <c r="H19" s="426">
        <v>0</v>
      </c>
      <c r="I19" s="414"/>
      <c r="J19" s="414"/>
    </row>
    <row r="20" spans="1:10" ht="30.75" customHeight="1" x14ac:dyDescent="0.2">
      <c r="A20" s="1046"/>
      <c r="B20" s="1050" t="s">
        <v>1230</v>
      </c>
      <c r="C20" s="1051"/>
      <c r="D20" s="425">
        <v>0</v>
      </c>
      <c r="E20" s="425">
        <v>0</v>
      </c>
      <c r="F20" s="425">
        <v>14.7</v>
      </c>
      <c r="G20" s="425">
        <v>0</v>
      </c>
      <c r="H20" s="426">
        <v>0</v>
      </c>
      <c r="I20" s="414"/>
      <c r="J20" s="414"/>
    </row>
    <row r="21" spans="1:10" ht="21" customHeight="1" thickBot="1" x14ac:dyDescent="0.25">
      <c r="A21" s="1047"/>
      <c r="B21" s="1052" t="s">
        <v>1227</v>
      </c>
      <c r="C21" s="1053"/>
      <c r="D21" s="427">
        <v>0</v>
      </c>
      <c r="E21" s="427">
        <v>0</v>
      </c>
      <c r="F21" s="427">
        <v>10.5</v>
      </c>
      <c r="G21" s="427">
        <v>0</v>
      </c>
      <c r="H21" s="428">
        <v>0</v>
      </c>
      <c r="I21" s="414"/>
      <c r="J21" s="414"/>
    </row>
    <row r="22" spans="1:10" ht="24" customHeight="1" x14ac:dyDescent="0.2">
      <c r="A22" s="414"/>
      <c r="B22" s="1048" t="s">
        <v>1231</v>
      </c>
      <c r="C22" s="429" t="s">
        <v>1232</v>
      </c>
      <c r="D22" s="421">
        <f>(SUM(D7:D11))/2.37</f>
        <v>29.328366180633445</v>
      </c>
      <c r="E22" s="421">
        <f>(SUM(E7:E16))/2.37</f>
        <v>44.454325339600139</v>
      </c>
      <c r="F22" s="421">
        <f>(SUM(F7:F21))/2.37</f>
        <v>54.19831223628691</v>
      </c>
      <c r="G22" s="421">
        <f>(SUM(G7:G16))/2.37</f>
        <v>43.561039007281593</v>
      </c>
      <c r="H22" s="430">
        <f>(SUM(H7:H21))/2.37</f>
        <v>43.561039007281593</v>
      </c>
      <c r="I22" s="414"/>
      <c r="J22" s="414"/>
    </row>
    <row r="23" spans="1:10" ht="25.5" customHeight="1" thickBot="1" x14ac:dyDescent="0.25">
      <c r="A23" s="414"/>
      <c r="B23" s="1055"/>
      <c r="C23" s="431" t="s">
        <v>899</v>
      </c>
      <c r="D23" s="432">
        <f>(D4*D22)/2.37</f>
        <v>259.87159906890395</v>
      </c>
      <c r="E23" s="432">
        <f>(E4*E22)/2.37</f>
        <v>393.89908528759611</v>
      </c>
      <c r="F23" s="432">
        <f>(F4*F22)/2.37</f>
        <v>686.05458526945449</v>
      </c>
      <c r="G23" s="432">
        <f>(G4*G22)/2.37</f>
        <v>551.4055570541974</v>
      </c>
      <c r="H23" s="433">
        <f>(H4*H22)/2.37</f>
        <v>551.4055570541974</v>
      </c>
      <c r="I23" s="414"/>
      <c r="J23" s="414"/>
    </row>
    <row r="24" spans="1:10" ht="25.5" customHeight="1" x14ac:dyDescent="0.2">
      <c r="A24" s="414"/>
      <c r="B24" s="1048" t="s">
        <v>1233</v>
      </c>
      <c r="C24" s="429" t="s">
        <v>1232</v>
      </c>
      <c r="D24" s="424">
        <v>12.658227848101266</v>
      </c>
      <c r="E24" s="424">
        <v>25.316455696202532</v>
      </c>
      <c r="F24" s="424">
        <v>37.974683544303794</v>
      </c>
      <c r="G24" s="424">
        <v>37.974683544303794</v>
      </c>
      <c r="H24" s="424">
        <v>37.974683544303794</v>
      </c>
      <c r="I24" s="414"/>
      <c r="J24" s="414"/>
    </row>
    <row r="25" spans="1:10" ht="29.25" customHeight="1" thickBot="1" x14ac:dyDescent="0.25">
      <c r="A25" s="414"/>
      <c r="B25" s="1055"/>
      <c r="C25" s="431" t="s">
        <v>899</v>
      </c>
      <c r="D25" s="424">
        <f>(D24*D4)/2.37</f>
        <v>112.16151257811246</v>
      </c>
      <c r="E25" s="424">
        <f>(E24*E4)/2.37</f>
        <v>224.32302515622493</v>
      </c>
      <c r="F25" s="424">
        <f>(F24*F4)/2.37</f>
        <v>480.6921967633391</v>
      </c>
      <c r="G25" s="424">
        <f>(G24*G4)/2.37</f>
        <v>480.6921967633391</v>
      </c>
      <c r="H25" s="424">
        <f>(H24*H4)/2.37</f>
        <v>480.6921967633391</v>
      </c>
      <c r="I25" s="414"/>
      <c r="J25" s="414"/>
    </row>
    <row r="26" spans="1:10" ht="29.25" customHeight="1" x14ac:dyDescent="0.2">
      <c r="A26" s="414"/>
      <c r="B26" s="1051" t="s">
        <v>1234</v>
      </c>
      <c r="C26" s="429" t="s">
        <v>1232</v>
      </c>
      <c r="D26" s="424">
        <v>12.658227848101266</v>
      </c>
      <c r="E26" s="424">
        <v>12.658227848101266</v>
      </c>
      <c r="F26" s="424">
        <v>12.658227848101266</v>
      </c>
      <c r="G26" s="424">
        <v>12.658227848101266</v>
      </c>
      <c r="H26" s="424">
        <v>12.658227848101266</v>
      </c>
      <c r="I26" s="414"/>
      <c r="J26" s="414"/>
    </row>
    <row r="27" spans="1:10" ht="29.25" customHeight="1" thickBot="1" x14ac:dyDescent="0.25">
      <c r="A27" s="414"/>
      <c r="B27" s="1051"/>
      <c r="C27" s="431" t="s">
        <v>899</v>
      </c>
      <c r="D27" s="424">
        <f>(D26*D4)/2.37</f>
        <v>112.16151257811246</v>
      </c>
      <c r="E27" s="424">
        <f>(E26*E4)/2.37</f>
        <v>112.16151257811246</v>
      </c>
      <c r="F27" s="424">
        <f>(F26*F4)/2.37</f>
        <v>160.23073225444639</v>
      </c>
      <c r="G27" s="424">
        <f>(G26*G4)/2.37</f>
        <v>160.23073225444639</v>
      </c>
      <c r="H27" s="424">
        <f>(H26*H4)/2.37</f>
        <v>160.23073225444639</v>
      </c>
      <c r="I27" s="414"/>
      <c r="J27" s="414"/>
    </row>
    <row r="28" spans="1:10" ht="29.25" customHeight="1" x14ac:dyDescent="0.2">
      <c r="A28" s="414"/>
      <c r="B28" s="1051" t="s">
        <v>1235</v>
      </c>
      <c r="C28" s="429" t="s">
        <v>1232</v>
      </c>
      <c r="D28" s="424">
        <v>8.4388185654008439</v>
      </c>
      <c r="E28" s="424">
        <v>8.4388185654008439</v>
      </c>
      <c r="F28" s="424">
        <v>8.4388185654008439</v>
      </c>
      <c r="G28" s="424">
        <v>8.4388185654008439</v>
      </c>
      <c r="H28" s="424">
        <v>8.4388185654008439</v>
      </c>
      <c r="I28" s="414"/>
      <c r="J28" s="414"/>
    </row>
    <row r="29" spans="1:10" ht="29.25" customHeight="1" x14ac:dyDescent="0.2">
      <c r="A29" s="414"/>
      <c r="B29" s="1051"/>
      <c r="C29" s="431" t="s">
        <v>899</v>
      </c>
      <c r="D29" s="424">
        <f>(D28*D4)/2.37</f>
        <v>74.774341718741653</v>
      </c>
      <c r="E29" s="424">
        <f>(E28*E4)/2.37</f>
        <v>74.774341718741653</v>
      </c>
      <c r="F29" s="424">
        <f>(F28*F4)/2.37</f>
        <v>106.82048816963092</v>
      </c>
      <c r="G29" s="424">
        <f t="shared" ref="G29:H29" si="1">(G28*G4)/2.37</f>
        <v>106.82048816963092</v>
      </c>
      <c r="H29" s="424">
        <f t="shared" si="1"/>
        <v>106.82048816963092</v>
      </c>
      <c r="I29" s="414"/>
      <c r="J29" s="414"/>
    </row>
    <row r="30" spans="1:10" ht="31.5" customHeight="1" x14ac:dyDescent="0.2">
      <c r="A30" s="414"/>
      <c r="B30" s="1054" t="s">
        <v>1236</v>
      </c>
      <c r="C30" s="1054"/>
      <c r="D30" s="434">
        <v>0</v>
      </c>
      <c r="E30" s="435">
        <v>50.632911392405063</v>
      </c>
      <c r="F30" s="435">
        <v>50.632911392405063</v>
      </c>
      <c r="G30" s="435">
        <v>50.632911392405063</v>
      </c>
      <c r="H30" s="435">
        <v>50.632911392405063</v>
      </c>
      <c r="I30" s="414"/>
      <c r="J30" s="414"/>
    </row>
    <row r="31" spans="1:10" ht="19.5" customHeight="1" x14ac:dyDescent="0.2">
      <c r="A31" s="414"/>
      <c r="B31" s="1054" t="s">
        <v>1237</v>
      </c>
      <c r="C31" s="436" t="s">
        <v>1238</v>
      </c>
      <c r="D31" s="435">
        <f>(D23+D25+D30+D27+D29)/2.37</f>
        <v>235.85188436450233</v>
      </c>
      <c r="E31" s="435">
        <f>(E23+E25+E30+E27+E29)/2.37</f>
        <v>361.09319668062454</v>
      </c>
      <c r="F31" s="435">
        <f>(F23+F25+F30+F27+F29)/2.37</f>
        <v>626.34215774231041</v>
      </c>
      <c r="G31" s="435">
        <f>(G23+G25+G30+G27+G29)/2.37</f>
        <v>569.52822178650581</v>
      </c>
      <c r="H31" s="435">
        <f>(H23+H25+H30+H27+H29)/2.37</f>
        <v>569.52822178650581</v>
      </c>
      <c r="I31" s="414"/>
      <c r="J31" s="414"/>
    </row>
    <row r="32" spans="1:10" ht="19.5" customHeight="1" x14ac:dyDescent="0.2">
      <c r="A32" s="414"/>
      <c r="B32" s="1054"/>
      <c r="C32" s="436" t="s">
        <v>1239</v>
      </c>
      <c r="D32" s="435">
        <f>(D31/60)/2.37</f>
        <v>1.6585927170499459</v>
      </c>
      <c r="E32" s="435">
        <f>(E31/60)/2.37</f>
        <v>2.5393333099903272</v>
      </c>
      <c r="F32" s="435">
        <f>(F31/60)/2.37</f>
        <v>4.4046565242075273</v>
      </c>
      <c r="G32" s="435">
        <f>(G31/60)/2.37</f>
        <v>4.0051211096097452</v>
      </c>
      <c r="H32" s="435">
        <f>(H31/60)/2.37</f>
        <v>4.0051211096097452</v>
      </c>
      <c r="I32" s="414"/>
      <c r="J32" s="414"/>
    </row>
    <row r="33" spans="1:10" ht="20.25" customHeight="1" x14ac:dyDescent="0.2">
      <c r="A33" s="414"/>
      <c r="B33" s="1054" t="s">
        <v>1240</v>
      </c>
      <c r="C33" s="436" t="s">
        <v>1238</v>
      </c>
      <c r="D33" s="435">
        <f>(D5-D31)/2.37</f>
        <v>4153.6489939390285</v>
      </c>
      <c r="E33" s="435">
        <f>(E5-E31)/2.37</f>
        <v>8088.1463305145044</v>
      </c>
      <c r="F33" s="435">
        <f>(F5-F31)/2.37</f>
        <v>16824.32820348426</v>
      </c>
      <c r="G33" s="435">
        <f>(G5-G31)/2.37</f>
        <v>16848.300328360125</v>
      </c>
      <c r="H33" s="435">
        <f>(H5-H31)/2.37</f>
        <v>17987.54083468924</v>
      </c>
      <c r="I33" s="414"/>
      <c r="J33" s="414"/>
    </row>
    <row r="34" spans="1:10" ht="24.75" customHeight="1" x14ac:dyDescent="0.2">
      <c r="A34" s="414"/>
      <c r="B34" s="1054"/>
      <c r="C34" s="436" t="s">
        <v>1239</v>
      </c>
      <c r="D34" s="435">
        <f>(D33/60)/2.37</f>
        <v>29.209908536842676</v>
      </c>
      <c r="E34" s="435">
        <f>(E33/60)/2.37</f>
        <v>56.878666178020424</v>
      </c>
      <c r="F34" s="435">
        <f>(F33/60)/2.37</f>
        <v>118.31454432829999</v>
      </c>
      <c r="G34" s="435">
        <f>(G33/60)/2.37</f>
        <v>118.48312467201214</v>
      </c>
      <c r="H34" s="435">
        <f>(H33/60)/2.37</f>
        <v>126.49466128473446</v>
      </c>
      <c r="I34" s="414"/>
      <c r="J34" s="414"/>
    </row>
    <row r="35" spans="1:10" ht="30" customHeight="1" x14ac:dyDescent="0.2">
      <c r="A35" s="414"/>
      <c r="B35" s="1056" t="s">
        <v>1241</v>
      </c>
      <c r="C35" s="1056"/>
      <c r="D35" s="1056"/>
      <c r="E35" s="1056"/>
      <c r="F35" s="1056"/>
      <c r="G35" s="1056"/>
      <c r="H35" s="1056"/>
      <c r="I35" s="414"/>
      <c r="J35" s="414"/>
    </row>
    <row r="36" spans="1:10" ht="34.5" customHeight="1" x14ac:dyDescent="0.2">
      <c r="A36" s="414"/>
      <c r="B36" s="1057" t="s">
        <v>1242</v>
      </c>
      <c r="C36" s="1057"/>
      <c r="D36" s="1057"/>
      <c r="E36" s="1057"/>
      <c r="F36" s="1057"/>
      <c r="G36" s="1057"/>
      <c r="H36" s="1057"/>
      <c r="I36" s="414"/>
      <c r="J36" s="414"/>
    </row>
    <row r="37" spans="1:10" ht="33.75" customHeight="1" x14ac:dyDescent="0.2">
      <c r="A37" s="414"/>
      <c r="B37" s="1057" t="s">
        <v>1243</v>
      </c>
      <c r="C37" s="1057"/>
      <c r="D37" s="1057"/>
      <c r="E37" s="1057"/>
      <c r="F37" s="1057"/>
      <c r="G37" s="1057"/>
      <c r="H37" s="1057"/>
      <c r="I37" s="414"/>
      <c r="J37" s="414"/>
    </row>
    <row r="38" spans="1:10" ht="28.5" customHeight="1" x14ac:dyDescent="0.2">
      <c r="A38" s="414"/>
      <c r="B38" s="1057" t="s">
        <v>1244</v>
      </c>
      <c r="C38" s="1057"/>
      <c r="D38" s="1057"/>
      <c r="E38" s="1057"/>
      <c r="F38" s="1057"/>
      <c r="G38" s="1057"/>
      <c r="H38" s="1057"/>
      <c r="I38" s="414"/>
      <c r="J38" s="414"/>
    </row>
    <row r="39" spans="1:10" ht="19.5" customHeight="1" x14ac:dyDescent="0.2">
      <c r="A39" s="414"/>
      <c r="B39" s="414"/>
      <c r="C39" s="437"/>
      <c r="D39" s="437"/>
      <c r="E39" s="437"/>
      <c r="F39" s="437"/>
      <c r="G39" s="437"/>
      <c r="H39" s="437"/>
      <c r="I39" s="414"/>
      <c r="J39" s="414"/>
    </row>
    <row r="40" spans="1:10" ht="13.5" customHeight="1" x14ac:dyDescent="0.2">
      <c r="A40" s="414"/>
      <c r="B40" s="414"/>
      <c r="C40" s="437"/>
      <c r="D40" s="437"/>
      <c r="E40" s="437"/>
      <c r="F40" s="437"/>
      <c r="G40" s="437"/>
      <c r="H40" s="437"/>
      <c r="I40" s="414"/>
      <c r="J40" s="414"/>
    </row>
    <row r="41" spans="1:10" ht="20.25" customHeight="1" x14ac:dyDescent="0.2">
      <c r="A41" s="414"/>
    </row>
    <row r="42" spans="1:10" ht="71.25" customHeight="1" x14ac:dyDescent="0.2">
      <c r="A42" s="414"/>
    </row>
    <row r="43" spans="1:10" ht="27.75" customHeight="1" x14ac:dyDescent="0.2">
      <c r="A43" s="414"/>
    </row>
    <row r="44" spans="1:10" ht="81.75" customHeight="1" x14ac:dyDescent="0.2">
      <c r="A44" s="414"/>
    </row>
    <row r="45" spans="1:10" ht="28.5" customHeight="1" x14ac:dyDescent="0.2">
      <c r="A45" s="414"/>
    </row>
    <row r="46" spans="1:10" ht="29.25" customHeight="1" x14ac:dyDescent="0.2">
      <c r="A46" s="414"/>
    </row>
    <row r="47" spans="1:10" ht="29.25" customHeight="1" x14ac:dyDescent="0.2">
      <c r="A47" s="414"/>
    </row>
    <row r="48" spans="1:10" ht="34.5" customHeight="1" x14ac:dyDescent="0.2">
      <c r="A48" s="414"/>
    </row>
    <row r="49" spans="1:1" ht="42.75" customHeight="1" x14ac:dyDescent="0.2">
      <c r="A49" s="414"/>
    </row>
  </sheetData>
  <mergeCells count="35">
    <mergeCell ref="B33:B34"/>
    <mergeCell ref="B35:H35"/>
    <mergeCell ref="B36:H36"/>
    <mergeCell ref="B37:H37"/>
    <mergeCell ref="B38:H38"/>
    <mergeCell ref="B31:B32"/>
    <mergeCell ref="A17:A21"/>
    <mergeCell ref="B17:C17"/>
    <mergeCell ref="B18:C18"/>
    <mergeCell ref="B19:C19"/>
    <mergeCell ref="B20:C20"/>
    <mergeCell ref="B21:C21"/>
    <mergeCell ref="B22:B23"/>
    <mergeCell ref="B24:B25"/>
    <mergeCell ref="B26:B27"/>
    <mergeCell ref="B28:B29"/>
    <mergeCell ref="B30:C30"/>
    <mergeCell ref="A12:A16"/>
    <mergeCell ref="B12:C12"/>
    <mergeCell ref="B13:C13"/>
    <mergeCell ref="B14:C14"/>
    <mergeCell ref="B15:C15"/>
    <mergeCell ref="B16:C16"/>
    <mergeCell ref="A7:A11"/>
    <mergeCell ref="B7:C7"/>
    <mergeCell ref="B8:C8"/>
    <mergeCell ref="B9:C9"/>
    <mergeCell ref="B10:C10"/>
    <mergeCell ref="B11:C11"/>
    <mergeCell ref="B6:H6"/>
    <mergeCell ref="C1:G1"/>
    <mergeCell ref="B2:C2"/>
    <mergeCell ref="B3:C3"/>
    <mergeCell ref="B4:C4"/>
    <mergeCell ref="B5:C5"/>
  </mergeCells>
  <pageMargins left="0.74803149606299213" right="0.74803149606299213" top="0.98425196850393704" bottom="0.98425196850393704" header="0.51181102362204722" footer="0.51181102362204722"/>
  <pageSetup paperSize="9" scale="66" orientation="portrait" r:id="rId1"/>
  <headerFooter alignWithMargins="0"/>
  <rowBreaks count="1" manualBreakCount="1">
    <brk id="39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view="pageBreakPreview" zoomScale="85" zoomScaleNormal="80" zoomScaleSheetLayoutView="85" workbookViewId="0">
      <selection activeCell="A36" sqref="A36:XFD43"/>
    </sheetView>
  </sheetViews>
  <sheetFormatPr defaultColWidth="9.140625" defaultRowHeight="15" x14ac:dyDescent="0.25"/>
  <cols>
    <col min="1" max="1" width="42.5703125" style="446" customWidth="1"/>
    <col min="2" max="2" width="28.140625" style="448" customWidth="1"/>
    <col min="3" max="3" width="13.85546875" style="448" customWidth="1"/>
    <col min="4" max="4" width="14.5703125" style="449" customWidth="1"/>
    <col min="5" max="5" width="21" style="450" customWidth="1"/>
    <col min="6" max="6" width="39.85546875" style="26" customWidth="1"/>
    <col min="7" max="7" width="13.5703125" style="26" customWidth="1"/>
    <col min="8" max="8" width="30.42578125" style="26" customWidth="1"/>
    <col min="9" max="15" width="11.5703125" style="26" customWidth="1"/>
    <col min="16" max="16" width="15.42578125" style="26" customWidth="1"/>
    <col min="17" max="17" width="17" style="26" customWidth="1"/>
    <col min="18" max="18" width="13.7109375" style="26" customWidth="1"/>
    <col min="19" max="19" width="13" style="26" customWidth="1"/>
    <col min="20" max="22" width="16.28515625" style="26" customWidth="1"/>
    <col min="23" max="23" width="17" style="26" customWidth="1"/>
    <col min="24" max="28" width="16.42578125" style="26" customWidth="1"/>
    <col min="29" max="29" width="17.85546875" style="26" customWidth="1"/>
    <col min="30" max="30" width="12" style="26" customWidth="1"/>
    <col min="31" max="31" width="16.7109375" style="26" customWidth="1"/>
    <col min="32" max="16384" width="9.140625" style="26"/>
  </cols>
  <sheetData>
    <row r="1" spans="1:6" s="438" customFormat="1" ht="15" customHeight="1" x14ac:dyDescent="0.25">
      <c r="A1" s="1063" t="s">
        <v>1245</v>
      </c>
      <c r="B1" s="1064" t="s">
        <v>1246</v>
      </c>
      <c r="C1" s="1064" t="s">
        <v>1247</v>
      </c>
      <c r="D1" s="1064" t="s">
        <v>1248</v>
      </c>
      <c r="E1" s="1058" t="s">
        <v>1249</v>
      </c>
      <c r="F1" s="1060" t="s">
        <v>1250</v>
      </c>
    </row>
    <row r="2" spans="1:6" s="438" customFormat="1" ht="36.75" customHeight="1" x14ac:dyDescent="0.25">
      <c r="A2" s="1063"/>
      <c r="B2" s="1065"/>
      <c r="C2" s="1065"/>
      <c r="D2" s="1065"/>
      <c r="E2" s="1059"/>
      <c r="F2" s="1060"/>
    </row>
    <row r="3" spans="1:6" ht="33.75" customHeight="1" x14ac:dyDescent="0.25">
      <c r="A3" s="1066" t="s">
        <v>1251</v>
      </c>
      <c r="B3" s="1067"/>
      <c r="C3" s="1067"/>
      <c r="D3" s="1067"/>
      <c r="E3" s="1067"/>
      <c r="F3" s="1068"/>
    </row>
    <row r="4" spans="1:6" x14ac:dyDescent="0.25">
      <c r="A4" s="1061" t="s">
        <v>1252</v>
      </c>
      <c r="B4" s="439" t="s">
        <v>1253</v>
      </c>
      <c r="C4" s="440">
        <v>5</v>
      </c>
      <c r="D4" s="441">
        <v>2</v>
      </c>
      <c r="E4" s="442">
        <v>1.6877637130801687E-4</v>
      </c>
      <c r="F4" s="443">
        <v>2500</v>
      </c>
    </row>
    <row r="5" spans="1:6" x14ac:dyDescent="0.25">
      <c r="A5" s="1062"/>
      <c r="B5" s="444" t="s">
        <v>1254</v>
      </c>
      <c r="C5" s="440">
        <v>4</v>
      </c>
      <c r="D5" s="445">
        <v>2</v>
      </c>
      <c r="E5" s="442">
        <v>8.5344038889571645E-5</v>
      </c>
      <c r="F5" s="443" t="s">
        <v>1255</v>
      </c>
    </row>
    <row r="6" spans="1:6" x14ac:dyDescent="0.25">
      <c r="A6" s="1061" t="s">
        <v>1256</v>
      </c>
      <c r="B6" s="439" t="s">
        <v>1253</v>
      </c>
      <c r="C6" s="440">
        <v>5</v>
      </c>
      <c r="D6" s="441">
        <v>2</v>
      </c>
      <c r="E6" s="442">
        <v>1.6877637130801687E-4</v>
      </c>
      <c r="F6" s="443">
        <v>2500</v>
      </c>
    </row>
    <row r="7" spans="1:6" x14ac:dyDescent="0.25">
      <c r="A7" s="1062"/>
      <c r="B7" s="444" t="s">
        <v>1254</v>
      </c>
      <c r="C7" s="440">
        <v>4</v>
      </c>
      <c r="D7" s="445">
        <v>2</v>
      </c>
      <c r="E7" s="442">
        <v>8.5344038889571645E-5</v>
      </c>
      <c r="F7" s="443" t="s">
        <v>1255</v>
      </c>
    </row>
    <row r="8" spans="1:6" x14ac:dyDescent="0.25">
      <c r="A8" s="1061" t="s">
        <v>1257</v>
      </c>
      <c r="B8" s="439" t="s">
        <v>1253</v>
      </c>
      <c r="C8" s="440">
        <v>5</v>
      </c>
      <c r="D8" s="441">
        <v>2</v>
      </c>
      <c r="E8" s="442">
        <v>3.835826620636747E-4</v>
      </c>
      <c r="F8" s="443">
        <v>1100</v>
      </c>
    </row>
    <row r="9" spans="1:6" ht="14.25" customHeight="1" x14ac:dyDescent="0.25">
      <c r="A9" s="1062"/>
      <c r="B9" s="444" t="s">
        <v>1254</v>
      </c>
      <c r="C9" s="440">
        <v>4</v>
      </c>
      <c r="D9" s="445">
        <v>2</v>
      </c>
      <c r="E9" s="442">
        <v>1.7068807777914329E-4</v>
      </c>
      <c r="F9" s="443" t="s">
        <v>1255</v>
      </c>
    </row>
    <row r="10" spans="1:6" x14ac:dyDescent="0.25">
      <c r="A10" s="1061" t="s">
        <v>1258</v>
      </c>
      <c r="B10" s="439" t="s">
        <v>1253</v>
      </c>
      <c r="C10" s="440">
        <v>5</v>
      </c>
      <c r="D10" s="441">
        <v>2</v>
      </c>
      <c r="E10" s="442">
        <v>3.6690515501742798E-4</v>
      </c>
      <c r="F10" s="443">
        <v>1150</v>
      </c>
    </row>
    <row r="11" spans="1:6" ht="14.25" customHeight="1" x14ac:dyDescent="0.25">
      <c r="A11" s="1062"/>
      <c r="B11" s="444" t="s">
        <v>1254</v>
      </c>
      <c r="C11" s="440">
        <v>4</v>
      </c>
      <c r="D11" s="445">
        <v>2</v>
      </c>
      <c r="E11" s="442">
        <v>1.7068807777914329E-4</v>
      </c>
      <c r="F11" s="443" t="s">
        <v>1255</v>
      </c>
    </row>
    <row r="12" spans="1:6" x14ac:dyDescent="0.25">
      <c r="A12" s="1061" t="s">
        <v>1259</v>
      </c>
      <c r="B12" s="439" t="s">
        <v>1253</v>
      </c>
      <c r="C12" s="440">
        <v>5</v>
      </c>
      <c r="D12" s="441">
        <v>2</v>
      </c>
      <c r="E12" s="442">
        <v>9.3764650726676038E-4</v>
      </c>
      <c r="F12" s="443">
        <v>450</v>
      </c>
    </row>
    <row r="13" spans="1:6" ht="15" customHeight="1" x14ac:dyDescent="0.25">
      <c r="A13" s="1062"/>
      <c r="B13" s="444" t="s">
        <v>1254</v>
      </c>
      <c r="C13" s="440">
        <v>4</v>
      </c>
      <c r="D13" s="445">
        <v>2</v>
      </c>
      <c r="E13" s="442">
        <v>2.1637996321540625E-4</v>
      </c>
      <c r="F13" s="443" t="s">
        <v>1260</v>
      </c>
    </row>
    <row r="14" spans="1:6" x14ac:dyDescent="0.25">
      <c r="A14" s="1061" t="s">
        <v>1261</v>
      </c>
      <c r="B14" s="439" t="s">
        <v>1253</v>
      </c>
      <c r="C14" s="440">
        <v>5</v>
      </c>
      <c r="D14" s="441">
        <v>2</v>
      </c>
      <c r="E14" s="442">
        <v>2.9099374363451185E-4</v>
      </c>
      <c r="F14" s="443">
        <v>1450</v>
      </c>
    </row>
    <row r="15" spans="1:6" ht="15" customHeight="1" x14ac:dyDescent="0.25">
      <c r="A15" s="1062"/>
      <c r="B15" s="444" t="s">
        <v>1254</v>
      </c>
      <c r="C15" s="440">
        <v>4</v>
      </c>
      <c r="D15" s="445">
        <v>2</v>
      </c>
      <c r="E15" s="442">
        <v>1.7068807777914329E-4</v>
      </c>
      <c r="F15" s="443" t="s">
        <v>1255</v>
      </c>
    </row>
    <row r="16" spans="1:6" x14ac:dyDescent="0.25">
      <c r="A16" s="1061" t="s">
        <v>1262</v>
      </c>
      <c r="B16" s="439" t="s">
        <v>1253</v>
      </c>
      <c r="C16" s="440">
        <v>5</v>
      </c>
      <c r="D16" s="441">
        <v>2</v>
      </c>
      <c r="E16" s="442">
        <v>2.8129395218002808E-4</v>
      </c>
      <c r="F16" s="443">
        <v>1500</v>
      </c>
    </row>
    <row r="17" spans="1:6" ht="14.25" customHeight="1" x14ac:dyDescent="0.25">
      <c r="A17" s="1062"/>
      <c r="B17" s="444" t="s">
        <v>1254</v>
      </c>
      <c r="C17" s="440">
        <v>4</v>
      </c>
      <c r="D17" s="445">
        <v>2</v>
      </c>
      <c r="E17" s="442">
        <v>1.7068807777914329E-4</v>
      </c>
      <c r="F17" s="443" t="s">
        <v>1255</v>
      </c>
    </row>
    <row r="18" spans="1:6" x14ac:dyDescent="0.25">
      <c r="A18" s="1061" t="s">
        <v>1263</v>
      </c>
      <c r="B18" s="439" t="s">
        <v>1253</v>
      </c>
      <c r="C18" s="440">
        <v>5</v>
      </c>
      <c r="D18" s="441">
        <v>2</v>
      </c>
      <c r="E18" s="442">
        <v>1.5343306482546988E-4</v>
      </c>
      <c r="F18" s="443">
        <v>2750</v>
      </c>
    </row>
    <row r="19" spans="1:6" ht="15" customHeight="1" x14ac:dyDescent="0.25">
      <c r="A19" s="1062"/>
      <c r="B19" s="444" t="s">
        <v>1254</v>
      </c>
      <c r="C19" s="440">
        <v>4</v>
      </c>
      <c r="D19" s="445">
        <v>2</v>
      </c>
      <c r="E19" s="442">
        <v>8.5344038889571645E-5</v>
      </c>
      <c r="F19" s="443" t="s">
        <v>1255</v>
      </c>
    </row>
    <row r="20" spans="1:6" x14ac:dyDescent="0.25">
      <c r="A20" s="1062" t="s">
        <v>1264</v>
      </c>
      <c r="B20" s="439" t="s">
        <v>1253</v>
      </c>
      <c r="C20" s="440">
        <v>5</v>
      </c>
      <c r="D20" s="441">
        <v>2</v>
      </c>
      <c r="E20" s="442">
        <v>5.274261603375527E-4</v>
      </c>
      <c r="F20" s="443">
        <v>800</v>
      </c>
    </row>
    <row r="21" spans="1:6" ht="14.25" customHeight="1" x14ac:dyDescent="0.25">
      <c r="A21" s="1062"/>
      <c r="B21" s="444" t="s">
        <v>1254</v>
      </c>
      <c r="C21" s="440">
        <v>4</v>
      </c>
      <c r="D21" s="445">
        <v>2</v>
      </c>
      <c r="E21" s="442">
        <v>1.1720581340834505E-4</v>
      </c>
      <c r="F21" s="443" t="s">
        <v>1265</v>
      </c>
    </row>
    <row r="22" spans="1:6" x14ac:dyDescent="0.25">
      <c r="A22" s="1061" t="s">
        <v>1266</v>
      </c>
      <c r="B22" s="439" t="s">
        <v>1253</v>
      </c>
      <c r="C22" s="440">
        <v>5</v>
      </c>
      <c r="D22" s="441">
        <v>2</v>
      </c>
      <c r="E22" s="442">
        <v>1.6877637130801687E-4</v>
      </c>
      <c r="F22" s="443">
        <v>2500</v>
      </c>
    </row>
    <row r="23" spans="1:6" ht="15" customHeight="1" x14ac:dyDescent="0.25">
      <c r="A23" s="1062"/>
      <c r="B23" s="444" t="s">
        <v>1254</v>
      </c>
      <c r="C23" s="440">
        <v>4</v>
      </c>
      <c r="D23" s="445">
        <v>2</v>
      </c>
      <c r="E23" s="442">
        <v>1.7068807777914329E-4</v>
      </c>
      <c r="F23" s="443" t="s">
        <v>1255</v>
      </c>
    </row>
    <row r="24" spans="1:6" x14ac:dyDescent="0.25">
      <c r="A24" s="1061" t="s">
        <v>1267</v>
      </c>
      <c r="B24" s="439" t="s">
        <v>1253</v>
      </c>
      <c r="C24" s="440">
        <v>5</v>
      </c>
      <c r="D24" s="441">
        <v>2</v>
      </c>
      <c r="E24" s="442">
        <v>1.5343306482546988E-4</v>
      </c>
      <c r="F24" s="443">
        <v>2750</v>
      </c>
    </row>
    <row r="25" spans="1:6" ht="15" customHeight="1" x14ac:dyDescent="0.25">
      <c r="A25" s="1062"/>
      <c r="B25" s="444" t="s">
        <v>1254</v>
      </c>
      <c r="C25" s="440">
        <v>4</v>
      </c>
      <c r="D25" s="445">
        <v>2</v>
      </c>
      <c r="E25" s="442">
        <v>8.5344038889571645E-5</v>
      </c>
      <c r="F25" s="443" t="s">
        <v>1255</v>
      </c>
    </row>
    <row r="26" spans="1:6" ht="15" customHeight="1" x14ac:dyDescent="0.25">
      <c r="A26" s="1061" t="s">
        <v>1268</v>
      </c>
      <c r="B26" s="439" t="s">
        <v>1253</v>
      </c>
      <c r="C26" s="440">
        <v>5</v>
      </c>
      <c r="D26" s="441">
        <v>2</v>
      </c>
      <c r="E26" s="442">
        <v>1.5343306482546988E-4</v>
      </c>
      <c r="F26" s="443">
        <v>2750</v>
      </c>
    </row>
    <row r="27" spans="1:6" ht="15" customHeight="1" x14ac:dyDescent="0.25">
      <c r="A27" s="1062"/>
      <c r="B27" s="444" t="s">
        <v>1254</v>
      </c>
      <c r="C27" s="440">
        <v>4</v>
      </c>
      <c r="D27" s="445">
        <v>2</v>
      </c>
      <c r="E27" s="442">
        <v>8.5344038889571645E-5</v>
      </c>
      <c r="F27" s="443" t="s">
        <v>1255</v>
      </c>
    </row>
    <row r="28" spans="1:6" x14ac:dyDescent="0.25">
      <c r="A28" s="1061" t="s">
        <v>1269</v>
      </c>
      <c r="B28" s="439" t="s">
        <v>1253</v>
      </c>
      <c r="C28" s="440">
        <v>5</v>
      </c>
      <c r="D28" s="441">
        <v>2</v>
      </c>
      <c r="E28" s="442">
        <v>1.9179133103183735E-4</v>
      </c>
      <c r="F28" s="443">
        <v>2200</v>
      </c>
    </row>
    <row r="29" spans="1:6" ht="14.25" customHeight="1" x14ac:dyDescent="0.25">
      <c r="A29" s="1062"/>
      <c r="B29" s="444" t="s">
        <v>1254</v>
      </c>
      <c r="C29" s="440">
        <v>4</v>
      </c>
      <c r="D29" s="445">
        <v>2</v>
      </c>
      <c r="E29" s="442">
        <v>8.5344038889571645E-5</v>
      </c>
      <c r="F29" s="443" t="s">
        <v>1255</v>
      </c>
    </row>
    <row r="30" spans="1:6" x14ac:dyDescent="0.25">
      <c r="A30" s="1061" t="s">
        <v>1270</v>
      </c>
      <c r="B30" s="439" t="s">
        <v>1253</v>
      </c>
      <c r="C30" s="440">
        <v>5</v>
      </c>
      <c r="D30" s="441">
        <v>2</v>
      </c>
      <c r="E30" s="442">
        <v>4.9640109208240251E-4</v>
      </c>
      <c r="F30" s="443">
        <v>850</v>
      </c>
    </row>
    <row r="31" spans="1:6" ht="14.25" customHeight="1" x14ac:dyDescent="0.25">
      <c r="A31" s="1062"/>
      <c r="B31" s="444" t="s">
        <v>1254</v>
      </c>
      <c r="C31" s="440">
        <v>4</v>
      </c>
      <c r="D31" s="445">
        <v>2</v>
      </c>
      <c r="E31" s="442">
        <v>2.6789900207621723E-4</v>
      </c>
      <c r="F31" s="443" t="s">
        <v>1265</v>
      </c>
    </row>
    <row r="32" spans="1:6" x14ac:dyDescent="0.25">
      <c r="A32" s="1061" t="s">
        <v>1271</v>
      </c>
      <c r="B32" s="439" t="s">
        <v>1253</v>
      </c>
      <c r="C32" s="440">
        <v>5</v>
      </c>
      <c r="D32" s="441">
        <v>2</v>
      </c>
      <c r="E32" s="442">
        <v>2.1097046413502108E-3</v>
      </c>
      <c r="F32" s="443">
        <v>200</v>
      </c>
    </row>
    <row r="33" spans="1:6" x14ac:dyDescent="0.25">
      <c r="A33" s="1062"/>
      <c r="B33" s="444" t="s">
        <v>1254</v>
      </c>
      <c r="C33" s="440">
        <v>4</v>
      </c>
      <c r="D33" s="445">
        <v>2</v>
      </c>
      <c r="E33" s="442">
        <v>2.6789900207621723E-4</v>
      </c>
      <c r="F33" s="443" t="s">
        <v>1265</v>
      </c>
    </row>
    <row r="34" spans="1:6" x14ac:dyDescent="0.25">
      <c r="A34" s="26"/>
      <c r="B34" s="26"/>
      <c r="C34" s="26"/>
      <c r="D34" s="26"/>
      <c r="E34" s="26"/>
    </row>
    <row r="35" spans="1:6" x14ac:dyDescent="0.25">
      <c r="A35" s="26"/>
      <c r="B35" s="26"/>
      <c r="C35" s="26"/>
      <c r="D35" s="26"/>
      <c r="E35" s="26"/>
    </row>
    <row r="36" spans="1:6" x14ac:dyDescent="0.25">
      <c r="B36" s="26"/>
      <c r="C36" s="21"/>
      <c r="D36" s="26"/>
      <c r="E36" s="26"/>
    </row>
    <row r="37" spans="1:6" x14ac:dyDescent="0.25">
      <c r="B37" s="26"/>
      <c r="C37" s="21"/>
      <c r="D37" s="26"/>
      <c r="E37" s="26"/>
    </row>
    <row r="38" spans="1:6" x14ac:dyDescent="0.25">
      <c r="B38" s="26"/>
      <c r="C38" s="21"/>
      <c r="D38" s="26"/>
      <c r="E38" s="26"/>
    </row>
    <row r="39" spans="1:6" x14ac:dyDescent="0.25">
      <c r="B39" s="26"/>
      <c r="C39" s="21"/>
      <c r="D39" s="26"/>
      <c r="E39" s="26"/>
    </row>
    <row r="40" spans="1:6" x14ac:dyDescent="0.25">
      <c r="B40" s="26"/>
      <c r="C40" s="21"/>
      <c r="D40" s="26"/>
      <c r="E40" s="26"/>
    </row>
    <row r="41" spans="1:6" x14ac:dyDescent="0.25">
      <c r="B41" s="26"/>
      <c r="C41" s="21"/>
      <c r="D41" s="26"/>
      <c r="E41" s="26"/>
    </row>
    <row r="42" spans="1:6" x14ac:dyDescent="0.25">
      <c r="B42" s="26"/>
      <c r="C42" s="21"/>
      <c r="D42" s="26"/>
      <c r="E42" s="26"/>
    </row>
    <row r="43" spans="1:6" x14ac:dyDescent="0.25">
      <c r="B43" s="26"/>
      <c r="C43" s="21"/>
      <c r="D43" s="26"/>
      <c r="E43" s="26"/>
    </row>
    <row r="44" spans="1:6" x14ac:dyDescent="0.25">
      <c r="B44" s="26"/>
      <c r="C44" s="21"/>
      <c r="D44" s="26"/>
      <c r="E44" s="26"/>
    </row>
    <row r="45" spans="1:6" x14ac:dyDescent="0.25">
      <c r="A45" s="447"/>
      <c r="D45" s="26"/>
      <c r="E45" s="26"/>
    </row>
    <row r="54" ht="15" customHeight="1" x14ac:dyDescent="0.25"/>
  </sheetData>
  <mergeCells count="22"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24:A25"/>
    <mergeCell ref="E1:E2"/>
    <mergeCell ref="F1:F2"/>
    <mergeCell ref="A12:A13"/>
    <mergeCell ref="A1:A2"/>
    <mergeCell ref="B1:B2"/>
    <mergeCell ref="C1:C2"/>
    <mergeCell ref="D1:D2"/>
    <mergeCell ref="A3:F3"/>
    <mergeCell ref="A4:A5"/>
    <mergeCell ref="A6:A7"/>
    <mergeCell ref="A8:A9"/>
    <mergeCell ref="A10:A11"/>
  </mergeCells>
  <pageMargins left="0.70866141732283472" right="0.70866141732283472" top="0.43307086614173229" bottom="0.74803149606299213" header="0.31496062992125984" footer="0.31496062992125984"/>
  <pageSetup paperSize="9" scale="54" orientation="portrait" r:id="rId1"/>
  <headerFooter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"/>
  <sheetViews>
    <sheetView workbookViewId="0">
      <selection activeCell="H5" sqref="H5"/>
    </sheetView>
  </sheetViews>
  <sheetFormatPr defaultRowHeight="12.75" x14ac:dyDescent="0.2"/>
  <cols>
    <col min="1" max="1" width="20.85546875" style="412" customWidth="1"/>
    <col min="2" max="2" width="0.7109375" style="412" customWidth="1"/>
    <col min="3" max="3" width="0.85546875" style="412" customWidth="1"/>
    <col min="4" max="4" width="0.7109375" style="412" customWidth="1"/>
    <col min="5" max="5" width="1" style="412" customWidth="1"/>
    <col min="6" max="6" width="0.7109375" style="412" customWidth="1"/>
    <col min="7" max="7" width="5.7109375" style="412" customWidth="1"/>
    <col min="8" max="8" width="19.28515625" style="412" customWidth="1"/>
    <col min="9" max="9" width="3.7109375" style="412" customWidth="1"/>
    <col min="10" max="10" width="1.140625" style="412" customWidth="1"/>
    <col min="11" max="11" width="5.140625" style="412" customWidth="1"/>
    <col min="12" max="12" width="1.5703125" style="412" customWidth="1"/>
    <col min="13" max="13" width="23" style="412" customWidth="1"/>
    <col min="14" max="14" width="18.140625" style="412" customWidth="1"/>
    <col min="15" max="15" width="3.7109375" style="412" customWidth="1"/>
    <col min="16" max="16" width="0.85546875" style="412" customWidth="1"/>
    <col min="17" max="17" width="3.7109375" style="412" customWidth="1"/>
    <col min="18" max="18" width="4.140625" style="412" customWidth="1"/>
    <col min="19" max="19" width="5.28515625" style="412" customWidth="1"/>
    <col min="20" max="20" width="4.85546875" style="412" customWidth="1"/>
    <col min="21" max="21" width="5.7109375" style="412" customWidth="1"/>
    <col min="22" max="22" width="5.28515625" style="412" customWidth="1"/>
    <col min="23" max="23" width="3.7109375" style="412" customWidth="1"/>
    <col min="24" max="25" width="1.28515625" style="412" customWidth="1"/>
    <col min="26" max="26" width="2.7109375" style="412" customWidth="1"/>
    <col min="27" max="27" width="4.85546875" style="412" customWidth="1"/>
    <col min="28" max="28" width="2.5703125" style="412" customWidth="1"/>
    <col min="29" max="29" width="1.42578125" style="412" customWidth="1"/>
    <col min="30" max="30" width="5.28515625" style="412" customWidth="1"/>
    <col min="31" max="31" width="2.7109375" style="412" customWidth="1"/>
    <col min="32" max="32" width="1" style="412" customWidth="1"/>
    <col min="33" max="33" width="4.28515625" style="412" customWidth="1"/>
    <col min="34" max="35" width="1.140625" style="412" customWidth="1"/>
    <col min="36" max="36" width="2.5703125" style="412" customWidth="1"/>
    <col min="37" max="37" width="1.28515625" style="412" customWidth="1"/>
    <col min="38" max="38" width="0.7109375" style="412" customWidth="1"/>
    <col min="39" max="39" width="1.28515625" style="412" customWidth="1"/>
    <col min="40" max="40" width="4.140625" style="412" customWidth="1"/>
    <col min="41" max="42" width="2.7109375" style="412" customWidth="1"/>
    <col min="43" max="43" width="3.85546875" style="412" customWidth="1"/>
    <col min="44" max="44" width="2.7109375" style="412" customWidth="1"/>
    <col min="45" max="45" width="1.28515625" style="412" customWidth="1"/>
    <col min="46" max="46" width="5.140625" style="412" customWidth="1"/>
    <col min="47" max="48" width="2.5703125" style="412" customWidth="1"/>
    <col min="49" max="49" width="5.140625" style="412" customWidth="1"/>
    <col min="50" max="50" width="1.7109375" style="412" customWidth="1"/>
    <col min="51" max="256" width="9.140625" style="412"/>
    <col min="257" max="257" width="20.85546875" style="412" customWidth="1"/>
    <col min="258" max="258" width="0.7109375" style="412" customWidth="1"/>
    <col min="259" max="259" width="0.85546875" style="412" customWidth="1"/>
    <col min="260" max="260" width="0.7109375" style="412" customWidth="1"/>
    <col min="261" max="261" width="1" style="412" customWidth="1"/>
    <col min="262" max="262" width="0.7109375" style="412" customWidth="1"/>
    <col min="263" max="263" width="5.7109375" style="412" customWidth="1"/>
    <col min="264" max="264" width="19.28515625" style="412" customWidth="1"/>
    <col min="265" max="265" width="3.7109375" style="412" customWidth="1"/>
    <col min="266" max="266" width="1.140625" style="412" customWidth="1"/>
    <col min="267" max="267" width="5.140625" style="412" customWidth="1"/>
    <col min="268" max="268" width="1.5703125" style="412" customWidth="1"/>
    <col min="269" max="269" width="23" style="412" customWidth="1"/>
    <col min="270" max="270" width="18.140625" style="412" customWidth="1"/>
    <col min="271" max="271" width="3.7109375" style="412" customWidth="1"/>
    <col min="272" max="272" width="0.85546875" style="412" customWidth="1"/>
    <col min="273" max="273" width="3.7109375" style="412" customWidth="1"/>
    <col min="274" max="274" width="4.140625" style="412" customWidth="1"/>
    <col min="275" max="275" width="5.28515625" style="412" customWidth="1"/>
    <col min="276" max="276" width="4.85546875" style="412" customWidth="1"/>
    <col min="277" max="277" width="5.7109375" style="412" customWidth="1"/>
    <col min="278" max="278" width="5.28515625" style="412" customWidth="1"/>
    <col min="279" max="279" width="3.7109375" style="412" customWidth="1"/>
    <col min="280" max="281" width="1.28515625" style="412" customWidth="1"/>
    <col min="282" max="282" width="2.7109375" style="412" customWidth="1"/>
    <col min="283" max="283" width="4.85546875" style="412" customWidth="1"/>
    <col min="284" max="284" width="2.5703125" style="412" customWidth="1"/>
    <col min="285" max="285" width="1.42578125" style="412" customWidth="1"/>
    <col min="286" max="286" width="5.28515625" style="412" customWidth="1"/>
    <col min="287" max="287" width="2.7109375" style="412" customWidth="1"/>
    <col min="288" max="288" width="1" style="412" customWidth="1"/>
    <col min="289" max="289" width="4.28515625" style="412" customWidth="1"/>
    <col min="290" max="291" width="1.140625" style="412" customWidth="1"/>
    <col min="292" max="292" width="2.5703125" style="412" customWidth="1"/>
    <col min="293" max="293" width="1.28515625" style="412" customWidth="1"/>
    <col min="294" max="294" width="0.7109375" style="412" customWidth="1"/>
    <col min="295" max="295" width="1.28515625" style="412" customWidth="1"/>
    <col min="296" max="296" width="4.140625" style="412" customWidth="1"/>
    <col min="297" max="298" width="2.7109375" style="412" customWidth="1"/>
    <col min="299" max="299" width="3.85546875" style="412" customWidth="1"/>
    <col min="300" max="300" width="2.7109375" style="412" customWidth="1"/>
    <col min="301" max="301" width="1.28515625" style="412" customWidth="1"/>
    <col min="302" max="302" width="5.140625" style="412" customWidth="1"/>
    <col min="303" max="304" width="2.5703125" style="412" customWidth="1"/>
    <col min="305" max="305" width="5.140625" style="412" customWidth="1"/>
    <col min="306" max="306" width="1.7109375" style="412" customWidth="1"/>
    <col min="307" max="512" width="9.140625" style="412"/>
    <col min="513" max="513" width="20.85546875" style="412" customWidth="1"/>
    <col min="514" max="514" width="0.7109375" style="412" customWidth="1"/>
    <col min="515" max="515" width="0.85546875" style="412" customWidth="1"/>
    <col min="516" max="516" width="0.7109375" style="412" customWidth="1"/>
    <col min="517" max="517" width="1" style="412" customWidth="1"/>
    <col min="518" max="518" width="0.7109375" style="412" customWidth="1"/>
    <col min="519" max="519" width="5.7109375" style="412" customWidth="1"/>
    <col min="520" max="520" width="19.28515625" style="412" customWidth="1"/>
    <col min="521" max="521" width="3.7109375" style="412" customWidth="1"/>
    <col min="522" max="522" width="1.140625" style="412" customWidth="1"/>
    <col min="523" max="523" width="5.140625" style="412" customWidth="1"/>
    <col min="524" max="524" width="1.5703125" style="412" customWidth="1"/>
    <col min="525" max="525" width="23" style="412" customWidth="1"/>
    <col min="526" max="526" width="18.140625" style="412" customWidth="1"/>
    <col min="527" max="527" width="3.7109375" style="412" customWidth="1"/>
    <col min="528" max="528" width="0.85546875" style="412" customWidth="1"/>
    <col min="529" max="529" width="3.7109375" style="412" customWidth="1"/>
    <col min="530" max="530" width="4.140625" style="412" customWidth="1"/>
    <col min="531" max="531" width="5.28515625" style="412" customWidth="1"/>
    <col min="532" max="532" width="4.85546875" style="412" customWidth="1"/>
    <col min="533" max="533" width="5.7109375" style="412" customWidth="1"/>
    <col min="534" max="534" width="5.28515625" style="412" customWidth="1"/>
    <col min="535" max="535" width="3.7109375" style="412" customWidth="1"/>
    <col min="536" max="537" width="1.28515625" style="412" customWidth="1"/>
    <col min="538" max="538" width="2.7109375" style="412" customWidth="1"/>
    <col min="539" max="539" width="4.85546875" style="412" customWidth="1"/>
    <col min="540" max="540" width="2.5703125" style="412" customWidth="1"/>
    <col min="541" max="541" width="1.42578125" style="412" customWidth="1"/>
    <col min="542" max="542" width="5.28515625" style="412" customWidth="1"/>
    <col min="543" max="543" width="2.7109375" style="412" customWidth="1"/>
    <col min="544" max="544" width="1" style="412" customWidth="1"/>
    <col min="545" max="545" width="4.28515625" style="412" customWidth="1"/>
    <col min="546" max="547" width="1.140625" style="412" customWidth="1"/>
    <col min="548" max="548" width="2.5703125" style="412" customWidth="1"/>
    <col min="549" max="549" width="1.28515625" style="412" customWidth="1"/>
    <col min="550" max="550" width="0.7109375" style="412" customWidth="1"/>
    <col min="551" max="551" width="1.28515625" style="412" customWidth="1"/>
    <col min="552" max="552" width="4.140625" style="412" customWidth="1"/>
    <col min="553" max="554" width="2.7109375" style="412" customWidth="1"/>
    <col min="555" max="555" width="3.85546875" style="412" customWidth="1"/>
    <col min="556" max="556" width="2.7109375" style="412" customWidth="1"/>
    <col min="557" max="557" width="1.28515625" style="412" customWidth="1"/>
    <col min="558" max="558" width="5.140625" style="412" customWidth="1"/>
    <col min="559" max="560" width="2.5703125" style="412" customWidth="1"/>
    <col min="561" max="561" width="5.140625" style="412" customWidth="1"/>
    <col min="562" max="562" width="1.7109375" style="412" customWidth="1"/>
    <col min="563" max="768" width="9.140625" style="412"/>
    <col min="769" max="769" width="20.85546875" style="412" customWidth="1"/>
    <col min="770" max="770" width="0.7109375" style="412" customWidth="1"/>
    <col min="771" max="771" width="0.85546875" style="412" customWidth="1"/>
    <col min="772" max="772" width="0.7109375" style="412" customWidth="1"/>
    <col min="773" max="773" width="1" style="412" customWidth="1"/>
    <col min="774" max="774" width="0.7109375" style="412" customWidth="1"/>
    <col min="775" max="775" width="5.7109375" style="412" customWidth="1"/>
    <col min="776" max="776" width="19.28515625" style="412" customWidth="1"/>
    <col min="777" max="777" width="3.7109375" style="412" customWidth="1"/>
    <col min="778" max="778" width="1.140625" style="412" customWidth="1"/>
    <col min="779" max="779" width="5.140625" style="412" customWidth="1"/>
    <col min="780" max="780" width="1.5703125" style="412" customWidth="1"/>
    <col min="781" max="781" width="23" style="412" customWidth="1"/>
    <col min="782" max="782" width="18.140625" style="412" customWidth="1"/>
    <col min="783" max="783" width="3.7109375" style="412" customWidth="1"/>
    <col min="784" max="784" width="0.85546875" style="412" customWidth="1"/>
    <col min="785" max="785" width="3.7109375" style="412" customWidth="1"/>
    <col min="786" max="786" width="4.140625" style="412" customWidth="1"/>
    <col min="787" max="787" width="5.28515625" style="412" customWidth="1"/>
    <col min="788" max="788" width="4.85546875" style="412" customWidth="1"/>
    <col min="789" max="789" width="5.7109375" style="412" customWidth="1"/>
    <col min="790" max="790" width="5.28515625" style="412" customWidth="1"/>
    <col min="791" max="791" width="3.7109375" style="412" customWidth="1"/>
    <col min="792" max="793" width="1.28515625" style="412" customWidth="1"/>
    <col min="794" max="794" width="2.7109375" style="412" customWidth="1"/>
    <col min="795" max="795" width="4.85546875" style="412" customWidth="1"/>
    <col min="796" max="796" width="2.5703125" style="412" customWidth="1"/>
    <col min="797" max="797" width="1.42578125" style="412" customWidth="1"/>
    <col min="798" max="798" width="5.28515625" style="412" customWidth="1"/>
    <col min="799" max="799" width="2.7109375" style="412" customWidth="1"/>
    <col min="800" max="800" width="1" style="412" customWidth="1"/>
    <col min="801" max="801" width="4.28515625" style="412" customWidth="1"/>
    <col min="802" max="803" width="1.140625" style="412" customWidth="1"/>
    <col min="804" max="804" width="2.5703125" style="412" customWidth="1"/>
    <col min="805" max="805" width="1.28515625" style="412" customWidth="1"/>
    <col min="806" max="806" width="0.7109375" style="412" customWidth="1"/>
    <col min="807" max="807" width="1.28515625" style="412" customWidth="1"/>
    <col min="808" max="808" width="4.140625" style="412" customWidth="1"/>
    <col min="809" max="810" width="2.7109375" style="412" customWidth="1"/>
    <col min="811" max="811" width="3.85546875" style="412" customWidth="1"/>
    <col min="812" max="812" width="2.7109375" style="412" customWidth="1"/>
    <col min="813" max="813" width="1.28515625" style="412" customWidth="1"/>
    <col min="814" max="814" width="5.140625" style="412" customWidth="1"/>
    <col min="815" max="816" width="2.5703125" style="412" customWidth="1"/>
    <col min="817" max="817" width="5.140625" style="412" customWidth="1"/>
    <col min="818" max="818" width="1.7109375" style="412" customWidth="1"/>
    <col min="819" max="1024" width="9.140625" style="412"/>
    <col min="1025" max="1025" width="20.85546875" style="412" customWidth="1"/>
    <col min="1026" max="1026" width="0.7109375" style="412" customWidth="1"/>
    <col min="1027" max="1027" width="0.85546875" style="412" customWidth="1"/>
    <col min="1028" max="1028" width="0.7109375" style="412" customWidth="1"/>
    <col min="1029" max="1029" width="1" style="412" customWidth="1"/>
    <col min="1030" max="1030" width="0.7109375" style="412" customWidth="1"/>
    <col min="1031" max="1031" width="5.7109375" style="412" customWidth="1"/>
    <col min="1032" max="1032" width="19.28515625" style="412" customWidth="1"/>
    <col min="1033" max="1033" width="3.7109375" style="412" customWidth="1"/>
    <col min="1034" max="1034" width="1.140625" style="412" customWidth="1"/>
    <col min="1035" max="1035" width="5.140625" style="412" customWidth="1"/>
    <col min="1036" max="1036" width="1.5703125" style="412" customWidth="1"/>
    <col min="1037" max="1037" width="23" style="412" customWidth="1"/>
    <col min="1038" max="1038" width="18.140625" style="412" customWidth="1"/>
    <col min="1039" max="1039" width="3.7109375" style="412" customWidth="1"/>
    <col min="1040" max="1040" width="0.85546875" style="412" customWidth="1"/>
    <col min="1041" max="1041" width="3.7109375" style="412" customWidth="1"/>
    <col min="1042" max="1042" width="4.140625" style="412" customWidth="1"/>
    <col min="1043" max="1043" width="5.28515625" style="412" customWidth="1"/>
    <col min="1044" max="1044" width="4.85546875" style="412" customWidth="1"/>
    <col min="1045" max="1045" width="5.7109375" style="412" customWidth="1"/>
    <col min="1046" max="1046" width="5.28515625" style="412" customWidth="1"/>
    <col min="1047" max="1047" width="3.7109375" style="412" customWidth="1"/>
    <col min="1048" max="1049" width="1.28515625" style="412" customWidth="1"/>
    <col min="1050" max="1050" width="2.7109375" style="412" customWidth="1"/>
    <col min="1051" max="1051" width="4.85546875" style="412" customWidth="1"/>
    <col min="1052" max="1052" width="2.5703125" style="412" customWidth="1"/>
    <col min="1053" max="1053" width="1.42578125" style="412" customWidth="1"/>
    <col min="1054" max="1054" width="5.28515625" style="412" customWidth="1"/>
    <col min="1055" max="1055" width="2.7109375" style="412" customWidth="1"/>
    <col min="1056" max="1056" width="1" style="412" customWidth="1"/>
    <col min="1057" max="1057" width="4.28515625" style="412" customWidth="1"/>
    <col min="1058" max="1059" width="1.140625" style="412" customWidth="1"/>
    <col min="1060" max="1060" width="2.5703125" style="412" customWidth="1"/>
    <col min="1061" max="1061" width="1.28515625" style="412" customWidth="1"/>
    <col min="1062" max="1062" width="0.7109375" style="412" customWidth="1"/>
    <col min="1063" max="1063" width="1.28515625" style="412" customWidth="1"/>
    <col min="1064" max="1064" width="4.140625" style="412" customWidth="1"/>
    <col min="1065" max="1066" width="2.7109375" style="412" customWidth="1"/>
    <col min="1067" max="1067" width="3.85546875" style="412" customWidth="1"/>
    <col min="1068" max="1068" width="2.7109375" style="412" customWidth="1"/>
    <col min="1069" max="1069" width="1.28515625" style="412" customWidth="1"/>
    <col min="1070" max="1070" width="5.140625" style="412" customWidth="1"/>
    <col min="1071" max="1072" width="2.5703125" style="412" customWidth="1"/>
    <col min="1073" max="1073" width="5.140625" style="412" customWidth="1"/>
    <col min="1074" max="1074" width="1.7109375" style="412" customWidth="1"/>
    <col min="1075" max="1280" width="9.140625" style="412"/>
    <col min="1281" max="1281" width="20.85546875" style="412" customWidth="1"/>
    <col min="1282" max="1282" width="0.7109375" style="412" customWidth="1"/>
    <col min="1283" max="1283" width="0.85546875" style="412" customWidth="1"/>
    <col min="1284" max="1284" width="0.7109375" style="412" customWidth="1"/>
    <col min="1285" max="1285" width="1" style="412" customWidth="1"/>
    <col min="1286" max="1286" width="0.7109375" style="412" customWidth="1"/>
    <col min="1287" max="1287" width="5.7109375" style="412" customWidth="1"/>
    <col min="1288" max="1288" width="19.28515625" style="412" customWidth="1"/>
    <col min="1289" max="1289" width="3.7109375" style="412" customWidth="1"/>
    <col min="1290" max="1290" width="1.140625" style="412" customWidth="1"/>
    <col min="1291" max="1291" width="5.140625" style="412" customWidth="1"/>
    <col min="1292" max="1292" width="1.5703125" style="412" customWidth="1"/>
    <col min="1293" max="1293" width="23" style="412" customWidth="1"/>
    <col min="1294" max="1294" width="18.140625" style="412" customWidth="1"/>
    <col min="1295" max="1295" width="3.7109375" style="412" customWidth="1"/>
    <col min="1296" max="1296" width="0.85546875" style="412" customWidth="1"/>
    <col min="1297" max="1297" width="3.7109375" style="412" customWidth="1"/>
    <col min="1298" max="1298" width="4.140625" style="412" customWidth="1"/>
    <col min="1299" max="1299" width="5.28515625" style="412" customWidth="1"/>
    <col min="1300" max="1300" width="4.85546875" style="412" customWidth="1"/>
    <col min="1301" max="1301" width="5.7109375" style="412" customWidth="1"/>
    <col min="1302" max="1302" width="5.28515625" style="412" customWidth="1"/>
    <col min="1303" max="1303" width="3.7109375" style="412" customWidth="1"/>
    <col min="1304" max="1305" width="1.28515625" style="412" customWidth="1"/>
    <col min="1306" max="1306" width="2.7109375" style="412" customWidth="1"/>
    <col min="1307" max="1307" width="4.85546875" style="412" customWidth="1"/>
    <col min="1308" max="1308" width="2.5703125" style="412" customWidth="1"/>
    <col min="1309" max="1309" width="1.42578125" style="412" customWidth="1"/>
    <col min="1310" max="1310" width="5.28515625" style="412" customWidth="1"/>
    <col min="1311" max="1311" width="2.7109375" style="412" customWidth="1"/>
    <col min="1312" max="1312" width="1" style="412" customWidth="1"/>
    <col min="1313" max="1313" width="4.28515625" style="412" customWidth="1"/>
    <col min="1314" max="1315" width="1.140625" style="412" customWidth="1"/>
    <col min="1316" max="1316" width="2.5703125" style="412" customWidth="1"/>
    <col min="1317" max="1317" width="1.28515625" style="412" customWidth="1"/>
    <col min="1318" max="1318" width="0.7109375" style="412" customWidth="1"/>
    <col min="1319" max="1319" width="1.28515625" style="412" customWidth="1"/>
    <col min="1320" max="1320" width="4.140625" style="412" customWidth="1"/>
    <col min="1321" max="1322" width="2.7109375" style="412" customWidth="1"/>
    <col min="1323" max="1323" width="3.85546875" style="412" customWidth="1"/>
    <col min="1324" max="1324" width="2.7109375" style="412" customWidth="1"/>
    <col min="1325" max="1325" width="1.28515625" style="412" customWidth="1"/>
    <col min="1326" max="1326" width="5.140625" style="412" customWidth="1"/>
    <col min="1327" max="1328" width="2.5703125" style="412" customWidth="1"/>
    <col min="1329" max="1329" width="5.140625" style="412" customWidth="1"/>
    <col min="1330" max="1330" width="1.7109375" style="412" customWidth="1"/>
    <col min="1331" max="1536" width="9.140625" style="412"/>
    <col min="1537" max="1537" width="20.85546875" style="412" customWidth="1"/>
    <col min="1538" max="1538" width="0.7109375" style="412" customWidth="1"/>
    <col min="1539" max="1539" width="0.85546875" style="412" customWidth="1"/>
    <col min="1540" max="1540" width="0.7109375" style="412" customWidth="1"/>
    <col min="1541" max="1541" width="1" style="412" customWidth="1"/>
    <col min="1542" max="1542" width="0.7109375" style="412" customWidth="1"/>
    <col min="1543" max="1543" width="5.7109375" style="412" customWidth="1"/>
    <col min="1544" max="1544" width="19.28515625" style="412" customWidth="1"/>
    <col min="1545" max="1545" width="3.7109375" style="412" customWidth="1"/>
    <col min="1546" max="1546" width="1.140625" style="412" customWidth="1"/>
    <col min="1547" max="1547" width="5.140625" style="412" customWidth="1"/>
    <col min="1548" max="1548" width="1.5703125" style="412" customWidth="1"/>
    <col min="1549" max="1549" width="23" style="412" customWidth="1"/>
    <col min="1550" max="1550" width="18.140625" style="412" customWidth="1"/>
    <col min="1551" max="1551" width="3.7109375" style="412" customWidth="1"/>
    <col min="1552" max="1552" width="0.85546875" style="412" customWidth="1"/>
    <col min="1553" max="1553" width="3.7109375" style="412" customWidth="1"/>
    <col min="1554" max="1554" width="4.140625" style="412" customWidth="1"/>
    <col min="1555" max="1555" width="5.28515625" style="412" customWidth="1"/>
    <col min="1556" max="1556" width="4.85546875" style="412" customWidth="1"/>
    <col min="1557" max="1557" width="5.7109375" style="412" customWidth="1"/>
    <col min="1558" max="1558" width="5.28515625" style="412" customWidth="1"/>
    <col min="1559" max="1559" width="3.7109375" style="412" customWidth="1"/>
    <col min="1560" max="1561" width="1.28515625" style="412" customWidth="1"/>
    <col min="1562" max="1562" width="2.7109375" style="412" customWidth="1"/>
    <col min="1563" max="1563" width="4.85546875" style="412" customWidth="1"/>
    <col min="1564" max="1564" width="2.5703125" style="412" customWidth="1"/>
    <col min="1565" max="1565" width="1.42578125" style="412" customWidth="1"/>
    <col min="1566" max="1566" width="5.28515625" style="412" customWidth="1"/>
    <col min="1567" max="1567" width="2.7109375" style="412" customWidth="1"/>
    <col min="1568" max="1568" width="1" style="412" customWidth="1"/>
    <col min="1569" max="1569" width="4.28515625" style="412" customWidth="1"/>
    <col min="1570" max="1571" width="1.140625" style="412" customWidth="1"/>
    <col min="1572" max="1572" width="2.5703125" style="412" customWidth="1"/>
    <col min="1573" max="1573" width="1.28515625" style="412" customWidth="1"/>
    <col min="1574" max="1574" width="0.7109375" style="412" customWidth="1"/>
    <col min="1575" max="1575" width="1.28515625" style="412" customWidth="1"/>
    <col min="1576" max="1576" width="4.140625" style="412" customWidth="1"/>
    <col min="1577" max="1578" width="2.7109375" style="412" customWidth="1"/>
    <col min="1579" max="1579" width="3.85546875" style="412" customWidth="1"/>
    <col min="1580" max="1580" width="2.7109375" style="412" customWidth="1"/>
    <col min="1581" max="1581" width="1.28515625" style="412" customWidth="1"/>
    <col min="1582" max="1582" width="5.140625" style="412" customWidth="1"/>
    <col min="1583" max="1584" width="2.5703125" style="412" customWidth="1"/>
    <col min="1585" max="1585" width="5.140625" style="412" customWidth="1"/>
    <col min="1586" max="1586" width="1.7109375" style="412" customWidth="1"/>
    <col min="1587" max="1792" width="9.140625" style="412"/>
    <col min="1793" max="1793" width="20.85546875" style="412" customWidth="1"/>
    <col min="1794" max="1794" width="0.7109375" style="412" customWidth="1"/>
    <col min="1795" max="1795" width="0.85546875" style="412" customWidth="1"/>
    <col min="1796" max="1796" width="0.7109375" style="412" customWidth="1"/>
    <col min="1797" max="1797" width="1" style="412" customWidth="1"/>
    <col min="1798" max="1798" width="0.7109375" style="412" customWidth="1"/>
    <col min="1799" max="1799" width="5.7109375" style="412" customWidth="1"/>
    <col min="1800" max="1800" width="19.28515625" style="412" customWidth="1"/>
    <col min="1801" max="1801" width="3.7109375" style="412" customWidth="1"/>
    <col min="1802" max="1802" width="1.140625" style="412" customWidth="1"/>
    <col min="1803" max="1803" width="5.140625" style="412" customWidth="1"/>
    <col min="1804" max="1804" width="1.5703125" style="412" customWidth="1"/>
    <col min="1805" max="1805" width="23" style="412" customWidth="1"/>
    <col min="1806" max="1806" width="18.140625" style="412" customWidth="1"/>
    <col min="1807" max="1807" width="3.7109375" style="412" customWidth="1"/>
    <col min="1808" max="1808" width="0.85546875" style="412" customWidth="1"/>
    <col min="1809" max="1809" width="3.7109375" style="412" customWidth="1"/>
    <col min="1810" max="1810" width="4.140625" style="412" customWidth="1"/>
    <col min="1811" max="1811" width="5.28515625" style="412" customWidth="1"/>
    <col min="1812" max="1812" width="4.85546875" style="412" customWidth="1"/>
    <col min="1813" max="1813" width="5.7109375" style="412" customWidth="1"/>
    <col min="1814" max="1814" width="5.28515625" style="412" customWidth="1"/>
    <col min="1815" max="1815" width="3.7109375" style="412" customWidth="1"/>
    <col min="1816" max="1817" width="1.28515625" style="412" customWidth="1"/>
    <col min="1818" max="1818" width="2.7109375" style="412" customWidth="1"/>
    <col min="1819" max="1819" width="4.85546875" style="412" customWidth="1"/>
    <col min="1820" max="1820" width="2.5703125" style="412" customWidth="1"/>
    <col min="1821" max="1821" width="1.42578125" style="412" customWidth="1"/>
    <col min="1822" max="1822" width="5.28515625" style="412" customWidth="1"/>
    <col min="1823" max="1823" width="2.7109375" style="412" customWidth="1"/>
    <col min="1824" max="1824" width="1" style="412" customWidth="1"/>
    <col min="1825" max="1825" width="4.28515625" style="412" customWidth="1"/>
    <col min="1826" max="1827" width="1.140625" style="412" customWidth="1"/>
    <col min="1828" max="1828" width="2.5703125" style="412" customWidth="1"/>
    <col min="1829" max="1829" width="1.28515625" style="412" customWidth="1"/>
    <col min="1830" max="1830" width="0.7109375" style="412" customWidth="1"/>
    <col min="1831" max="1831" width="1.28515625" style="412" customWidth="1"/>
    <col min="1832" max="1832" width="4.140625" style="412" customWidth="1"/>
    <col min="1833" max="1834" width="2.7109375" style="412" customWidth="1"/>
    <col min="1835" max="1835" width="3.85546875" style="412" customWidth="1"/>
    <col min="1836" max="1836" width="2.7109375" style="412" customWidth="1"/>
    <col min="1837" max="1837" width="1.28515625" style="412" customWidth="1"/>
    <col min="1838" max="1838" width="5.140625" style="412" customWidth="1"/>
    <col min="1839" max="1840" width="2.5703125" style="412" customWidth="1"/>
    <col min="1841" max="1841" width="5.140625" style="412" customWidth="1"/>
    <col min="1842" max="1842" width="1.7109375" style="412" customWidth="1"/>
    <col min="1843" max="2048" width="9.140625" style="412"/>
    <col min="2049" max="2049" width="20.85546875" style="412" customWidth="1"/>
    <col min="2050" max="2050" width="0.7109375" style="412" customWidth="1"/>
    <col min="2051" max="2051" width="0.85546875" style="412" customWidth="1"/>
    <col min="2052" max="2052" width="0.7109375" style="412" customWidth="1"/>
    <col min="2053" max="2053" width="1" style="412" customWidth="1"/>
    <col min="2054" max="2054" width="0.7109375" style="412" customWidth="1"/>
    <col min="2055" max="2055" width="5.7109375" style="412" customWidth="1"/>
    <col min="2056" max="2056" width="19.28515625" style="412" customWidth="1"/>
    <col min="2057" max="2057" width="3.7109375" style="412" customWidth="1"/>
    <col min="2058" max="2058" width="1.140625" style="412" customWidth="1"/>
    <col min="2059" max="2059" width="5.140625" style="412" customWidth="1"/>
    <col min="2060" max="2060" width="1.5703125" style="412" customWidth="1"/>
    <col min="2061" max="2061" width="23" style="412" customWidth="1"/>
    <col min="2062" max="2062" width="18.140625" style="412" customWidth="1"/>
    <col min="2063" max="2063" width="3.7109375" style="412" customWidth="1"/>
    <col min="2064" max="2064" width="0.85546875" style="412" customWidth="1"/>
    <col min="2065" max="2065" width="3.7109375" style="412" customWidth="1"/>
    <col min="2066" max="2066" width="4.140625" style="412" customWidth="1"/>
    <col min="2067" max="2067" width="5.28515625" style="412" customWidth="1"/>
    <col min="2068" max="2068" width="4.85546875" style="412" customWidth="1"/>
    <col min="2069" max="2069" width="5.7109375" style="412" customWidth="1"/>
    <col min="2070" max="2070" width="5.28515625" style="412" customWidth="1"/>
    <col min="2071" max="2071" width="3.7109375" style="412" customWidth="1"/>
    <col min="2072" max="2073" width="1.28515625" style="412" customWidth="1"/>
    <col min="2074" max="2074" width="2.7109375" style="412" customWidth="1"/>
    <col min="2075" max="2075" width="4.85546875" style="412" customWidth="1"/>
    <col min="2076" max="2076" width="2.5703125" style="412" customWidth="1"/>
    <col min="2077" max="2077" width="1.42578125" style="412" customWidth="1"/>
    <col min="2078" max="2078" width="5.28515625" style="412" customWidth="1"/>
    <col min="2079" max="2079" width="2.7109375" style="412" customWidth="1"/>
    <col min="2080" max="2080" width="1" style="412" customWidth="1"/>
    <col min="2081" max="2081" width="4.28515625" style="412" customWidth="1"/>
    <col min="2082" max="2083" width="1.140625" style="412" customWidth="1"/>
    <col min="2084" max="2084" width="2.5703125" style="412" customWidth="1"/>
    <col min="2085" max="2085" width="1.28515625" style="412" customWidth="1"/>
    <col min="2086" max="2086" width="0.7109375" style="412" customWidth="1"/>
    <col min="2087" max="2087" width="1.28515625" style="412" customWidth="1"/>
    <col min="2088" max="2088" width="4.140625" style="412" customWidth="1"/>
    <col min="2089" max="2090" width="2.7109375" style="412" customWidth="1"/>
    <col min="2091" max="2091" width="3.85546875" style="412" customWidth="1"/>
    <col min="2092" max="2092" width="2.7109375" style="412" customWidth="1"/>
    <col min="2093" max="2093" width="1.28515625" style="412" customWidth="1"/>
    <col min="2094" max="2094" width="5.140625" style="412" customWidth="1"/>
    <col min="2095" max="2096" width="2.5703125" style="412" customWidth="1"/>
    <col min="2097" max="2097" width="5.140625" style="412" customWidth="1"/>
    <col min="2098" max="2098" width="1.7109375" style="412" customWidth="1"/>
    <col min="2099" max="2304" width="9.140625" style="412"/>
    <col min="2305" max="2305" width="20.85546875" style="412" customWidth="1"/>
    <col min="2306" max="2306" width="0.7109375" style="412" customWidth="1"/>
    <col min="2307" max="2307" width="0.85546875" style="412" customWidth="1"/>
    <col min="2308" max="2308" width="0.7109375" style="412" customWidth="1"/>
    <col min="2309" max="2309" width="1" style="412" customWidth="1"/>
    <col min="2310" max="2310" width="0.7109375" style="412" customWidth="1"/>
    <col min="2311" max="2311" width="5.7109375" style="412" customWidth="1"/>
    <col min="2312" max="2312" width="19.28515625" style="412" customWidth="1"/>
    <col min="2313" max="2313" width="3.7109375" style="412" customWidth="1"/>
    <col min="2314" max="2314" width="1.140625" style="412" customWidth="1"/>
    <col min="2315" max="2315" width="5.140625" style="412" customWidth="1"/>
    <col min="2316" max="2316" width="1.5703125" style="412" customWidth="1"/>
    <col min="2317" max="2317" width="23" style="412" customWidth="1"/>
    <col min="2318" max="2318" width="18.140625" style="412" customWidth="1"/>
    <col min="2319" max="2319" width="3.7109375" style="412" customWidth="1"/>
    <col min="2320" max="2320" width="0.85546875" style="412" customWidth="1"/>
    <col min="2321" max="2321" width="3.7109375" style="412" customWidth="1"/>
    <col min="2322" max="2322" width="4.140625" style="412" customWidth="1"/>
    <col min="2323" max="2323" width="5.28515625" style="412" customWidth="1"/>
    <col min="2324" max="2324" width="4.85546875" style="412" customWidth="1"/>
    <col min="2325" max="2325" width="5.7109375" style="412" customWidth="1"/>
    <col min="2326" max="2326" width="5.28515625" style="412" customWidth="1"/>
    <col min="2327" max="2327" width="3.7109375" style="412" customWidth="1"/>
    <col min="2328" max="2329" width="1.28515625" style="412" customWidth="1"/>
    <col min="2330" max="2330" width="2.7109375" style="412" customWidth="1"/>
    <col min="2331" max="2331" width="4.85546875" style="412" customWidth="1"/>
    <col min="2332" max="2332" width="2.5703125" style="412" customWidth="1"/>
    <col min="2333" max="2333" width="1.42578125" style="412" customWidth="1"/>
    <col min="2334" max="2334" width="5.28515625" style="412" customWidth="1"/>
    <col min="2335" max="2335" width="2.7109375" style="412" customWidth="1"/>
    <col min="2336" max="2336" width="1" style="412" customWidth="1"/>
    <col min="2337" max="2337" width="4.28515625" style="412" customWidth="1"/>
    <col min="2338" max="2339" width="1.140625" style="412" customWidth="1"/>
    <col min="2340" max="2340" width="2.5703125" style="412" customWidth="1"/>
    <col min="2341" max="2341" width="1.28515625" style="412" customWidth="1"/>
    <col min="2342" max="2342" width="0.7109375" style="412" customWidth="1"/>
    <col min="2343" max="2343" width="1.28515625" style="412" customWidth="1"/>
    <col min="2344" max="2344" width="4.140625" style="412" customWidth="1"/>
    <col min="2345" max="2346" width="2.7109375" style="412" customWidth="1"/>
    <col min="2347" max="2347" width="3.85546875" style="412" customWidth="1"/>
    <col min="2348" max="2348" width="2.7109375" style="412" customWidth="1"/>
    <col min="2349" max="2349" width="1.28515625" style="412" customWidth="1"/>
    <col min="2350" max="2350" width="5.140625" style="412" customWidth="1"/>
    <col min="2351" max="2352" width="2.5703125" style="412" customWidth="1"/>
    <col min="2353" max="2353" width="5.140625" style="412" customWidth="1"/>
    <col min="2354" max="2354" width="1.7109375" style="412" customWidth="1"/>
    <col min="2355" max="2560" width="9.140625" style="412"/>
    <col min="2561" max="2561" width="20.85546875" style="412" customWidth="1"/>
    <col min="2562" max="2562" width="0.7109375" style="412" customWidth="1"/>
    <col min="2563" max="2563" width="0.85546875" style="412" customWidth="1"/>
    <col min="2564" max="2564" width="0.7109375" style="412" customWidth="1"/>
    <col min="2565" max="2565" width="1" style="412" customWidth="1"/>
    <col min="2566" max="2566" width="0.7109375" style="412" customWidth="1"/>
    <col min="2567" max="2567" width="5.7109375" style="412" customWidth="1"/>
    <col min="2568" max="2568" width="19.28515625" style="412" customWidth="1"/>
    <col min="2569" max="2569" width="3.7109375" style="412" customWidth="1"/>
    <col min="2570" max="2570" width="1.140625" style="412" customWidth="1"/>
    <col min="2571" max="2571" width="5.140625" style="412" customWidth="1"/>
    <col min="2572" max="2572" width="1.5703125" style="412" customWidth="1"/>
    <col min="2573" max="2573" width="23" style="412" customWidth="1"/>
    <col min="2574" max="2574" width="18.140625" style="412" customWidth="1"/>
    <col min="2575" max="2575" width="3.7109375" style="412" customWidth="1"/>
    <col min="2576" max="2576" width="0.85546875" style="412" customWidth="1"/>
    <col min="2577" max="2577" width="3.7109375" style="412" customWidth="1"/>
    <col min="2578" max="2578" width="4.140625" style="412" customWidth="1"/>
    <col min="2579" max="2579" width="5.28515625" style="412" customWidth="1"/>
    <col min="2580" max="2580" width="4.85546875" style="412" customWidth="1"/>
    <col min="2581" max="2581" width="5.7109375" style="412" customWidth="1"/>
    <col min="2582" max="2582" width="5.28515625" style="412" customWidth="1"/>
    <col min="2583" max="2583" width="3.7109375" style="412" customWidth="1"/>
    <col min="2584" max="2585" width="1.28515625" style="412" customWidth="1"/>
    <col min="2586" max="2586" width="2.7109375" style="412" customWidth="1"/>
    <col min="2587" max="2587" width="4.85546875" style="412" customWidth="1"/>
    <col min="2588" max="2588" width="2.5703125" style="412" customWidth="1"/>
    <col min="2589" max="2589" width="1.42578125" style="412" customWidth="1"/>
    <col min="2590" max="2590" width="5.28515625" style="412" customWidth="1"/>
    <col min="2591" max="2591" width="2.7109375" style="412" customWidth="1"/>
    <col min="2592" max="2592" width="1" style="412" customWidth="1"/>
    <col min="2593" max="2593" width="4.28515625" style="412" customWidth="1"/>
    <col min="2594" max="2595" width="1.140625" style="412" customWidth="1"/>
    <col min="2596" max="2596" width="2.5703125" style="412" customWidth="1"/>
    <col min="2597" max="2597" width="1.28515625" style="412" customWidth="1"/>
    <col min="2598" max="2598" width="0.7109375" style="412" customWidth="1"/>
    <col min="2599" max="2599" width="1.28515625" style="412" customWidth="1"/>
    <col min="2600" max="2600" width="4.140625" style="412" customWidth="1"/>
    <col min="2601" max="2602" width="2.7109375" style="412" customWidth="1"/>
    <col min="2603" max="2603" width="3.85546875" style="412" customWidth="1"/>
    <col min="2604" max="2604" width="2.7109375" style="412" customWidth="1"/>
    <col min="2605" max="2605" width="1.28515625" style="412" customWidth="1"/>
    <col min="2606" max="2606" width="5.140625" style="412" customWidth="1"/>
    <col min="2607" max="2608" width="2.5703125" style="412" customWidth="1"/>
    <col min="2609" max="2609" width="5.140625" style="412" customWidth="1"/>
    <col min="2610" max="2610" width="1.7109375" style="412" customWidth="1"/>
    <col min="2611" max="2816" width="9.140625" style="412"/>
    <col min="2817" max="2817" width="20.85546875" style="412" customWidth="1"/>
    <col min="2818" max="2818" width="0.7109375" style="412" customWidth="1"/>
    <col min="2819" max="2819" width="0.85546875" style="412" customWidth="1"/>
    <col min="2820" max="2820" width="0.7109375" style="412" customWidth="1"/>
    <col min="2821" max="2821" width="1" style="412" customWidth="1"/>
    <col min="2822" max="2822" width="0.7109375" style="412" customWidth="1"/>
    <col min="2823" max="2823" width="5.7109375" style="412" customWidth="1"/>
    <col min="2824" max="2824" width="19.28515625" style="412" customWidth="1"/>
    <col min="2825" max="2825" width="3.7109375" style="412" customWidth="1"/>
    <col min="2826" max="2826" width="1.140625" style="412" customWidth="1"/>
    <col min="2827" max="2827" width="5.140625" style="412" customWidth="1"/>
    <col min="2828" max="2828" width="1.5703125" style="412" customWidth="1"/>
    <col min="2829" max="2829" width="23" style="412" customWidth="1"/>
    <col min="2830" max="2830" width="18.140625" style="412" customWidth="1"/>
    <col min="2831" max="2831" width="3.7109375" style="412" customWidth="1"/>
    <col min="2832" max="2832" width="0.85546875" style="412" customWidth="1"/>
    <col min="2833" max="2833" width="3.7109375" style="412" customWidth="1"/>
    <col min="2834" max="2834" width="4.140625" style="412" customWidth="1"/>
    <col min="2835" max="2835" width="5.28515625" style="412" customWidth="1"/>
    <col min="2836" max="2836" width="4.85546875" style="412" customWidth="1"/>
    <col min="2837" max="2837" width="5.7109375" style="412" customWidth="1"/>
    <col min="2838" max="2838" width="5.28515625" style="412" customWidth="1"/>
    <col min="2839" max="2839" width="3.7109375" style="412" customWidth="1"/>
    <col min="2840" max="2841" width="1.28515625" style="412" customWidth="1"/>
    <col min="2842" max="2842" width="2.7109375" style="412" customWidth="1"/>
    <col min="2843" max="2843" width="4.85546875" style="412" customWidth="1"/>
    <col min="2844" max="2844" width="2.5703125" style="412" customWidth="1"/>
    <col min="2845" max="2845" width="1.42578125" style="412" customWidth="1"/>
    <col min="2846" max="2846" width="5.28515625" style="412" customWidth="1"/>
    <col min="2847" max="2847" width="2.7109375" style="412" customWidth="1"/>
    <col min="2848" max="2848" width="1" style="412" customWidth="1"/>
    <col min="2849" max="2849" width="4.28515625" style="412" customWidth="1"/>
    <col min="2850" max="2851" width="1.140625" style="412" customWidth="1"/>
    <col min="2852" max="2852" width="2.5703125" style="412" customWidth="1"/>
    <col min="2853" max="2853" width="1.28515625" style="412" customWidth="1"/>
    <col min="2854" max="2854" width="0.7109375" style="412" customWidth="1"/>
    <col min="2855" max="2855" width="1.28515625" style="412" customWidth="1"/>
    <col min="2856" max="2856" width="4.140625" style="412" customWidth="1"/>
    <col min="2857" max="2858" width="2.7109375" style="412" customWidth="1"/>
    <col min="2859" max="2859" width="3.85546875" style="412" customWidth="1"/>
    <col min="2860" max="2860" width="2.7109375" style="412" customWidth="1"/>
    <col min="2861" max="2861" width="1.28515625" style="412" customWidth="1"/>
    <col min="2862" max="2862" width="5.140625" style="412" customWidth="1"/>
    <col min="2863" max="2864" width="2.5703125" style="412" customWidth="1"/>
    <col min="2865" max="2865" width="5.140625" style="412" customWidth="1"/>
    <col min="2866" max="2866" width="1.7109375" style="412" customWidth="1"/>
    <col min="2867" max="3072" width="9.140625" style="412"/>
    <col min="3073" max="3073" width="20.85546875" style="412" customWidth="1"/>
    <col min="3074" max="3074" width="0.7109375" style="412" customWidth="1"/>
    <col min="3075" max="3075" width="0.85546875" style="412" customWidth="1"/>
    <col min="3076" max="3076" width="0.7109375" style="412" customWidth="1"/>
    <col min="3077" max="3077" width="1" style="412" customWidth="1"/>
    <col min="3078" max="3078" width="0.7109375" style="412" customWidth="1"/>
    <col min="3079" max="3079" width="5.7109375" style="412" customWidth="1"/>
    <col min="3080" max="3080" width="19.28515625" style="412" customWidth="1"/>
    <col min="3081" max="3081" width="3.7109375" style="412" customWidth="1"/>
    <col min="3082" max="3082" width="1.140625" style="412" customWidth="1"/>
    <col min="3083" max="3083" width="5.140625" style="412" customWidth="1"/>
    <col min="3084" max="3084" width="1.5703125" style="412" customWidth="1"/>
    <col min="3085" max="3085" width="23" style="412" customWidth="1"/>
    <col min="3086" max="3086" width="18.140625" style="412" customWidth="1"/>
    <col min="3087" max="3087" width="3.7109375" style="412" customWidth="1"/>
    <col min="3088" max="3088" width="0.85546875" style="412" customWidth="1"/>
    <col min="3089" max="3089" width="3.7109375" style="412" customWidth="1"/>
    <col min="3090" max="3090" width="4.140625" style="412" customWidth="1"/>
    <col min="3091" max="3091" width="5.28515625" style="412" customWidth="1"/>
    <col min="3092" max="3092" width="4.85546875" style="412" customWidth="1"/>
    <col min="3093" max="3093" width="5.7109375" style="412" customWidth="1"/>
    <col min="3094" max="3094" width="5.28515625" style="412" customWidth="1"/>
    <col min="3095" max="3095" width="3.7109375" style="412" customWidth="1"/>
    <col min="3096" max="3097" width="1.28515625" style="412" customWidth="1"/>
    <col min="3098" max="3098" width="2.7109375" style="412" customWidth="1"/>
    <col min="3099" max="3099" width="4.85546875" style="412" customWidth="1"/>
    <col min="3100" max="3100" width="2.5703125" style="412" customWidth="1"/>
    <col min="3101" max="3101" width="1.42578125" style="412" customWidth="1"/>
    <col min="3102" max="3102" width="5.28515625" style="412" customWidth="1"/>
    <col min="3103" max="3103" width="2.7109375" style="412" customWidth="1"/>
    <col min="3104" max="3104" width="1" style="412" customWidth="1"/>
    <col min="3105" max="3105" width="4.28515625" style="412" customWidth="1"/>
    <col min="3106" max="3107" width="1.140625" style="412" customWidth="1"/>
    <col min="3108" max="3108" width="2.5703125" style="412" customWidth="1"/>
    <col min="3109" max="3109" width="1.28515625" style="412" customWidth="1"/>
    <col min="3110" max="3110" width="0.7109375" style="412" customWidth="1"/>
    <col min="3111" max="3111" width="1.28515625" style="412" customWidth="1"/>
    <col min="3112" max="3112" width="4.140625" style="412" customWidth="1"/>
    <col min="3113" max="3114" width="2.7109375" style="412" customWidth="1"/>
    <col min="3115" max="3115" width="3.85546875" style="412" customWidth="1"/>
    <col min="3116" max="3116" width="2.7109375" style="412" customWidth="1"/>
    <col min="3117" max="3117" width="1.28515625" style="412" customWidth="1"/>
    <col min="3118" max="3118" width="5.140625" style="412" customWidth="1"/>
    <col min="3119" max="3120" width="2.5703125" style="412" customWidth="1"/>
    <col min="3121" max="3121" width="5.140625" style="412" customWidth="1"/>
    <col min="3122" max="3122" width="1.7109375" style="412" customWidth="1"/>
    <col min="3123" max="3328" width="9.140625" style="412"/>
    <col min="3329" max="3329" width="20.85546875" style="412" customWidth="1"/>
    <col min="3330" max="3330" width="0.7109375" style="412" customWidth="1"/>
    <col min="3331" max="3331" width="0.85546875" style="412" customWidth="1"/>
    <col min="3332" max="3332" width="0.7109375" style="412" customWidth="1"/>
    <col min="3333" max="3333" width="1" style="412" customWidth="1"/>
    <col min="3334" max="3334" width="0.7109375" style="412" customWidth="1"/>
    <col min="3335" max="3335" width="5.7109375" style="412" customWidth="1"/>
    <col min="3336" max="3336" width="19.28515625" style="412" customWidth="1"/>
    <col min="3337" max="3337" width="3.7109375" style="412" customWidth="1"/>
    <col min="3338" max="3338" width="1.140625" style="412" customWidth="1"/>
    <col min="3339" max="3339" width="5.140625" style="412" customWidth="1"/>
    <col min="3340" max="3340" width="1.5703125" style="412" customWidth="1"/>
    <col min="3341" max="3341" width="23" style="412" customWidth="1"/>
    <col min="3342" max="3342" width="18.140625" style="412" customWidth="1"/>
    <col min="3343" max="3343" width="3.7109375" style="412" customWidth="1"/>
    <col min="3344" max="3344" width="0.85546875" style="412" customWidth="1"/>
    <col min="3345" max="3345" width="3.7109375" style="412" customWidth="1"/>
    <col min="3346" max="3346" width="4.140625" style="412" customWidth="1"/>
    <col min="3347" max="3347" width="5.28515625" style="412" customWidth="1"/>
    <col min="3348" max="3348" width="4.85546875" style="412" customWidth="1"/>
    <col min="3349" max="3349" width="5.7109375" style="412" customWidth="1"/>
    <col min="3350" max="3350" width="5.28515625" style="412" customWidth="1"/>
    <col min="3351" max="3351" width="3.7109375" style="412" customWidth="1"/>
    <col min="3352" max="3353" width="1.28515625" style="412" customWidth="1"/>
    <col min="3354" max="3354" width="2.7109375" style="412" customWidth="1"/>
    <col min="3355" max="3355" width="4.85546875" style="412" customWidth="1"/>
    <col min="3356" max="3356" width="2.5703125" style="412" customWidth="1"/>
    <col min="3357" max="3357" width="1.42578125" style="412" customWidth="1"/>
    <col min="3358" max="3358" width="5.28515625" style="412" customWidth="1"/>
    <col min="3359" max="3359" width="2.7109375" style="412" customWidth="1"/>
    <col min="3360" max="3360" width="1" style="412" customWidth="1"/>
    <col min="3361" max="3361" width="4.28515625" style="412" customWidth="1"/>
    <col min="3362" max="3363" width="1.140625" style="412" customWidth="1"/>
    <col min="3364" max="3364" width="2.5703125" style="412" customWidth="1"/>
    <col min="3365" max="3365" width="1.28515625" style="412" customWidth="1"/>
    <col min="3366" max="3366" width="0.7109375" style="412" customWidth="1"/>
    <col min="3367" max="3367" width="1.28515625" style="412" customWidth="1"/>
    <col min="3368" max="3368" width="4.140625" style="412" customWidth="1"/>
    <col min="3369" max="3370" width="2.7109375" style="412" customWidth="1"/>
    <col min="3371" max="3371" width="3.85546875" style="412" customWidth="1"/>
    <col min="3372" max="3372" width="2.7109375" style="412" customWidth="1"/>
    <col min="3373" max="3373" width="1.28515625" style="412" customWidth="1"/>
    <col min="3374" max="3374" width="5.140625" style="412" customWidth="1"/>
    <col min="3375" max="3376" width="2.5703125" style="412" customWidth="1"/>
    <col min="3377" max="3377" width="5.140625" style="412" customWidth="1"/>
    <col min="3378" max="3378" width="1.7109375" style="412" customWidth="1"/>
    <col min="3379" max="3584" width="9.140625" style="412"/>
    <col min="3585" max="3585" width="20.85546875" style="412" customWidth="1"/>
    <col min="3586" max="3586" width="0.7109375" style="412" customWidth="1"/>
    <col min="3587" max="3587" width="0.85546875" style="412" customWidth="1"/>
    <col min="3588" max="3588" width="0.7109375" style="412" customWidth="1"/>
    <col min="3589" max="3589" width="1" style="412" customWidth="1"/>
    <col min="3590" max="3590" width="0.7109375" style="412" customWidth="1"/>
    <col min="3591" max="3591" width="5.7109375" style="412" customWidth="1"/>
    <col min="3592" max="3592" width="19.28515625" style="412" customWidth="1"/>
    <col min="3593" max="3593" width="3.7109375" style="412" customWidth="1"/>
    <col min="3594" max="3594" width="1.140625" style="412" customWidth="1"/>
    <col min="3595" max="3595" width="5.140625" style="412" customWidth="1"/>
    <col min="3596" max="3596" width="1.5703125" style="412" customWidth="1"/>
    <col min="3597" max="3597" width="23" style="412" customWidth="1"/>
    <col min="3598" max="3598" width="18.140625" style="412" customWidth="1"/>
    <col min="3599" max="3599" width="3.7109375" style="412" customWidth="1"/>
    <col min="3600" max="3600" width="0.85546875" style="412" customWidth="1"/>
    <col min="3601" max="3601" width="3.7109375" style="412" customWidth="1"/>
    <col min="3602" max="3602" width="4.140625" style="412" customWidth="1"/>
    <col min="3603" max="3603" width="5.28515625" style="412" customWidth="1"/>
    <col min="3604" max="3604" width="4.85546875" style="412" customWidth="1"/>
    <col min="3605" max="3605" width="5.7109375" style="412" customWidth="1"/>
    <col min="3606" max="3606" width="5.28515625" style="412" customWidth="1"/>
    <col min="3607" max="3607" width="3.7109375" style="412" customWidth="1"/>
    <col min="3608" max="3609" width="1.28515625" style="412" customWidth="1"/>
    <col min="3610" max="3610" width="2.7109375" style="412" customWidth="1"/>
    <col min="3611" max="3611" width="4.85546875" style="412" customWidth="1"/>
    <col min="3612" max="3612" width="2.5703125" style="412" customWidth="1"/>
    <col min="3613" max="3613" width="1.42578125" style="412" customWidth="1"/>
    <col min="3614" max="3614" width="5.28515625" style="412" customWidth="1"/>
    <col min="3615" max="3615" width="2.7109375" style="412" customWidth="1"/>
    <col min="3616" max="3616" width="1" style="412" customWidth="1"/>
    <col min="3617" max="3617" width="4.28515625" style="412" customWidth="1"/>
    <col min="3618" max="3619" width="1.140625" style="412" customWidth="1"/>
    <col min="3620" max="3620" width="2.5703125" style="412" customWidth="1"/>
    <col min="3621" max="3621" width="1.28515625" style="412" customWidth="1"/>
    <col min="3622" max="3622" width="0.7109375" style="412" customWidth="1"/>
    <col min="3623" max="3623" width="1.28515625" style="412" customWidth="1"/>
    <col min="3624" max="3624" width="4.140625" style="412" customWidth="1"/>
    <col min="3625" max="3626" width="2.7109375" style="412" customWidth="1"/>
    <col min="3627" max="3627" width="3.85546875" style="412" customWidth="1"/>
    <col min="3628" max="3628" width="2.7109375" style="412" customWidth="1"/>
    <col min="3629" max="3629" width="1.28515625" style="412" customWidth="1"/>
    <col min="3630" max="3630" width="5.140625" style="412" customWidth="1"/>
    <col min="3631" max="3632" width="2.5703125" style="412" customWidth="1"/>
    <col min="3633" max="3633" width="5.140625" style="412" customWidth="1"/>
    <col min="3634" max="3634" width="1.7109375" style="412" customWidth="1"/>
    <col min="3635" max="3840" width="9.140625" style="412"/>
    <col min="3841" max="3841" width="20.85546875" style="412" customWidth="1"/>
    <col min="3842" max="3842" width="0.7109375" style="412" customWidth="1"/>
    <col min="3843" max="3843" width="0.85546875" style="412" customWidth="1"/>
    <col min="3844" max="3844" width="0.7109375" style="412" customWidth="1"/>
    <col min="3845" max="3845" width="1" style="412" customWidth="1"/>
    <col min="3846" max="3846" width="0.7109375" style="412" customWidth="1"/>
    <col min="3847" max="3847" width="5.7109375" style="412" customWidth="1"/>
    <col min="3848" max="3848" width="19.28515625" style="412" customWidth="1"/>
    <col min="3849" max="3849" width="3.7109375" style="412" customWidth="1"/>
    <col min="3850" max="3850" width="1.140625" style="412" customWidth="1"/>
    <col min="3851" max="3851" width="5.140625" style="412" customWidth="1"/>
    <col min="3852" max="3852" width="1.5703125" style="412" customWidth="1"/>
    <col min="3853" max="3853" width="23" style="412" customWidth="1"/>
    <col min="3854" max="3854" width="18.140625" style="412" customWidth="1"/>
    <col min="3855" max="3855" width="3.7109375" style="412" customWidth="1"/>
    <col min="3856" max="3856" width="0.85546875" style="412" customWidth="1"/>
    <col min="3857" max="3857" width="3.7109375" style="412" customWidth="1"/>
    <col min="3858" max="3858" width="4.140625" style="412" customWidth="1"/>
    <col min="3859" max="3859" width="5.28515625" style="412" customWidth="1"/>
    <col min="3860" max="3860" width="4.85546875" style="412" customWidth="1"/>
    <col min="3861" max="3861" width="5.7109375" style="412" customWidth="1"/>
    <col min="3862" max="3862" width="5.28515625" style="412" customWidth="1"/>
    <col min="3863" max="3863" width="3.7109375" style="412" customWidth="1"/>
    <col min="3864" max="3865" width="1.28515625" style="412" customWidth="1"/>
    <col min="3866" max="3866" width="2.7109375" style="412" customWidth="1"/>
    <col min="3867" max="3867" width="4.85546875" style="412" customWidth="1"/>
    <col min="3868" max="3868" width="2.5703125" style="412" customWidth="1"/>
    <col min="3869" max="3869" width="1.42578125" style="412" customWidth="1"/>
    <col min="3870" max="3870" width="5.28515625" style="412" customWidth="1"/>
    <col min="3871" max="3871" width="2.7109375" style="412" customWidth="1"/>
    <col min="3872" max="3872" width="1" style="412" customWidth="1"/>
    <col min="3873" max="3873" width="4.28515625" style="412" customWidth="1"/>
    <col min="3874" max="3875" width="1.140625" style="412" customWidth="1"/>
    <col min="3876" max="3876" width="2.5703125" style="412" customWidth="1"/>
    <col min="3877" max="3877" width="1.28515625" style="412" customWidth="1"/>
    <col min="3878" max="3878" width="0.7109375" style="412" customWidth="1"/>
    <col min="3879" max="3879" width="1.28515625" style="412" customWidth="1"/>
    <col min="3880" max="3880" width="4.140625" style="412" customWidth="1"/>
    <col min="3881" max="3882" width="2.7109375" style="412" customWidth="1"/>
    <col min="3883" max="3883" width="3.85546875" style="412" customWidth="1"/>
    <col min="3884" max="3884" width="2.7109375" style="412" customWidth="1"/>
    <col min="3885" max="3885" width="1.28515625" style="412" customWidth="1"/>
    <col min="3886" max="3886" width="5.140625" style="412" customWidth="1"/>
    <col min="3887" max="3888" width="2.5703125" style="412" customWidth="1"/>
    <col min="3889" max="3889" width="5.140625" style="412" customWidth="1"/>
    <col min="3890" max="3890" width="1.7109375" style="412" customWidth="1"/>
    <col min="3891" max="4096" width="9.140625" style="412"/>
    <col min="4097" max="4097" width="20.85546875" style="412" customWidth="1"/>
    <col min="4098" max="4098" width="0.7109375" style="412" customWidth="1"/>
    <col min="4099" max="4099" width="0.85546875" style="412" customWidth="1"/>
    <col min="4100" max="4100" width="0.7109375" style="412" customWidth="1"/>
    <col min="4101" max="4101" width="1" style="412" customWidth="1"/>
    <col min="4102" max="4102" width="0.7109375" style="412" customWidth="1"/>
    <col min="4103" max="4103" width="5.7109375" style="412" customWidth="1"/>
    <col min="4104" max="4104" width="19.28515625" style="412" customWidth="1"/>
    <col min="4105" max="4105" width="3.7109375" style="412" customWidth="1"/>
    <col min="4106" max="4106" width="1.140625" style="412" customWidth="1"/>
    <col min="4107" max="4107" width="5.140625" style="412" customWidth="1"/>
    <col min="4108" max="4108" width="1.5703125" style="412" customWidth="1"/>
    <col min="4109" max="4109" width="23" style="412" customWidth="1"/>
    <col min="4110" max="4110" width="18.140625" style="412" customWidth="1"/>
    <col min="4111" max="4111" width="3.7109375" style="412" customWidth="1"/>
    <col min="4112" max="4112" width="0.85546875" style="412" customWidth="1"/>
    <col min="4113" max="4113" width="3.7109375" style="412" customWidth="1"/>
    <col min="4114" max="4114" width="4.140625" style="412" customWidth="1"/>
    <col min="4115" max="4115" width="5.28515625" style="412" customWidth="1"/>
    <col min="4116" max="4116" width="4.85546875" style="412" customWidth="1"/>
    <col min="4117" max="4117" width="5.7109375" style="412" customWidth="1"/>
    <col min="4118" max="4118" width="5.28515625" style="412" customWidth="1"/>
    <col min="4119" max="4119" width="3.7109375" style="412" customWidth="1"/>
    <col min="4120" max="4121" width="1.28515625" style="412" customWidth="1"/>
    <col min="4122" max="4122" width="2.7109375" style="412" customWidth="1"/>
    <col min="4123" max="4123" width="4.85546875" style="412" customWidth="1"/>
    <col min="4124" max="4124" width="2.5703125" style="412" customWidth="1"/>
    <col min="4125" max="4125" width="1.42578125" style="412" customWidth="1"/>
    <col min="4126" max="4126" width="5.28515625" style="412" customWidth="1"/>
    <col min="4127" max="4127" width="2.7109375" style="412" customWidth="1"/>
    <col min="4128" max="4128" width="1" style="412" customWidth="1"/>
    <col min="4129" max="4129" width="4.28515625" style="412" customWidth="1"/>
    <col min="4130" max="4131" width="1.140625" style="412" customWidth="1"/>
    <col min="4132" max="4132" width="2.5703125" style="412" customWidth="1"/>
    <col min="4133" max="4133" width="1.28515625" style="412" customWidth="1"/>
    <col min="4134" max="4134" width="0.7109375" style="412" customWidth="1"/>
    <col min="4135" max="4135" width="1.28515625" style="412" customWidth="1"/>
    <col min="4136" max="4136" width="4.140625" style="412" customWidth="1"/>
    <col min="4137" max="4138" width="2.7109375" style="412" customWidth="1"/>
    <col min="4139" max="4139" width="3.85546875" style="412" customWidth="1"/>
    <col min="4140" max="4140" width="2.7109375" style="412" customWidth="1"/>
    <col min="4141" max="4141" width="1.28515625" style="412" customWidth="1"/>
    <col min="4142" max="4142" width="5.140625" style="412" customWidth="1"/>
    <col min="4143" max="4144" width="2.5703125" style="412" customWidth="1"/>
    <col min="4145" max="4145" width="5.140625" style="412" customWidth="1"/>
    <col min="4146" max="4146" width="1.7109375" style="412" customWidth="1"/>
    <col min="4147" max="4352" width="9.140625" style="412"/>
    <col min="4353" max="4353" width="20.85546875" style="412" customWidth="1"/>
    <col min="4354" max="4354" width="0.7109375" style="412" customWidth="1"/>
    <col min="4355" max="4355" width="0.85546875" style="412" customWidth="1"/>
    <col min="4356" max="4356" width="0.7109375" style="412" customWidth="1"/>
    <col min="4357" max="4357" width="1" style="412" customWidth="1"/>
    <col min="4358" max="4358" width="0.7109375" style="412" customWidth="1"/>
    <col min="4359" max="4359" width="5.7109375" style="412" customWidth="1"/>
    <col min="4360" max="4360" width="19.28515625" style="412" customWidth="1"/>
    <col min="4361" max="4361" width="3.7109375" style="412" customWidth="1"/>
    <col min="4362" max="4362" width="1.140625" style="412" customWidth="1"/>
    <col min="4363" max="4363" width="5.140625" style="412" customWidth="1"/>
    <col min="4364" max="4364" width="1.5703125" style="412" customWidth="1"/>
    <col min="4365" max="4365" width="23" style="412" customWidth="1"/>
    <col min="4366" max="4366" width="18.140625" style="412" customWidth="1"/>
    <col min="4367" max="4367" width="3.7109375" style="412" customWidth="1"/>
    <col min="4368" max="4368" width="0.85546875" style="412" customWidth="1"/>
    <col min="4369" max="4369" width="3.7109375" style="412" customWidth="1"/>
    <col min="4370" max="4370" width="4.140625" style="412" customWidth="1"/>
    <col min="4371" max="4371" width="5.28515625" style="412" customWidth="1"/>
    <col min="4372" max="4372" width="4.85546875" style="412" customWidth="1"/>
    <col min="4373" max="4373" width="5.7109375" style="412" customWidth="1"/>
    <col min="4374" max="4374" width="5.28515625" style="412" customWidth="1"/>
    <col min="4375" max="4375" width="3.7109375" style="412" customWidth="1"/>
    <col min="4376" max="4377" width="1.28515625" style="412" customWidth="1"/>
    <col min="4378" max="4378" width="2.7109375" style="412" customWidth="1"/>
    <col min="4379" max="4379" width="4.85546875" style="412" customWidth="1"/>
    <col min="4380" max="4380" width="2.5703125" style="412" customWidth="1"/>
    <col min="4381" max="4381" width="1.42578125" style="412" customWidth="1"/>
    <col min="4382" max="4382" width="5.28515625" style="412" customWidth="1"/>
    <col min="4383" max="4383" width="2.7109375" style="412" customWidth="1"/>
    <col min="4384" max="4384" width="1" style="412" customWidth="1"/>
    <col min="4385" max="4385" width="4.28515625" style="412" customWidth="1"/>
    <col min="4386" max="4387" width="1.140625" style="412" customWidth="1"/>
    <col min="4388" max="4388" width="2.5703125" style="412" customWidth="1"/>
    <col min="4389" max="4389" width="1.28515625" style="412" customWidth="1"/>
    <col min="4390" max="4390" width="0.7109375" style="412" customWidth="1"/>
    <col min="4391" max="4391" width="1.28515625" style="412" customWidth="1"/>
    <col min="4392" max="4392" width="4.140625" style="412" customWidth="1"/>
    <col min="4393" max="4394" width="2.7109375" style="412" customWidth="1"/>
    <col min="4395" max="4395" width="3.85546875" style="412" customWidth="1"/>
    <col min="4396" max="4396" width="2.7109375" style="412" customWidth="1"/>
    <col min="4397" max="4397" width="1.28515625" style="412" customWidth="1"/>
    <col min="4398" max="4398" width="5.140625" style="412" customWidth="1"/>
    <col min="4399" max="4400" width="2.5703125" style="412" customWidth="1"/>
    <col min="4401" max="4401" width="5.140625" style="412" customWidth="1"/>
    <col min="4402" max="4402" width="1.7109375" style="412" customWidth="1"/>
    <col min="4403" max="4608" width="9.140625" style="412"/>
    <col min="4609" max="4609" width="20.85546875" style="412" customWidth="1"/>
    <col min="4610" max="4610" width="0.7109375" style="412" customWidth="1"/>
    <col min="4611" max="4611" width="0.85546875" style="412" customWidth="1"/>
    <col min="4612" max="4612" width="0.7109375" style="412" customWidth="1"/>
    <col min="4613" max="4613" width="1" style="412" customWidth="1"/>
    <col min="4614" max="4614" width="0.7109375" style="412" customWidth="1"/>
    <col min="4615" max="4615" width="5.7109375" style="412" customWidth="1"/>
    <col min="4616" max="4616" width="19.28515625" style="412" customWidth="1"/>
    <col min="4617" max="4617" width="3.7109375" style="412" customWidth="1"/>
    <col min="4618" max="4618" width="1.140625" style="412" customWidth="1"/>
    <col min="4619" max="4619" width="5.140625" style="412" customWidth="1"/>
    <col min="4620" max="4620" width="1.5703125" style="412" customWidth="1"/>
    <col min="4621" max="4621" width="23" style="412" customWidth="1"/>
    <col min="4622" max="4622" width="18.140625" style="412" customWidth="1"/>
    <col min="4623" max="4623" width="3.7109375" style="412" customWidth="1"/>
    <col min="4624" max="4624" width="0.85546875" style="412" customWidth="1"/>
    <col min="4625" max="4625" width="3.7109375" style="412" customWidth="1"/>
    <col min="4626" max="4626" width="4.140625" style="412" customWidth="1"/>
    <col min="4627" max="4627" width="5.28515625" style="412" customWidth="1"/>
    <col min="4628" max="4628" width="4.85546875" style="412" customWidth="1"/>
    <col min="4629" max="4629" width="5.7109375" style="412" customWidth="1"/>
    <col min="4630" max="4630" width="5.28515625" style="412" customWidth="1"/>
    <col min="4631" max="4631" width="3.7109375" style="412" customWidth="1"/>
    <col min="4632" max="4633" width="1.28515625" style="412" customWidth="1"/>
    <col min="4634" max="4634" width="2.7109375" style="412" customWidth="1"/>
    <col min="4635" max="4635" width="4.85546875" style="412" customWidth="1"/>
    <col min="4636" max="4636" width="2.5703125" style="412" customWidth="1"/>
    <col min="4637" max="4637" width="1.42578125" style="412" customWidth="1"/>
    <col min="4638" max="4638" width="5.28515625" style="412" customWidth="1"/>
    <col min="4639" max="4639" width="2.7109375" style="412" customWidth="1"/>
    <col min="4640" max="4640" width="1" style="412" customWidth="1"/>
    <col min="4641" max="4641" width="4.28515625" style="412" customWidth="1"/>
    <col min="4642" max="4643" width="1.140625" style="412" customWidth="1"/>
    <col min="4644" max="4644" width="2.5703125" style="412" customWidth="1"/>
    <col min="4645" max="4645" width="1.28515625" style="412" customWidth="1"/>
    <col min="4646" max="4646" width="0.7109375" style="412" customWidth="1"/>
    <col min="4647" max="4647" width="1.28515625" style="412" customWidth="1"/>
    <col min="4648" max="4648" width="4.140625" style="412" customWidth="1"/>
    <col min="4649" max="4650" width="2.7109375" style="412" customWidth="1"/>
    <col min="4651" max="4651" width="3.85546875" style="412" customWidth="1"/>
    <col min="4652" max="4652" width="2.7109375" style="412" customWidth="1"/>
    <col min="4653" max="4653" width="1.28515625" style="412" customWidth="1"/>
    <col min="4654" max="4654" width="5.140625" style="412" customWidth="1"/>
    <col min="4655" max="4656" width="2.5703125" style="412" customWidth="1"/>
    <col min="4657" max="4657" width="5.140625" style="412" customWidth="1"/>
    <col min="4658" max="4658" width="1.7109375" style="412" customWidth="1"/>
    <col min="4659" max="4864" width="9.140625" style="412"/>
    <col min="4865" max="4865" width="20.85546875" style="412" customWidth="1"/>
    <col min="4866" max="4866" width="0.7109375" style="412" customWidth="1"/>
    <col min="4867" max="4867" width="0.85546875" style="412" customWidth="1"/>
    <col min="4868" max="4868" width="0.7109375" style="412" customWidth="1"/>
    <col min="4869" max="4869" width="1" style="412" customWidth="1"/>
    <col min="4870" max="4870" width="0.7109375" style="412" customWidth="1"/>
    <col min="4871" max="4871" width="5.7109375" style="412" customWidth="1"/>
    <col min="4872" max="4872" width="19.28515625" style="412" customWidth="1"/>
    <col min="4873" max="4873" width="3.7109375" style="412" customWidth="1"/>
    <col min="4874" max="4874" width="1.140625" style="412" customWidth="1"/>
    <col min="4875" max="4875" width="5.140625" style="412" customWidth="1"/>
    <col min="4876" max="4876" width="1.5703125" style="412" customWidth="1"/>
    <col min="4877" max="4877" width="23" style="412" customWidth="1"/>
    <col min="4878" max="4878" width="18.140625" style="412" customWidth="1"/>
    <col min="4879" max="4879" width="3.7109375" style="412" customWidth="1"/>
    <col min="4880" max="4880" width="0.85546875" style="412" customWidth="1"/>
    <col min="4881" max="4881" width="3.7109375" style="412" customWidth="1"/>
    <col min="4882" max="4882" width="4.140625" style="412" customWidth="1"/>
    <col min="4883" max="4883" width="5.28515625" style="412" customWidth="1"/>
    <col min="4884" max="4884" width="4.85546875" style="412" customWidth="1"/>
    <col min="4885" max="4885" width="5.7109375" style="412" customWidth="1"/>
    <col min="4886" max="4886" width="5.28515625" style="412" customWidth="1"/>
    <col min="4887" max="4887" width="3.7109375" style="412" customWidth="1"/>
    <col min="4888" max="4889" width="1.28515625" style="412" customWidth="1"/>
    <col min="4890" max="4890" width="2.7109375" style="412" customWidth="1"/>
    <col min="4891" max="4891" width="4.85546875" style="412" customWidth="1"/>
    <col min="4892" max="4892" width="2.5703125" style="412" customWidth="1"/>
    <col min="4893" max="4893" width="1.42578125" style="412" customWidth="1"/>
    <col min="4894" max="4894" width="5.28515625" style="412" customWidth="1"/>
    <col min="4895" max="4895" width="2.7109375" style="412" customWidth="1"/>
    <col min="4896" max="4896" width="1" style="412" customWidth="1"/>
    <col min="4897" max="4897" width="4.28515625" style="412" customWidth="1"/>
    <col min="4898" max="4899" width="1.140625" style="412" customWidth="1"/>
    <col min="4900" max="4900" width="2.5703125" style="412" customWidth="1"/>
    <col min="4901" max="4901" width="1.28515625" style="412" customWidth="1"/>
    <col min="4902" max="4902" width="0.7109375" style="412" customWidth="1"/>
    <col min="4903" max="4903" width="1.28515625" style="412" customWidth="1"/>
    <col min="4904" max="4904" width="4.140625" style="412" customWidth="1"/>
    <col min="4905" max="4906" width="2.7109375" style="412" customWidth="1"/>
    <col min="4907" max="4907" width="3.85546875" style="412" customWidth="1"/>
    <col min="4908" max="4908" width="2.7109375" style="412" customWidth="1"/>
    <col min="4909" max="4909" width="1.28515625" style="412" customWidth="1"/>
    <col min="4910" max="4910" width="5.140625" style="412" customWidth="1"/>
    <col min="4911" max="4912" width="2.5703125" style="412" customWidth="1"/>
    <col min="4913" max="4913" width="5.140625" style="412" customWidth="1"/>
    <col min="4914" max="4914" width="1.7109375" style="412" customWidth="1"/>
    <col min="4915" max="5120" width="9.140625" style="412"/>
    <col min="5121" max="5121" width="20.85546875" style="412" customWidth="1"/>
    <col min="5122" max="5122" width="0.7109375" style="412" customWidth="1"/>
    <col min="5123" max="5123" width="0.85546875" style="412" customWidth="1"/>
    <col min="5124" max="5124" width="0.7109375" style="412" customWidth="1"/>
    <col min="5125" max="5125" width="1" style="412" customWidth="1"/>
    <col min="5126" max="5126" width="0.7109375" style="412" customWidth="1"/>
    <col min="5127" max="5127" width="5.7109375" style="412" customWidth="1"/>
    <col min="5128" max="5128" width="19.28515625" style="412" customWidth="1"/>
    <col min="5129" max="5129" width="3.7109375" style="412" customWidth="1"/>
    <col min="5130" max="5130" width="1.140625" style="412" customWidth="1"/>
    <col min="5131" max="5131" width="5.140625" style="412" customWidth="1"/>
    <col min="5132" max="5132" width="1.5703125" style="412" customWidth="1"/>
    <col min="5133" max="5133" width="23" style="412" customWidth="1"/>
    <col min="5134" max="5134" width="18.140625" style="412" customWidth="1"/>
    <col min="5135" max="5135" width="3.7109375" style="412" customWidth="1"/>
    <col min="5136" max="5136" width="0.85546875" style="412" customWidth="1"/>
    <col min="5137" max="5137" width="3.7109375" style="412" customWidth="1"/>
    <col min="5138" max="5138" width="4.140625" style="412" customWidth="1"/>
    <col min="5139" max="5139" width="5.28515625" style="412" customWidth="1"/>
    <col min="5140" max="5140" width="4.85546875" style="412" customWidth="1"/>
    <col min="5141" max="5141" width="5.7109375" style="412" customWidth="1"/>
    <col min="5142" max="5142" width="5.28515625" style="412" customWidth="1"/>
    <col min="5143" max="5143" width="3.7109375" style="412" customWidth="1"/>
    <col min="5144" max="5145" width="1.28515625" style="412" customWidth="1"/>
    <col min="5146" max="5146" width="2.7109375" style="412" customWidth="1"/>
    <col min="5147" max="5147" width="4.85546875" style="412" customWidth="1"/>
    <col min="5148" max="5148" width="2.5703125" style="412" customWidth="1"/>
    <col min="5149" max="5149" width="1.42578125" style="412" customWidth="1"/>
    <col min="5150" max="5150" width="5.28515625" style="412" customWidth="1"/>
    <col min="5151" max="5151" width="2.7109375" style="412" customWidth="1"/>
    <col min="5152" max="5152" width="1" style="412" customWidth="1"/>
    <col min="5153" max="5153" width="4.28515625" style="412" customWidth="1"/>
    <col min="5154" max="5155" width="1.140625" style="412" customWidth="1"/>
    <col min="5156" max="5156" width="2.5703125" style="412" customWidth="1"/>
    <col min="5157" max="5157" width="1.28515625" style="412" customWidth="1"/>
    <col min="5158" max="5158" width="0.7109375" style="412" customWidth="1"/>
    <col min="5159" max="5159" width="1.28515625" style="412" customWidth="1"/>
    <col min="5160" max="5160" width="4.140625" style="412" customWidth="1"/>
    <col min="5161" max="5162" width="2.7109375" style="412" customWidth="1"/>
    <col min="5163" max="5163" width="3.85546875" style="412" customWidth="1"/>
    <col min="5164" max="5164" width="2.7109375" style="412" customWidth="1"/>
    <col min="5165" max="5165" width="1.28515625" style="412" customWidth="1"/>
    <col min="5166" max="5166" width="5.140625" style="412" customWidth="1"/>
    <col min="5167" max="5168" width="2.5703125" style="412" customWidth="1"/>
    <col min="5169" max="5169" width="5.140625" style="412" customWidth="1"/>
    <col min="5170" max="5170" width="1.7109375" style="412" customWidth="1"/>
    <col min="5171" max="5376" width="9.140625" style="412"/>
    <col min="5377" max="5377" width="20.85546875" style="412" customWidth="1"/>
    <col min="5378" max="5378" width="0.7109375" style="412" customWidth="1"/>
    <col min="5379" max="5379" width="0.85546875" style="412" customWidth="1"/>
    <col min="5380" max="5380" width="0.7109375" style="412" customWidth="1"/>
    <col min="5381" max="5381" width="1" style="412" customWidth="1"/>
    <col min="5382" max="5382" width="0.7109375" style="412" customWidth="1"/>
    <col min="5383" max="5383" width="5.7109375" style="412" customWidth="1"/>
    <col min="5384" max="5384" width="19.28515625" style="412" customWidth="1"/>
    <col min="5385" max="5385" width="3.7109375" style="412" customWidth="1"/>
    <col min="5386" max="5386" width="1.140625" style="412" customWidth="1"/>
    <col min="5387" max="5387" width="5.140625" style="412" customWidth="1"/>
    <col min="5388" max="5388" width="1.5703125" style="412" customWidth="1"/>
    <col min="5389" max="5389" width="23" style="412" customWidth="1"/>
    <col min="5390" max="5390" width="18.140625" style="412" customWidth="1"/>
    <col min="5391" max="5391" width="3.7109375" style="412" customWidth="1"/>
    <col min="5392" max="5392" width="0.85546875" style="412" customWidth="1"/>
    <col min="5393" max="5393" width="3.7109375" style="412" customWidth="1"/>
    <col min="5394" max="5394" width="4.140625" style="412" customWidth="1"/>
    <col min="5395" max="5395" width="5.28515625" style="412" customWidth="1"/>
    <col min="5396" max="5396" width="4.85546875" style="412" customWidth="1"/>
    <col min="5397" max="5397" width="5.7109375" style="412" customWidth="1"/>
    <col min="5398" max="5398" width="5.28515625" style="412" customWidth="1"/>
    <col min="5399" max="5399" width="3.7109375" style="412" customWidth="1"/>
    <col min="5400" max="5401" width="1.28515625" style="412" customWidth="1"/>
    <col min="5402" max="5402" width="2.7109375" style="412" customWidth="1"/>
    <col min="5403" max="5403" width="4.85546875" style="412" customWidth="1"/>
    <col min="5404" max="5404" width="2.5703125" style="412" customWidth="1"/>
    <col min="5405" max="5405" width="1.42578125" style="412" customWidth="1"/>
    <col min="5406" max="5406" width="5.28515625" style="412" customWidth="1"/>
    <col min="5407" max="5407" width="2.7109375" style="412" customWidth="1"/>
    <col min="5408" max="5408" width="1" style="412" customWidth="1"/>
    <col min="5409" max="5409" width="4.28515625" style="412" customWidth="1"/>
    <col min="5410" max="5411" width="1.140625" style="412" customWidth="1"/>
    <col min="5412" max="5412" width="2.5703125" style="412" customWidth="1"/>
    <col min="5413" max="5413" width="1.28515625" style="412" customWidth="1"/>
    <col min="5414" max="5414" width="0.7109375" style="412" customWidth="1"/>
    <col min="5415" max="5415" width="1.28515625" style="412" customWidth="1"/>
    <col min="5416" max="5416" width="4.140625" style="412" customWidth="1"/>
    <col min="5417" max="5418" width="2.7109375" style="412" customWidth="1"/>
    <col min="5419" max="5419" width="3.85546875" style="412" customWidth="1"/>
    <col min="5420" max="5420" width="2.7109375" style="412" customWidth="1"/>
    <col min="5421" max="5421" width="1.28515625" style="412" customWidth="1"/>
    <col min="5422" max="5422" width="5.140625" style="412" customWidth="1"/>
    <col min="5423" max="5424" width="2.5703125" style="412" customWidth="1"/>
    <col min="5425" max="5425" width="5.140625" style="412" customWidth="1"/>
    <col min="5426" max="5426" width="1.7109375" style="412" customWidth="1"/>
    <col min="5427" max="5632" width="9.140625" style="412"/>
    <col min="5633" max="5633" width="20.85546875" style="412" customWidth="1"/>
    <col min="5634" max="5634" width="0.7109375" style="412" customWidth="1"/>
    <col min="5635" max="5635" width="0.85546875" style="412" customWidth="1"/>
    <col min="5636" max="5636" width="0.7109375" style="412" customWidth="1"/>
    <col min="5637" max="5637" width="1" style="412" customWidth="1"/>
    <col min="5638" max="5638" width="0.7109375" style="412" customWidth="1"/>
    <col min="5639" max="5639" width="5.7109375" style="412" customWidth="1"/>
    <col min="5640" max="5640" width="19.28515625" style="412" customWidth="1"/>
    <col min="5641" max="5641" width="3.7109375" style="412" customWidth="1"/>
    <col min="5642" max="5642" width="1.140625" style="412" customWidth="1"/>
    <col min="5643" max="5643" width="5.140625" style="412" customWidth="1"/>
    <col min="5644" max="5644" width="1.5703125" style="412" customWidth="1"/>
    <col min="5645" max="5645" width="23" style="412" customWidth="1"/>
    <col min="5646" max="5646" width="18.140625" style="412" customWidth="1"/>
    <col min="5647" max="5647" width="3.7109375" style="412" customWidth="1"/>
    <col min="5648" max="5648" width="0.85546875" style="412" customWidth="1"/>
    <col min="5649" max="5649" width="3.7109375" style="412" customWidth="1"/>
    <col min="5650" max="5650" width="4.140625" style="412" customWidth="1"/>
    <col min="5651" max="5651" width="5.28515625" style="412" customWidth="1"/>
    <col min="5652" max="5652" width="4.85546875" style="412" customWidth="1"/>
    <col min="5653" max="5653" width="5.7109375" style="412" customWidth="1"/>
    <col min="5654" max="5654" width="5.28515625" style="412" customWidth="1"/>
    <col min="5655" max="5655" width="3.7109375" style="412" customWidth="1"/>
    <col min="5656" max="5657" width="1.28515625" style="412" customWidth="1"/>
    <col min="5658" max="5658" width="2.7109375" style="412" customWidth="1"/>
    <col min="5659" max="5659" width="4.85546875" style="412" customWidth="1"/>
    <col min="5660" max="5660" width="2.5703125" style="412" customWidth="1"/>
    <col min="5661" max="5661" width="1.42578125" style="412" customWidth="1"/>
    <col min="5662" max="5662" width="5.28515625" style="412" customWidth="1"/>
    <col min="5663" max="5663" width="2.7109375" style="412" customWidth="1"/>
    <col min="5664" max="5664" width="1" style="412" customWidth="1"/>
    <col min="5665" max="5665" width="4.28515625" style="412" customWidth="1"/>
    <col min="5666" max="5667" width="1.140625" style="412" customWidth="1"/>
    <col min="5668" max="5668" width="2.5703125" style="412" customWidth="1"/>
    <col min="5669" max="5669" width="1.28515625" style="412" customWidth="1"/>
    <col min="5670" max="5670" width="0.7109375" style="412" customWidth="1"/>
    <col min="5671" max="5671" width="1.28515625" style="412" customWidth="1"/>
    <col min="5672" max="5672" width="4.140625" style="412" customWidth="1"/>
    <col min="5673" max="5674" width="2.7109375" style="412" customWidth="1"/>
    <col min="5675" max="5675" width="3.85546875" style="412" customWidth="1"/>
    <col min="5676" max="5676" width="2.7109375" style="412" customWidth="1"/>
    <col min="5677" max="5677" width="1.28515625" style="412" customWidth="1"/>
    <col min="5678" max="5678" width="5.140625" style="412" customWidth="1"/>
    <col min="5679" max="5680" width="2.5703125" style="412" customWidth="1"/>
    <col min="5681" max="5681" width="5.140625" style="412" customWidth="1"/>
    <col min="5682" max="5682" width="1.7109375" style="412" customWidth="1"/>
    <col min="5683" max="5888" width="9.140625" style="412"/>
    <col min="5889" max="5889" width="20.85546875" style="412" customWidth="1"/>
    <col min="5890" max="5890" width="0.7109375" style="412" customWidth="1"/>
    <col min="5891" max="5891" width="0.85546875" style="412" customWidth="1"/>
    <col min="5892" max="5892" width="0.7109375" style="412" customWidth="1"/>
    <col min="5893" max="5893" width="1" style="412" customWidth="1"/>
    <col min="5894" max="5894" width="0.7109375" style="412" customWidth="1"/>
    <col min="5895" max="5895" width="5.7109375" style="412" customWidth="1"/>
    <col min="5896" max="5896" width="19.28515625" style="412" customWidth="1"/>
    <col min="5897" max="5897" width="3.7109375" style="412" customWidth="1"/>
    <col min="5898" max="5898" width="1.140625" style="412" customWidth="1"/>
    <col min="5899" max="5899" width="5.140625" style="412" customWidth="1"/>
    <col min="5900" max="5900" width="1.5703125" style="412" customWidth="1"/>
    <col min="5901" max="5901" width="23" style="412" customWidth="1"/>
    <col min="5902" max="5902" width="18.140625" style="412" customWidth="1"/>
    <col min="5903" max="5903" width="3.7109375" style="412" customWidth="1"/>
    <col min="5904" max="5904" width="0.85546875" style="412" customWidth="1"/>
    <col min="5905" max="5905" width="3.7109375" style="412" customWidth="1"/>
    <col min="5906" max="5906" width="4.140625" style="412" customWidth="1"/>
    <col min="5907" max="5907" width="5.28515625" style="412" customWidth="1"/>
    <col min="5908" max="5908" width="4.85546875" style="412" customWidth="1"/>
    <col min="5909" max="5909" width="5.7109375" style="412" customWidth="1"/>
    <col min="5910" max="5910" width="5.28515625" style="412" customWidth="1"/>
    <col min="5911" max="5911" width="3.7109375" style="412" customWidth="1"/>
    <col min="5912" max="5913" width="1.28515625" style="412" customWidth="1"/>
    <col min="5914" max="5914" width="2.7109375" style="412" customWidth="1"/>
    <col min="5915" max="5915" width="4.85546875" style="412" customWidth="1"/>
    <col min="5916" max="5916" width="2.5703125" style="412" customWidth="1"/>
    <col min="5917" max="5917" width="1.42578125" style="412" customWidth="1"/>
    <col min="5918" max="5918" width="5.28515625" style="412" customWidth="1"/>
    <col min="5919" max="5919" width="2.7109375" style="412" customWidth="1"/>
    <col min="5920" max="5920" width="1" style="412" customWidth="1"/>
    <col min="5921" max="5921" width="4.28515625" style="412" customWidth="1"/>
    <col min="5922" max="5923" width="1.140625" style="412" customWidth="1"/>
    <col min="5924" max="5924" width="2.5703125" style="412" customWidth="1"/>
    <col min="5925" max="5925" width="1.28515625" style="412" customWidth="1"/>
    <col min="5926" max="5926" width="0.7109375" style="412" customWidth="1"/>
    <col min="5927" max="5927" width="1.28515625" style="412" customWidth="1"/>
    <col min="5928" max="5928" width="4.140625" style="412" customWidth="1"/>
    <col min="5929" max="5930" width="2.7109375" style="412" customWidth="1"/>
    <col min="5931" max="5931" width="3.85546875" style="412" customWidth="1"/>
    <col min="5932" max="5932" width="2.7109375" style="412" customWidth="1"/>
    <col min="5933" max="5933" width="1.28515625" style="412" customWidth="1"/>
    <col min="5934" max="5934" width="5.140625" style="412" customWidth="1"/>
    <col min="5935" max="5936" width="2.5703125" style="412" customWidth="1"/>
    <col min="5937" max="5937" width="5.140625" style="412" customWidth="1"/>
    <col min="5938" max="5938" width="1.7109375" style="412" customWidth="1"/>
    <col min="5939" max="6144" width="9.140625" style="412"/>
    <col min="6145" max="6145" width="20.85546875" style="412" customWidth="1"/>
    <col min="6146" max="6146" width="0.7109375" style="412" customWidth="1"/>
    <col min="6147" max="6147" width="0.85546875" style="412" customWidth="1"/>
    <col min="6148" max="6148" width="0.7109375" style="412" customWidth="1"/>
    <col min="6149" max="6149" width="1" style="412" customWidth="1"/>
    <col min="6150" max="6150" width="0.7109375" style="412" customWidth="1"/>
    <col min="6151" max="6151" width="5.7109375" style="412" customWidth="1"/>
    <col min="6152" max="6152" width="19.28515625" style="412" customWidth="1"/>
    <col min="6153" max="6153" width="3.7109375" style="412" customWidth="1"/>
    <col min="6154" max="6154" width="1.140625" style="412" customWidth="1"/>
    <col min="6155" max="6155" width="5.140625" style="412" customWidth="1"/>
    <col min="6156" max="6156" width="1.5703125" style="412" customWidth="1"/>
    <col min="6157" max="6157" width="23" style="412" customWidth="1"/>
    <col min="6158" max="6158" width="18.140625" style="412" customWidth="1"/>
    <col min="6159" max="6159" width="3.7109375" style="412" customWidth="1"/>
    <col min="6160" max="6160" width="0.85546875" style="412" customWidth="1"/>
    <col min="6161" max="6161" width="3.7109375" style="412" customWidth="1"/>
    <col min="6162" max="6162" width="4.140625" style="412" customWidth="1"/>
    <col min="6163" max="6163" width="5.28515625" style="412" customWidth="1"/>
    <col min="6164" max="6164" width="4.85546875" style="412" customWidth="1"/>
    <col min="6165" max="6165" width="5.7109375" style="412" customWidth="1"/>
    <col min="6166" max="6166" width="5.28515625" style="412" customWidth="1"/>
    <col min="6167" max="6167" width="3.7109375" style="412" customWidth="1"/>
    <col min="6168" max="6169" width="1.28515625" style="412" customWidth="1"/>
    <col min="6170" max="6170" width="2.7109375" style="412" customWidth="1"/>
    <col min="6171" max="6171" width="4.85546875" style="412" customWidth="1"/>
    <col min="6172" max="6172" width="2.5703125" style="412" customWidth="1"/>
    <col min="6173" max="6173" width="1.42578125" style="412" customWidth="1"/>
    <col min="6174" max="6174" width="5.28515625" style="412" customWidth="1"/>
    <col min="6175" max="6175" width="2.7109375" style="412" customWidth="1"/>
    <col min="6176" max="6176" width="1" style="412" customWidth="1"/>
    <col min="6177" max="6177" width="4.28515625" style="412" customWidth="1"/>
    <col min="6178" max="6179" width="1.140625" style="412" customWidth="1"/>
    <col min="6180" max="6180" width="2.5703125" style="412" customWidth="1"/>
    <col min="6181" max="6181" width="1.28515625" style="412" customWidth="1"/>
    <col min="6182" max="6182" width="0.7109375" style="412" customWidth="1"/>
    <col min="6183" max="6183" width="1.28515625" style="412" customWidth="1"/>
    <col min="6184" max="6184" width="4.140625" style="412" customWidth="1"/>
    <col min="6185" max="6186" width="2.7109375" style="412" customWidth="1"/>
    <col min="6187" max="6187" width="3.85546875" style="412" customWidth="1"/>
    <col min="6188" max="6188" width="2.7109375" style="412" customWidth="1"/>
    <col min="6189" max="6189" width="1.28515625" style="412" customWidth="1"/>
    <col min="6190" max="6190" width="5.140625" style="412" customWidth="1"/>
    <col min="6191" max="6192" width="2.5703125" style="412" customWidth="1"/>
    <col min="6193" max="6193" width="5.140625" style="412" customWidth="1"/>
    <col min="6194" max="6194" width="1.7109375" style="412" customWidth="1"/>
    <col min="6195" max="6400" width="9.140625" style="412"/>
    <col min="6401" max="6401" width="20.85546875" style="412" customWidth="1"/>
    <col min="6402" max="6402" width="0.7109375" style="412" customWidth="1"/>
    <col min="6403" max="6403" width="0.85546875" style="412" customWidth="1"/>
    <col min="6404" max="6404" width="0.7109375" style="412" customWidth="1"/>
    <col min="6405" max="6405" width="1" style="412" customWidth="1"/>
    <col min="6406" max="6406" width="0.7109375" style="412" customWidth="1"/>
    <col min="6407" max="6407" width="5.7109375" style="412" customWidth="1"/>
    <col min="6408" max="6408" width="19.28515625" style="412" customWidth="1"/>
    <col min="6409" max="6409" width="3.7109375" style="412" customWidth="1"/>
    <col min="6410" max="6410" width="1.140625" style="412" customWidth="1"/>
    <col min="6411" max="6411" width="5.140625" style="412" customWidth="1"/>
    <col min="6412" max="6412" width="1.5703125" style="412" customWidth="1"/>
    <col min="6413" max="6413" width="23" style="412" customWidth="1"/>
    <col min="6414" max="6414" width="18.140625" style="412" customWidth="1"/>
    <col min="6415" max="6415" width="3.7109375" style="412" customWidth="1"/>
    <col min="6416" max="6416" width="0.85546875" style="412" customWidth="1"/>
    <col min="6417" max="6417" width="3.7109375" style="412" customWidth="1"/>
    <col min="6418" max="6418" width="4.140625" style="412" customWidth="1"/>
    <col min="6419" max="6419" width="5.28515625" style="412" customWidth="1"/>
    <col min="6420" max="6420" width="4.85546875" style="412" customWidth="1"/>
    <col min="6421" max="6421" width="5.7109375" style="412" customWidth="1"/>
    <col min="6422" max="6422" width="5.28515625" style="412" customWidth="1"/>
    <col min="6423" max="6423" width="3.7109375" style="412" customWidth="1"/>
    <col min="6424" max="6425" width="1.28515625" style="412" customWidth="1"/>
    <col min="6426" max="6426" width="2.7109375" style="412" customWidth="1"/>
    <col min="6427" max="6427" width="4.85546875" style="412" customWidth="1"/>
    <col min="6428" max="6428" width="2.5703125" style="412" customWidth="1"/>
    <col min="6429" max="6429" width="1.42578125" style="412" customWidth="1"/>
    <col min="6430" max="6430" width="5.28515625" style="412" customWidth="1"/>
    <col min="6431" max="6431" width="2.7109375" style="412" customWidth="1"/>
    <col min="6432" max="6432" width="1" style="412" customWidth="1"/>
    <col min="6433" max="6433" width="4.28515625" style="412" customWidth="1"/>
    <col min="6434" max="6435" width="1.140625" style="412" customWidth="1"/>
    <col min="6436" max="6436" width="2.5703125" style="412" customWidth="1"/>
    <col min="6437" max="6437" width="1.28515625" style="412" customWidth="1"/>
    <col min="6438" max="6438" width="0.7109375" style="412" customWidth="1"/>
    <col min="6439" max="6439" width="1.28515625" style="412" customWidth="1"/>
    <col min="6440" max="6440" width="4.140625" style="412" customWidth="1"/>
    <col min="6441" max="6442" width="2.7109375" style="412" customWidth="1"/>
    <col min="6443" max="6443" width="3.85546875" style="412" customWidth="1"/>
    <col min="6444" max="6444" width="2.7109375" style="412" customWidth="1"/>
    <col min="6445" max="6445" width="1.28515625" style="412" customWidth="1"/>
    <col min="6446" max="6446" width="5.140625" style="412" customWidth="1"/>
    <col min="6447" max="6448" width="2.5703125" style="412" customWidth="1"/>
    <col min="6449" max="6449" width="5.140625" style="412" customWidth="1"/>
    <col min="6450" max="6450" width="1.7109375" style="412" customWidth="1"/>
    <col min="6451" max="6656" width="9.140625" style="412"/>
    <col min="6657" max="6657" width="20.85546875" style="412" customWidth="1"/>
    <col min="6658" max="6658" width="0.7109375" style="412" customWidth="1"/>
    <col min="6659" max="6659" width="0.85546875" style="412" customWidth="1"/>
    <col min="6660" max="6660" width="0.7109375" style="412" customWidth="1"/>
    <col min="6661" max="6661" width="1" style="412" customWidth="1"/>
    <col min="6662" max="6662" width="0.7109375" style="412" customWidth="1"/>
    <col min="6663" max="6663" width="5.7109375" style="412" customWidth="1"/>
    <col min="6664" max="6664" width="19.28515625" style="412" customWidth="1"/>
    <col min="6665" max="6665" width="3.7109375" style="412" customWidth="1"/>
    <col min="6666" max="6666" width="1.140625" style="412" customWidth="1"/>
    <col min="6667" max="6667" width="5.140625" style="412" customWidth="1"/>
    <col min="6668" max="6668" width="1.5703125" style="412" customWidth="1"/>
    <col min="6669" max="6669" width="23" style="412" customWidth="1"/>
    <col min="6670" max="6670" width="18.140625" style="412" customWidth="1"/>
    <col min="6671" max="6671" width="3.7109375" style="412" customWidth="1"/>
    <col min="6672" max="6672" width="0.85546875" style="412" customWidth="1"/>
    <col min="6673" max="6673" width="3.7109375" style="412" customWidth="1"/>
    <col min="6674" max="6674" width="4.140625" style="412" customWidth="1"/>
    <col min="6675" max="6675" width="5.28515625" style="412" customWidth="1"/>
    <col min="6676" max="6676" width="4.85546875" style="412" customWidth="1"/>
    <col min="6677" max="6677" width="5.7109375" style="412" customWidth="1"/>
    <col min="6678" max="6678" width="5.28515625" style="412" customWidth="1"/>
    <col min="6679" max="6679" width="3.7109375" style="412" customWidth="1"/>
    <col min="6680" max="6681" width="1.28515625" style="412" customWidth="1"/>
    <col min="6682" max="6682" width="2.7109375" style="412" customWidth="1"/>
    <col min="6683" max="6683" width="4.85546875" style="412" customWidth="1"/>
    <col min="6684" max="6684" width="2.5703125" style="412" customWidth="1"/>
    <col min="6685" max="6685" width="1.42578125" style="412" customWidth="1"/>
    <col min="6686" max="6686" width="5.28515625" style="412" customWidth="1"/>
    <col min="6687" max="6687" width="2.7109375" style="412" customWidth="1"/>
    <col min="6688" max="6688" width="1" style="412" customWidth="1"/>
    <col min="6689" max="6689" width="4.28515625" style="412" customWidth="1"/>
    <col min="6690" max="6691" width="1.140625" style="412" customWidth="1"/>
    <col min="6692" max="6692" width="2.5703125" style="412" customWidth="1"/>
    <col min="6693" max="6693" width="1.28515625" style="412" customWidth="1"/>
    <col min="6694" max="6694" width="0.7109375" style="412" customWidth="1"/>
    <col min="6695" max="6695" width="1.28515625" style="412" customWidth="1"/>
    <col min="6696" max="6696" width="4.140625" style="412" customWidth="1"/>
    <col min="6697" max="6698" width="2.7109375" style="412" customWidth="1"/>
    <col min="6699" max="6699" width="3.85546875" style="412" customWidth="1"/>
    <col min="6700" max="6700" width="2.7109375" style="412" customWidth="1"/>
    <col min="6701" max="6701" width="1.28515625" style="412" customWidth="1"/>
    <col min="6702" max="6702" width="5.140625" style="412" customWidth="1"/>
    <col min="6703" max="6704" width="2.5703125" style="412" customWidth="1"/>
    <col min="6705" max="6705" width="5.140625" style="412" customWidth="1"/>
    <col min="6706" max="6706" width="1.7109375" style="412" customWidth="1"/>
    <col min="6707" max="6912" width="9.140625" style="412"/>
    <col min="6913" max="6913" width="20.85546875" style="412" customWidth="1"/>
    <col min="6914" max="6914" width="0.7109375" style="412" customWidth="1"/>
    <col min="6915" max="6915" width="0.85546875" style="412" customWidth="1"/>
    <col min="6916" max="6916" width="0.7109375" style="412" customWidth="1"/>
    <col min="6917" max="6917" width="1" style="412" customWidth="1"/>
    <col min="6918" max="6918" width="0.7109375" style="412" customWidth="1"/>
    <col min="6919" max="6919" width="5.7109375" style="412" customWidth="1"/>
    <col min="6920" max="6920" width="19.28515625" style="412" customWidth="1"/>
    <col min="6921" max="6921" width="3.7109375" style="412" customWidth="1"/>
    <col min="6922" max="6922" width="1.140625" style="412" customWidth="1"/>
    <col min="6923" max="6923" width="5.140625" style="412" customWidth="1"/>
    <col min="6924" max="6924" width="1.5703125" style="412" customWidth="1"/>
    <col min="6925" max="6925" width="23" style="412" customWidth="1"/>
    <col min="6926" max="6926" width="18.140625" style="412" customWidth="1"/>
    <col min="6927" max="6927" width="3.7109375" style="412" customWidth="1"/>
    <col min="6928" max="6928" width="0.85546875" style="412" customWidth="1"/>
    <col min="6929" max="6929" width="3.7109375" style="412" customWidth="1"/>
    <col min="6930" max="6930" width="4.140625" style="412" customWidth="1"/>
    <col min="6931" max="6931" width="5.28515625" style="412" customWidth="1"/>
    <col min="6932" max="6932" width="4.85546875" style="412" customWidth="1"/>
    <col min="6933" max="6933" width="5.7109375" style="412" customWidth="1"/>
    <col min="6934" max="6934" width="5.28515625" style="412" customWidth="1"/>
    <col min="6935" max="6935" width="3.7109375" style="412" customWidth="1"/>
    <col min="6936" max="6937" width="1.28515625" style="412" customWidth="1"/>
    <col min="6938" max="6938" width="2.7109375" style="412" customWidth="1"/>
    <col min="6939" max="6939" width="4.85546875" style="412" customWidth="1"/>
    <col min="6940" max="6940" width="2.5703125" style="412" customWidth="1"/>
    <col min="6941" max="6941" width="1.42578125" style="412" customWidth="1"/>
    <col min="6942" max="6942" width="5.28515625" style="412" customWidth="1"/>
    <col min="6943" max="6943" width="2.7109375" style="412" customWidth="1"/>
    <col min="6944" max="6944" width="1" style="412" customWidth="1"/>
    <col min="6945" max="6945" width="4.28515625" style="412" customWidth="1"/>
    <col min="6946" max="6947" width="1.140625" style="412" customWidth="1"/>
    <col min="6948" max="6948" width="2.5703125" style="412" customWidth="1"/>
    <col min="6949" max="6949" width="1.28515625" style="412" customWidth="1"/>
    <col min="6950" max="6950" width="0.7109375" style="412" customWidth="1"/>
    <col min="6951" max="6951" width="1.28515625" style="412" customWidth="1"/>
    <col min="6952" max="6952" width="4.140625" style="412" customWidth="1"/>
    <col min="6953" max="6954" width="2.7109375" style="412" customWidth="1"/>
    <col min="6955" max="6955" width="3.85546875" style="412" customWidth="1"/>
    <col min="6956" max="6956" width="2.7109375" style="412" customWidth="1"/>
    <col min="6957" max="6957" width="1.28515625" style="412" customWidth="1"/>
    <col min="6958" max="6958" width="5.140625" style="412" customWidth="1"/>
    <col min="6959" max="6960" width="2.5703125" style="412" customWidth="1"/>
    <col min="6961" max="6961" width="5.140625" style="412" customWidth="1"/>
    <col min="6962" max="6962" width="1.7109375" style="412" customWidth="1"/>
    <col min="6963" max="7168" width="9.140625" style="412"/>
    <col min="7169" max="7169" width="20.85546875" style="412" customWidth="1"/>
    <col min="7170" max="7170" width="0.7109375" style="412" customWidth="1"/>
    <col min="7171" max="7171" width="0.85546875" style="412" customWidth="1"/>
    <col min="7172" max="7172" width="0.7109375" style="412" customWidth="1"/>
    <col min="7173" max="7173" width="1" style="412" customWidth="1"/>
    <col min="7174" max="7174" width="0.7109375" style="412" customWidth="1"/>
    <col min="7175" max="7175" width="5.7109375" style="412" customWidth="1"/>
    <col min="7176" max="7176" width="19.28515625" style="412" customWidth="1"/>
    <col min="7177" max="7177" width="3.7109375" style="412" customWidth="1"/>
    <col min="7178" max="7178" width="1.140625" style="412" customWidth="1"/>
    <col min="7179" max="7179" width="5.140625" style="412" customWidth="1"/>
    <col min="7180" max="7180" width="1.5703125" style="412" customWidth="1"/>
    <col min="7181" max="7181" width="23" style="412" customWidth="1"/>
    <col min="7182" max="7182" width="18.140625" style="412" customWidth="1"/>
    <col min="7183" max="7183" width="3.7109375" style="412" customWidth="1"/>
    <col min="7184" max="7184" width="0.85546875" style="412" customWidth="1"/>
    <col min="7185" max="7185" width="3.7109375" style="412" customWidth="1"/>
    <col min="7186" max="7186" width="4.140625" style="412" customWidth="1"/>
    <col min="7187" max="7187" width="5.28515625" style="412" customWidth="1"/>
    <col min="7188" max="7188" width="4.85546875" style="412" customWidth="1"/>
    <col min="7189" max="7189" width="5.7109375" style="412" customWidth="1"/>
    <col min="7190" max="7190" width="5.28515625" style="412" customWidth="1"/>
    <col min="7191" max="7191" width="3.7109375" style="412" customWidth="1"/>
    <col min="7192" max="7193" width="1.28515625" style="412" customWidth="1"/>
    <col min="7194" max="7194" width="2.7109375" style="412" customWidth="1"/>
    <col min="7195" max="7195" width="4.85546875" style="412" customWidth="1"/>
    <col min="7196" max="7196" width="2.5703125" style="412" customWidth="1"/>
    <col min="7197" max="7197" width="1.42578125" style="412" customWidth="1"/>
    <col min="7198" max="7198" width="5.28515625" style="412" customWidth="1"/>
    <col min="7199" max="7199" width="2.7109375" style="412" customWidth="1"/>
    <col min="7200" max="7200" width="1" style="412" customWidth="1"/>
    <col min="7201" max="7201" width="4.28515625" style="412" customWidth="1"/>
    <col min="7202" max="7203" width="1.140625" style="412" customWidth="1"/>
    <col min="7204" max="7204" width="2.5703125" style="412" customWidth="1"/>
    <col min="7205" max="7205" width="1.28515625" style="412" customWidth="1"/>
    <col min="7206" max="7206" width="0.7109375" style="412" customWidth="1"/>
    <col min="7207" max="7207" width="1.28515625" style="412" customWidth="1"/>
    <col min="7208" max="7208" width="4.140625" style="412" customWidth="1"/>
    <col min="7209" max="7210" width="2.7109375" style="412" customWidth="1"/>
    <col min="7211" max="7211" width="3.85546875" style="412" customWidth="1"/>
    <col min="7212" max="7212" width="2.7109375" style="412" customWidth="1"/>
    <col min="7213" max="7213" width="1.28515625" style="412" customWidth="1"/>
    <col min="7214" max="7214" width="5.140625" style="412" customWidth="1"/>
    <col min="7215" max="7216" width="2.5703125" style="412" customWidth="1"/>
    <col min="7217" max="7217" width="5.140625" style="412" customWidth="1"/>
    <col min="7218" max="7218" width="1.7109375" style="412" customWidth="1"/>
    <col min="7219" max="7424" width="9.140625" style="412"/>
    <col min="7425" max="7425" width="20.85546875" style="412" customWidth="1"/>
    <col min="7426" max="7426" width="0.7109375" style="412" customWidth="1"/>
    <col min="7427" max="7427" width="0.85546875" style="412" customWidth="1"/>
    <col min="7428" max="7428" width="0.7109375" style="412" customWidth="1"/>
    <col min="7429" max="7429" width="1" style="412" customWidth="1"/>
    <col min="7430" max="7430" width="0.7109375" style="412" customWidth="1"/>
    <col min="7431" max="7431" width="5.7109375" style="412" customWidth="1"/>
    <col min="7432" max="7432" width="19.28515625" style="412" customWidth="1"/>
    <col min="7433" max="7433" width="3.7109375" style="412" customWidth="1"/>
    <col min="7434" max="7434" width="1.140625" style="412" customWidth="1"/>
    <col min="7435" max="7435" width="5.140625" style="412" customWidth="1"/>
    <col min="7436" max="7436" width="1.5703125" style="412" customWidth="1"/>
    <col min="7437" max="7437" width="23" style="412" customWidth="1"/>
    <col min="7438" max="7438" width="18.140625" style="412" customWidth="1"/>
    <col min="7439" max="7439" width="3.7109375" style="412" customWidth="1"/>
    <col min="7440" max="7440" width="0.85546875" style="412" customWidth="1"/>
    <col min="7441" max="7441" width="3.7109375" style="412" customWidth="1"/>
    <col min="7442" max="7442" width="4.140625" style="412" customWidth="1"/>
    <col min="7443" max="7443" width="5.28515625" style="412" customWidth="1"/>
    <col min="7444" max="7444" width="4.85546875" style="412" customWidth="1"/>
    <col min="7445" max="7445" width="5.7109375" style="412" customWidth="1"/>
    <col min="7446" max="7446" width="5.28515625" style="412" customWidth="1"/>
    <col min="7447" max="7447" width="3.7109375" style="412" customWidth="1"/>
    <col min="7448" max="7449" width="1.28515625" style="412" customWidth="1"/>
    <col min="7450" max="7450" width="2.7109375" style="412" customWidth="1"/>
    <col min="7451" max="7451" width="4.85546875" style="412" customWidth="1"/>
    <col min="7452" max="7452" width="2.5703125" style="412" customWidth="1"/>
    <col min="7453" max="7453" width="1.42578125" style="412" customWidth="1"/>
    <col min="7454" max="7454" width="5.28515625" style="412" customWidth="1"/>
    <col min="7455" max="7455" width="2.7109375" style="412" customWidth="1"/>
    <col min="7456" max="7456" width="1" style="412" customWidth="1"/>
    <col min="7457" max="7457" width="4.28515625" style="412" customWidth="1"/>
    <col min="7458" max="7459" width="1.140625" style="412" customWidth="1"/>
    <col min="7460" max="7460" width="2.5703125" style="412" customWidth="1"/>
    <col min="7461" max="7461" width="1.28515625" style="412" customWidth="1"/>
    <col min="7462" max="7462" width="0.7109375" style="412" customWidth="1"/>
    <col min="7463" max="7463" width="1.28515625" style="412" customWidth="1"/>
    <col min="7464" max="7464" width="4.140625" style="412" customWidth="1"/>
    <col min="7465" max="7466" width="2.7109375" style="412" customWidth="1"/>
    <col min="7467" max="7467" width="3.85546875" style="412" customWidth="1"/>
    <col min="7468" max="7468" width="2.7109375" style="412" customWidth="1"/>
    <col min="7469" max="7469" width="1.28515625" style="412" customWidth="1"/>
    <col min="7470" max="7470" width="5.140625" style="412" customWidth="1"/>
    <col min="7471" max="7472" width="2.5703125" style="412" customWidth="1"/>
    <col min="7473" max="7473" width="5.140625" style="412" customWidth="1"/>
    <col min="7474" max="7474" width="1.7109375" style="412" customWidth="1"/>
    <col min="7475" max="7680" width="9.140625" style="412"/>
    <col min="7681" max="7681" width="20.85546875" style="412" customWidth="1"/>
    <col min="7682" max="7682" width="0.7109375" style="412" customWidth="1"/>
    <col min="7683" max="7683" width="0.85546875" style="412" customWidth="1"/>
    <col min="7684" max="7684" width="0.7109375" style="412" customWidth="1"/>
    <col min="7685" max="7685" width="1" style="412" customWidth="1"/>
    <col min="7686" max="7686" width="0.7109375" style="412" customWidth="1"/>
    <col min="7687" max="7687" width="5.7109375" style="412" customWidth="1"/>
    <col min="7688" max="7688" width="19.28515625" style="412" customWidth="1"/>
    <col min="7689" max="7689" width="3.7109375" style="412" customWidth="1"/>
    <col min="7690" max="7690" width="1.140625" style="412" customWidth="1"/>
    <col min="7691" max="7691" width="5.140625" style="412" customWidth="1"/>
    <col min="7692" max="7692" width="1.5703125" style="412" customWidth="1"/>
    <col min="7693" max="7693" width="23" style="412" customWidth="1"/>
    <col min="7694" max="7694" width="18.140625" style="412" customWidth="1"/>
    <col min="7695" max="7695" width="3.7109375" style="412" customWidth="1"/>
    <col min="7696" max="7696" width="0.85546875" style="412" customWidth="1"/>
    <col min="7697" max="7697" width="3.7109375" style="412" customWidth="1"/>
    <col min="7698" max="7698" width="4.140625" style="412" customWidth="1"/>
    <col min="7699" max="7699" width="5.28515625" style="412" customWidth="1"/>
    <col min="7700" max="7700" width="4.85546875" style="412" customWidth="1"/>
    <col min="7701" max="7701" width="5.7109375" style="412" customWidth="1"/>
    <col min="7702" max="7702" width="5.28515625" style="412" customWidth="1"/>
    <col min="7703" max="7703" width="3.7109375" style="412" customWidth="1"/>
    <col min="7704" max="7705" width="1.28515625" style="412" customWidth="1"/>
    <col min="7706" max="7706" width="2.7109375" style="412" customWidth="1"/>
    <col min="7707" max="7707" width="4.85546875" style="412" customWidth="1"/>
    <col min="7708" max="7708" width="2.5703125" style="412" customWidth="1"/>
    <col min="7709" max="7709" width="1.42578125" style="412" customWidth="1"/>
    <col min="7710" max="7710" width="5.28515625" style="412" customWidth="1"/>
    <col min="7711" max="7711" width="2.7109375" style="412" customWidth="1"/>
    <col min="7712" max="7712" width="1" style="412" customWidth="1"/>
    <col min="7713" max="7713" width="4.28515625" style="412" customWidth="1"/>
    <col min="7714" max="7715" width="1.140625" style="412" customWidth="1"/>
    <col min="7716" max="7716" width="2.5703125" style="412" customWidth="1"/>
    <col min="7717" max="7717" width="1.28515625" style="412" customWidth="1"/>
    <col min="7718" max="7718" width="0.7109375" style="412" customWidth="1"/>
    <col min="7719" max="7719" width="1.28515625" style="412" customWidth="1"/>
    <col min="7720" max="7720" width="4.140625" style="412" customWidth="1"/>
    <col min="7721" max="7722" width="2.7109375" style="412" customWidth="1"/>
    <col min="7723" max="7723" width="3.85546875" style="412" customWidth="1"/>
    <col min="7724" max="7724" width="2.7109375" style="412" customWidth="1"/>
    <col min="7725" max="7725" width="1.28515625" style="412" customWidth="1"/>
    <col min="7726" max="7726" width="5.140625" style="412" customWidth="1"/>
    <col min="7727" max="7728" width="2.5703125" style="412" customWidth="1"/>
    <col min="7729" max="7729" width="5.140625" style="412" customWidth="1"/>
    <col min="7730" max="7730" width="1.7109375" style="412" customWidth="1"/>
    <col min="7731" max="7936" width="9.140625" style="412"/>
    <col min="7937" max="7937" width="20.85546875" style="412" customWidth="1"/>
    <col min="7938" max="7938" width="0.7109375" style="412" customWidth="1"/>
    <col min="7939" max="7939" width="0.85546875" style="412" customWidth="1"/>
    <col min="7940" max="7940" width="0.7109375" style="412" customWidth="1"/>
    <col min="7941" max="7941" width="1" style="412" customWidth="1"/>
    <col min="7942" max="7942" width="0.7109375" style="412" customWidth="1"/>
    <col min="7943" max="7943" width="5.7109375" style="412" customWidth="1"/>
    <col min="7944" max="7944" width="19.28515625" style="412" customWidth="1"/>
    <col min="7945" max="7945" width="3.7109375" style="412" customWidth="1"/>
    <col min="7946" max="7946" width="1.140625" style="412" customWidth="1"/>
    <col min="7947" max="7947" width="5.140625" style="412" customWidth="1"/>
    <col min="7948" max="7948" width="1.5703125" style="412" customWidth="1"/>
    <col min="7949" max="7949" width="23" style="412" customWidth="1"/>
    <col min="7950" max="7950" width="18.140625" style="412" customWidth="1"/>
    <col min="7951" max="7951" width="3.7109375" style="412" customWidth="1"/>
    <col min="7952" max="7952" width="0.85546875" style="412" customWidth="1"/>
    <col min="7953" max="7953" width="3.7109375" style="412" customWidth="1"/>
    <col min="7954" max="7954" width="4.140625" style="412" customWidth="1"/>
    <col min="7955" max="7955" width="5.28515625" style="412" customWidth="1"/>
    <col min="7956" max="7956" width="4.85546875" style="412" customWidth="1"/>
    <col min="7957" max="7957" width="5.7109375" style="412" customWidth="1"/>
    <col min="7958" max="7958" width="5.28515625" style="412" customWidth="1"/>
    <col min="7959" max="7959" width="3.7109375" style="412" customWidth="1"/>
    <col min="7960" max="7961" width="1.28515625" style="412" customWidth="1"/>
    <col min="7962" max="7962" width="2.7109375" style="412" customWidth="1"/>
    <col min="7963" max="7963" width="4.85546875" style="412" customWidth="1"/>
    <col min="7964" max="7964" width="2.5703125" style="412" customWidth="1"/>
    <col min="7965" max="7965" width="1.42578125" style="412" customWidth="1"/>
    <col min="7966" max="7966" width="5.28515625" style="412" customWidth="1"/>
    <col min="7967" max="7967" width="2.7109375" style="412" customWidth="1"/>
    <col min="7968" max="7968" width="1" style="412" customWidth="1"/>
    <col min="7969" max="7969" width="4.28515625" style="412" customWidth="1"/>
    <col min="7970" max="7971" width="1.140625" style="412" customWidth="1"/>
    <col min="7972" max="7972" width="2.5703125" style="412" customWidth="1"/>
    <col min="7973" max="7973" width="1.28515625" style="412" customWidth="1"/>
    <col min="7974" max="7974" width="0.7109375" style="412" customWidth="1"/>
    <col min="7975" max="7975" width="1.28515625" style="412" customWidth="1"/>
    <col min="7976" max="7976" width="4.140625" style="412" customWidth="1"/>
    <col min="7977" max="7978" width="2.7109375" style="412" customWidth="1"/>
    <col min="7979" max="7979" width="3.85546875" style="412" customWidth="1"/>
    <col min="7980" max="7980" width="2.7109375" style="412" customWidth="1"/>
    <col min="7981" max="7981" width="1.28515625" style="412" customWidth="1"/>
    <col min="7982" max="7982" width="5.140625" style="412" customWidth="1"/>
    <col min="7983" max="7984" width="2.5703125" style="412" customWidth="1"/>
    <col min="7985" max="7985" width="5.140625" style="412" customWidth="1"/>
    <col min="7986" max="7986" width="1.7109375" style="412" customWidth="1"/>
    <col min="7987" max="8192" width="9.140625" style="412"/>
    <col min="8193" max="8193" width="20.85546875" style="412" customWidth="1"/>
    <col min="8194" max="8194" width="0.7109375" style="412" customWidth="1"/>
    <col min="8195" max="8195" width="0.85546875" style="412" customWidth="1"/>
    <col min="8196" max="8196" width="0.7109375" style="412" customWidth="1"/>
    <col min="8197" max="8197" width="1" style="412" customWidth="1"/>
    <col min="8198" max="8198" width="0.7109375" style="412" customWidth="1"/>
    <col min="8199" max="8199" width="5.7109375" style="412" customWidth="1"/>
    <col min="8200" max="8200" width="19.28515625" style="412" customWidth="1"/>
    <col min="8201" max="8201" width="3.7109375" style="412" customWidth="1"/>
    <col min="8202" max="8202" width="1.140625" style="412" customWidth="1"/>
    <col min="8203" max="8203" width="5.140625" style="412" customWidth="1"/>
    <col min="8204" max="8204" width="1.5703125" style="412" customWidth="1"/>
    <col min="8205" max="8205" width="23" style="412" customWidth="1"/>
    <col min="8206" max="8206" width="18.140625" style="412" customWidth="1"/>
    <col min="8207" max="8207" width="3.7109375" style="412" customWidth="1"/>
    <col min="8208" max="8208" width="0.85546875" style="412" customWidth="1"/>
    <col min="8209" max="8209" width="3.7109375" style="412" customWidth="1"/>
    <col min="8210" max="8210" width="4.140625" style="412" customWidth="1"/>
    <col min="8211" max="8211" width="5.28515625" style="412" customWidth="1"/>
    <col min="8212" max="8212" width="4.85546875" style="412" customWidth="1"/>
    <col min="8213" max="8213" width="5.7109375" style="412" customWidth="1"/>
    <col min="8214" max="8214" width="5.28515625" style="412" customWidth="1"/>
    <col min="8215" max="8215" width="3.7109375" style="412" customWidth="1"/>
    <col min="8216" max="8217" width="1.28515625" style="412" customWidth="1"/>
    <col min="8218" max="8218" width="2.7109375" style="412" customWidth="1"/>
    <col min="8219" max="8219" width="4.85546875" style="412" customWidth="1"/>
    <col min="8220" max="8220" width="2.5703125" style="412" customWidth="1"/>
    <col min="8221" max="8221" width="1.42578125" style="412" customWidth="1"/>
    <col min="8222" max="8222" width="5.28515625" style="412" customWidth="1"/>
    <col min="8223" max="8223" width="2.7109375" style="412" customWidth="1"/>
    <col min="8224" max="8224" width="1" style="412" customWidth="1"/>
    <col min="8225" max="8225" width="4.28515625" style="412" customWidth="1"/>
    <col min="8226" max="8227" width="1.140625" style="412" customWidth="1"/>
    <col min="8228" max="8228" width="2.5703125" style="412" customWidth="1"/>
    <col min="8229" max="8229" width="1.28515625" style="412" customWidth="1"/>
    <col min="8230" max="8230" width="0.7109375" style="412" customWidth="1"/>
    <col min="8231" max="8231" width="1.28515625" style="412" customWidth="1"/>
    <col min="8232" max="8232" width="4.140625" style="412" customWidth="1"/>
    <col min="8233" max="8234" width="2.7109375" style="412" customWidth="1"/>
    <col min="8235" max="8235" width="3.85546875" style="412" customWidth="1"/>
    <col min="8236" max="8236" width="2.7109375" style="412" customWidth="1"/>
    <col min="8237" max="8237" width="1.28515625" style="412" customWidth="1"/>
    <col min="8238" max="8238" width="5.140625" style="412" customWidth="1"/>
    <col min="8239" max="8240" width="2.5703125" style="412" customWidth="1"/>
    <col min="8241" max="8241" width="5.140625" style="412" customWidth="1"/>
    <col min="8242" max="8242" width="1.7109375" style="412" customWidth="1"/>
    <col min="8243" max="8448" width="9.140625" style="412"/>
    <col min="8449" max="8449" width="20.85546875" style="412" customWidth="1"/>
    <col min="8450" max="8450" width="0.7109375" style="412" customWidth="1"/>
    <col min="8451" max="8451" width="0.85546875" style="412" customWidth="1"/>
    <col min="8452" max="8452" width="0.7109375" style="412" customWidth="1"/>
    <col min="8453" max="8453" width="1" style="412" customWidth="1"/>
    <col min="8454" max="8454" width="0.7109375" style="412" customWidth="1"/>
    <col min="8455" max="8455" width="5.7109375" style="412" customWidth="1"/>
    <col min="8456" max="8456" width="19.28515625" style="412" customWidth="1"/>
    <col min="8457" max="8457" width="3.7109375" style="412" customWidth="1"/>
    <col min="8458" max="8458" width="1.140625" style="412" customWidth="1"/>
    <col min="8459" max="8459" width="5.140625" style="412" customWidth="1"/>
    <col min="8460" max="8460" width="1.5703125" style="412" customWidth="1"/>
    <col min="8461" max="8461" width="23" style="412" customWidth="1"/>
    <col min="8462" max="8462" width="18.140625" style="412" customWidth="1"/>
    <col min="8463" max="8463" width="3.7109375" style="412" customWidth="1"/>
    <col min="8464" max="8464" width="0.85546875" style="412" customWidth="1"/>
    <col min="8465" max="8465" width="3.7109375" style="412" customWidth="1"/>
    <col min="8466" max="8466" width="4.140625" style="412" customWidth="1"/>
    <col min="8467" max="8467" width="5.28515625" style="412" customWidth="1"/>
    <col min="8468" max="8468" width="4.85546875" style="412" customWidth="1"/>
    <col min="8469" max="8469" width="5.7109375" style="412" customWidth="1"/>
    <col min="8470" max="8470" width="5.28515625" style="412" customWidth="1"/>
    <col min="8471" max="8471" width="3.7109375" style="412" customWidth="1"/>
    <col min="8472" max="8473" width="1.28515625" style="412" customWidth="1"/>
    <col min="8474" max="8474" width="2.7109375" style="412" customWidth="1"/>
    <col min="8475" max="8475" width="4.85546875" style="412" customWidth="1"/>
    <col min="8476" max="8476" width="2.5703125" style="412" customWidth="1"/>
    <col min="8477" max="8477" width="1.42578125" style="412" customWidth="1"/>
    <col min="8478" max="8478" width="5.28515625" style="412" customWidth="1"/>
    <col min="8479" max="8479" width="2.7109375" style="412" customWidth="1"/>
    <col min="8480" max="8480" width="1" style="412" customWidth="1"/>
    <col min="8481" max="8481" width="4.28515625" style="412" customWidth="1"/>
    <col min="8482" max="8483" width="1.140625" style="412" customWidth="1"/>
    <col min="8484" max="8484" width="2.5703125" style="412" customWidth="1"/>
    <col min="8485" max="8485" width="1.28515625" style="412" customWidth="1"/>
    <col min="8486" max="8486" width="0.7109375" style="412" customWidth="1"/>
    <col min="8487" max="8487" width="1.28515625" style="412" customWidth="1"/>
    <col min="8488" max="8488" width="4.140625" style="412" customWidth="1"/>
    <col min="8489" max="8490" width="2.7109375" style="412" customWidth="1"/>
    <col min="8491" max="8491" width="3.85546875" style="412" customWidth="1"/>
    <col min="8492" max="8492" width="2.7109375" style="412" customWidth="1"/>
    <col min="8493" max="8493" width="1.28515625" style="412" customWidth="1"/>
    <col min="8494" max="8494" width="5.140625" style="412" customWidth="1"/>
    <col min="8495" max="8496" width="2.5703125" style="412" customWidth="1"/>
    <col min="8497" max="8497" width="5.140625" style="412" customWidth="1"/>
    <col min="8498" max="8498" width="1.7109375" style="412" customWidth="1"/>
    <col min="8499" max="8704" width="9.140625" style="412"/>
    <col min="8705" max="8705" width="20.85546875" style="412" customWidth="1"/>
    <col min="8706" max="8706" width="0.7109375" style="412" customWidth="1"/>
    <col min="8707" max="8707" width="0.85546875" style="412" customWidth="1"/>
    <col min="8708" max="8708" width="0.7109375" style="412" customWidth="1"/>
    <col min="8709" max="8709" width="1" style="412" customWidth="1"/>
    <col min="8710" max="8710" width="0.7109375" style="412" customWidth="1"/>
    <col min="8711" max="8711" width="5.7109375" style="412" customWidth="1"/>
    <col min="8712" max="8712" width="19.28515625" style="412" customWidth="1"/>
    <col min="8713" max="8713" width="3.7109375" style="412" customWidth="1"/>
    <col min="8714" max="8714" width="1.140625" style="412" customWidth="1"/>
    <col min="8715" max="8715" width="5.140625" style="412" customWidth="1"/>
    <col min="8716" max="8716" width="1.5703125" style="412" customWidth="1"/>
    <col min="8717" max="8717" width="23" style="412" customWidth="1"/>
    <col min="8718" max="8718" width="18.140625" style="412" customWidth="1"/>
    <col min="8719" max="8719" width="3.7109375" style="412" customWidth="1"/>
    <col min="8720" max="8720" width="0.85546875" style="412" customWidth="1"/>
    <col min="8721" max="8721" width="3.7109375" style="412" customWidth="1"/>
    <col min="8722" max="8722" width="4.140625" style="412" customWidth="1"/>
    <col min="8723" max="8723" width="5.28515625" style="412" customWidth="1"/>
    <col min="8724" max="8724" width="4.85546875" style="412" customWidth="1"/>
    <col min="8725" max="8725" width="5.7109375" style="412" customWidth="1"/>
    <col min="8726" max="8726" width="5.28515625" style="412" customWidth="1"/>
    <col min="8727" max="8727" width="3.7109375" style="412" customWidth="1"/>
    <col min="8728" max="8729" width="1.28515625" style="412" customWidth="1"/>
    <col min="8730" max="8730" width="2.7109375" style="412" customWidth="1"/>
    <col min="8731" max="8731" width="4.85546875" style="412" customWidth="1"/>
    <col min="8732" max="8732" width="2.5703125" style="412" customWidth="1"/>
    <col min="8733" max="8733" width="1.42578125" style="412" customWidth="1"/>
    <col min="8734" max="8734" width="5.28515625" style="412" customWidth="1"/>
    <col min="8735" max="8735" width="2.7109375" style="412" customWidth="1"/>
    <col min="8736" max="8736" width="1" style="412" customWidth="1"/>
    <col min="8737" max="8737" width="4.28515625" style="412" customWidth="1"/>
    <col min="8738" max="8739" width="1.140625" style="412" customWidth="1"/>
    <col min="8740" max="8740" width="2.5703125" style="412" customWidth="1"/>
    <col min="8741" max="8741" width="1.28515625" style="412" customWidth="1"/>
    <col min="8742" max="8742" width="0.7109375" style="412" customWidth="1"/>
    <col min="8743" max="8743" width="1.28515625" style="412" customWidth="1"/>
    <col min="8744" max="8744" width="4.140625" style="412" customWidth="1"/>
    <col min="8745" max="8746" width="2.7109375" style="412" customWidth="1"/>
    <col min="8747" max="8747" width="3.85546875" style="412" customWidth="1"/>
    <col min="8748" max="8748" width="2.7109375" style="412" customWidth="1"/>
    <col min="8749" max="8749" width="1.28515625" style="412" customWidth="1"/>
    <col min="8750" max="8750" width="5.140625" style="412" customWidth="1"/>
    <col min="8751" max="8752" width="2.5703125" style="412" customWidth="1"/>
    <col min="8753" max="8753" width="5.140625" style="412" customWidth="1"/>
    <col min="8754" max="8754" width="1.7109375" style="412" customWidth="1"/>
    <col min="8755" max="8960" width="9.140625" style="412"/>
    <col min="8961" max="8961" width="20.85546875" style="412" customWidth="1"/>
    <col min="8962" max="8962" width="0.7109375" style="412" customWidth="1"/>
    <col min="8963" max="8963" width="0.85546875" style="412" customWidth="1"/>
    <col min="8964" max="8964" width="0.7109375" style="412" customWidth="1"/>
    <col min="8965" max="8965" width="1" style="412" customWidth="1"/>
    <col min="8966" max="8966" width="0.7109375" style="412" customWidth="1"/>
    <col min="8967" max="8967" width="5.7109375" style="412" customWidth="1"/>
    <col min="8968" max="8968" width="19.28515625" style="412" customWidth="1"/>
    <col min="8969" max="8969" width="3.7109375" style="412" customWidth="1"/>
    <col min="8970" max="8970" width="1.140625" style="412" customWidth="1"/>
    <col min="8971" max="8971" width="5.140625" style="412" customWidth="1"/>
    <col min="8972" max="8972" width="1.5703125" style="412" customWidth="1"/>
    <col min="8973" max="8973" width="23" style="412" customWidth="1"/>
    <col min="8974" max="8974" width="18.140625" style="412" customWidth="1"/>
    <col min="8975" max="8975" width="3.7109375" style="412" customWidth="1"/>
    <col min="8976" max="8976" width="0.85546875" style="412" customWidth="1"/>
    <col min="8977" max="8977" width="3.7109375" style="412" customWidth="1"/>
    <col min="8978" max="8978" width="4.140625" style="412" customWidth="1"/>
    <col min="8979" max="8979" width="5.28515625" style="412" customWidth="1"/>
    <col min="8980" max="8980" width="4.85546875" style="412" customWidth="1"/>
    <col min="8981" max="8981" width="5.7109375" style="412" customWidth="1"/>
    <col min="8982" max="8982" width="5.28515625" style="412" customWidth="1"/>
    <col min="8983" max="8983" width="3.7109375" style="412" customWidth="1"/>
    <col min="8984" max="8985" width="1.28515625" style="412" customWidth="1"/>
    <col min="8986" max="8986" width="2.7109375" style="412" customWidth="1"/>
    <col min="8987" max="8987" width="4.85546875" style="412" customWidth="1"/>
    <col min="8988" max="8988" width="2.5703125" style="412" customWidth="1"/>
    <col min="8989" max="8989" width="1.42578125" style="412" customWidth="1"/>
    <col min="8990" max="8990" width="5.28515625" style="412" customWidth="1"/>
    <col min="8991" max="8991" width="2.7109375" style="412" customWidth="1"/>
    <col min="8992" max="8992" width="1" style="412" customWidth="1"/>
    <col min="8993" max="8993" width="4.28515625" style="412" customWidth="1"/>
    <col min="8994" max="8995" width="1.140625" style="412" customWidth="1"/>
    <col min="8996" max="8996" width="2.5703125" style="412" customWidth="1"/>
    <col min="8997" max="8997" width="1.28515625" style="412" customWidth="1"/>
    <col min="8998" max="8998" width="0.7109375" style="412" customWidth="1"/>
    <col min="8999" max="8999" width="1.28515625" style="412" customWidth="1"/>
    <col min="9000" max="9000" width="4.140625" style="412" customWidth="1"/>
    <col min="9001" max="9002" width="2.7109375" style="412" customWidth="1"/>
    <col min="9003" max="9003" width="3.85546875" style="412" customWidth="1"/>
    <col min="9004" max="9004" width="2.7109375" style="412" customWidth="1"/>
    <col min="9005" max="9005" width="1.28515625" style="412" customWidth="1"/>
    <col min="9006" max="9006" width="5.140625" style="412" customWidth="1"/>
    <col min="9007" max="9008" width="2.5703125" style="412" customWidth="1"/>
    <col min="9009" max="9009" width="5.140625" style="412" customWidth="1"/>
    <col min="9010" max="9010" width="1.7109375" style="412" customWidth="1"/>
    <col min="9011" max="9216" width="9.140625" style="412"/>
    <col min="9217" max="9217" width="20.85546875" style="412" customWidth="1"/>
    <col min="9218" max="9218" width="0.7109375" style="412" customWidth="1"/>
    <col min="9219" max="9219" width="0.85546875" style="412" customWidth="1"/>
    <col min="9220" max="9220" width="0.7109375" style="412" customWidth="1"/>
    <col min="9221" max="9221" width="1" style="412" customWidth="1"/>
    <col min="9222" max="9222" width="0.7109375" style="412" customWidth="1"/>
    <col min="9223" max="9223" width="5.7109375" style="412" customWidth="1"/>
    <col min="9224" max="9224" width="19.28515625" style="412" customWidth="1"/>
    <col min="9225" max="9225" width="3.7109375" style="412" customWidth="1"/>
    <col min="9226" max="9226" width="1.140625" style="412" customWidth="1"/>
    <col min="9227" max="9227" width="5.140625" style="412" customWidth="1"/>
    <col min="9228" max="9228" width="1.5703125" style="412" customWidth="1"/>
    <col min="9229" max="9229" width="23" style="412" customWidth="1"/>
    <col min="9230" max="9230" width="18.140625" style="412" customWidth="1"/>
    <col min="9231" max="9231" width="3.7109375" style="412" customWidth="1"/>
    <col min="9232" max="9232" width="0.85546875" style="412" customWidth="1"/>
    <col min="9233" max="9233" width="3.7109375" style="412" customWidth="1"/>
    <col min="9234" max="9234" width="4.140625" style="412" customWidth="1"/>
    <col min="9235" max="9235" width="5.28515625" style="412" customWidth="1"/>
    <col min="9236" max="9236" width="4.85546875" style="412" customWidth="1"/>
    <col min="9237" max="9237" width="5.7109375" style="412" customWidth="1"/>
    <col min="9238" max="9238" width="5.28515625" style="412" customWidth="1"/>
    <col min="9239" max="9239" width="3.7109375" style="412" customWidth="1"/>
    <col min="9240" max="9241" width="1.28515625" style="412" customWidth="1"/>
    <col min="9242" max="9242" width="2.7109375" style="412" customWidth="1"/>
    <col min="9243" max="9243" width="4.85546875" style="412" customWidth="1"/>
    <col min="9244" max="9244" width="2.5703125" style="412" customWidth="1"/>
    <col min="9245" max="9245" width="1.42578125" style="412" customWidth="1"/>
    <col min="9246" max="9246" width="5.28515625" style="412" customWidth="1"/>
    <col min="9247" max="9247" width="2.7109375" style="412" customWidth="1"/>
    <col min="9248" max="9248" width="1" style="412" customWidth="1"/>
    <col min="9249" max="9249" width="4.28515625" style="412" customWidth="1"/>
    <col min="9250" max="9251" width="1.140625" style="412" customWidth="1"/>
    <col min="9252" max="9252" width="2.5703125" style="412" customWidth="1"/>
    <col min="9253" max="9253" width="1.28515625" style="412" customWidth="1"/>
    <col min="9254" max="9254" width="0.7109375" style="412" customWidth="1"/>
    <col min="9255" max="9255" width="1.28515625" style="412" customWidth="1"/>
    <col min="9256" max="9256" width="4.140625" style="412" customWidth="1"/>
    <col min="9257" max="9258" width="2.7109375" style="412" customWidth="1"/>
    <col min="9259" max="9259" width="3.85546875" style="412" customWidth="1"/>
    <col min="9260" max="9260" width="2.7109375" style="412" customWidth="1"/>
    <col min="9261" max="9261" width="1.28515625" style="412" customWidth="1"/>
    <col min="9262" max="9262" width="5.140625" style="412" customWidth="1"/>
    <col min="9263" max="9264" width="2.5703125" style="412" customWidth="1"/>
    <col min="9265" max="9265" width="5.140625" style="412" customWidth="1"/>
    <col min="9266" max="9266" width="1.7109375" style="412" customWidth="1"/>
    <col min="9267" max="9472" width="9.140625" style="412"/>
    <col min="9473" max="9473" width="20.85546875" style="412" customWidth="1"/>
    <col min="9474" max="9474" width="0.7109375" style="412" customWidth="1"/>
    <col min="9475" max="9475" width="0.85546875" style="412" customWidth="1"/>
    <col min="9476" max="9476" width="0.7109375" style="412" customWidth="1"/>
    <col min="9477" max="9477" width="1" style="412" customWidth="1"/>
    <col min="9478" max="9478" width="0.7109375" style="412" customWidth="1"/>
    <col min="9479" max="9479" width="5.7109375" style="412" customWidth="1"/>
    <col min="9480" max="9480" width="19.28515625" style="412" customWidth="1"/>
    <col min="9481" max="9481" width="3.7109375" style="412" customWidth="1"/>
    <col min="9482" max="9482" width="1.140625" style="412" customWidth="1"/>
    <col min="9483" max="9483" width="5.140625" style="412" customWidth="1"/>
    <col min="9484" max="9484" width="1.5703125" style="412" customWidth="1"/>
    <col min="9485" max="9485" width="23" style="412" customWidth="1"/>
    <col min="9486" max="9486" width="18.140625" style="412" customWidth="1"/>
    <col min="9487" max="9487" width="3.7109375" style="412" customWidth="1"/>
    <col min="9488" max="9488" width="0.85546875" style="412" customWidth="1"/>
    <col min="9489" max="9489" width="3.7109375" style="412" customWidth="1"/>
    <col min="9490" max="9490" width="4.140625" style="412" customWidth="1"/>
    <col min="9491" max="9491" width="5.28515625" style="412" customWidth="1"/>
    <col min="9492" max="9492" width="4.85546875" style="412" customWidth="1"/>
    <col min="9493" max="9493" width="5.7109375" style="412" customWidth="1"/>
    <col min="9494" max="9494" width="5.28515625" style="412" customWidth="1"/>
    <col min="9495" max="9495" width="3.7109375" style="412" customWidth="1"/>
    <col min="9496" max="9497" width="1.28515625" style="412" customWidth="1"/>
    <col min="9498" max="9498" width="2.7109375" style="412" customWidth="1"/>
    <col min="9499" max="9499" width="4.85546875" style="412" customWidth="1"/>
    <col min="9500" max="9500" width="2.5703125" style="412" customWidth="1"/>
    <col min="9501" max="9501" width="1.42578125" style="412" customWidth="1"/>
    <col min="9502" max="9502" width="5.28515625" style="412" customWidth="1"/>
    <col min="9503" max="9503" width="2.7109375" style="412" customWidth="1"/>
    <col min="9504" max="9504" width="1" style="412" customWidth="1"/>
    <col min="9505" max="9505" width="4.28515625" style="412" customWidth="1"/>
    <col min="9506" max="9507" width="1.140625" style="412" customWidth="1"/>
    <col min="9508" max="9508" width="2.5703125" style="412" customWidth="1"/>
    <col min="9509" max="9509" width="1.28515625" style="412" customWidth="1"/>
    <col min="9510" max="9510" width="0.7109375" style="412" customWidth="1"/>
    <col min="9511" max="9511" width="1.28515625" style="412" customWidth="1"/>
    <col min="9512" max="9512" width="4.140625" style="412" customWidth="1"/>
    <col min="9513" max="9514" width="2.7109375" style="412" customWidth="1"/>
    <col min="9515" max="9515" width="3.85546875" style="412" customWidth="1"/>
    <col min="9516" max="9516" width="2.7109375" style="412" customWidth="1"/>
    <col min="9517" max="9517" width="1.28515625" style="412" customWidth="1"/>
    <col min="9518" max="9518" width="5.140625" style="412" customWidth="1"/>
    <col min="9519" max="9520" width="2.5703125" style="412" customWidth="1"/>
    <col min="9521" max="9521" width="5.140625" style="412" customWidth="1"/>
    <col min="9522" max="9522" width="1.7109375" style="412" customWidth="1"/>
    <col min="9523" max="9728" width="9.140625" style="412"/>
    <col min="9729" max="9729" width="20.85546875" style="412" customWidth="1"/>
    <col min="9730" max="9730" width="0.7109375" style="412" customWidth="1"/>
    <col min="9731" max="9731" width="0.85546875" style="412" customWidth="1"/>
    <col min="9732" max="9732" width="0.7109375" style="412" customWidth="1"/>
    <col min="9733" max="9733" width="1" style="412" customWidth="1"/>
    <col min="9734" max="9734" width="0.7109375" style="412" customWidth="1"/>
    <col min="9735" max="9735" width="5.7109375" style="412" customWidth="1"/>
    <col min="9736" max="9736" width="19.28515625" style="412" customWidth="1"/>
    <col min="9737" max="9737" width="3.7109375" style="412" customWidth="1"/>
    <col min="9738" max="9738" width="1.140625" style="412" customWidth="1"/>
    <col min="9739" max="9739" width="5.140625" style="412" customWidth="1"/>
    <col min="9740" max="9740" width="1.5703125" style="412" customWidth="1"/>
    <col min="9741" max="9741" width="23" style="412" customWidth="1"/>
    <col min="9742" max="9742" width="18.140625" style="412" customWidth="1"/>
    <col min="9743" max="9743" width="3.7109375" style="412" customWidth="1"/>
    <col min="9744" max="9744" width="0.85546875" style="412" customWidth="1"/>
    <col min="9745" max="9745" width="3.7109375" style="412" customWidth="1"/>
    <col min="9746" max="9746" width="4.140625" style="412" customWidth="1"/>
    <col min="9747" max="9747" width="5.28515625" style="412" customWidth="1"/>
    <col min="9748" max="9748" width="4.85546875" style="412" customWidth="1"/>
    <col min="9749" max="9749" width="5.7109375" style="412" customWidth="1"/>
    <col min="9750" max="9750" width="5.28515625" style="412" customWidth="1"/>
    <col min="9751" max="9751" width="3.7109375" style="412" customWidth="1"/>
    <col min="9752" max="9753" width="1.28515625" style="412" customWidth="1"/>
    <col min="9754" max="9754" width="2.7109375" style="412" customWidth="1"/>
    <col min="9755" max="9755" width="4.85546875" style="412" customWidth="1"/>
    <col min="9756" max="9756" width="2.5703125" style="412" customWidth="1"/>
    <col min="9757" max="9757" width="1.42578125" style="412" customWidth="1"/>
    <col min="9758" max="9758" width="5.28515625" style="412" customWidth="1"/>
    <col min="9759" max="9759" width="2.7109375" style="412" customWidth="1"/>
    <col min="9760" max="9760" width="1" style="412" customWidth="1"/>
    <col min="9761" max="9761" width="4.28515625" style="412" customWidth="1"/>
    <col min="9762" max="9763" width="1.140625" style="412" customWidth="1"/>
    <col min="9764" max="9764" width="2.5703125" style="412" customWidth="1"/>
    <col min="9765" max="9765" width="1.28515625" style="412" customWidth="1"/>
    <col min="9766" max="9766" width="0.7109375" style="412" customWidth="1"/>
    <col min="9767" max="9767" width="1.28515625" style="412" customWidth="1"/>
    <col min="9768" max="9768" width="4.140625" style="412" customWidth="1"/>
    <col min="9769" max="9770" width="2.7109375" style="412" customWidth="1"/>
    <col min="9771" max="9771" width="3.85546875" style="412" customWidth="1"/>
    <col min="9772" max="9772" width="2.7109375" style="412" customWidth="1"/>
    <col min="9773" max="9773" width="1.28515625" style="412" customWidth="1"/>
    <col min="9774" max="9774" width="5.140625" style="412" customWidth="1"/>
    <col min="9775" max="9776" width="2.5703125" style="412" customWidth="1"/>
    <col min="9777" max="9777" width="5.140625" style="412" customWidth="1"/>
    <col min="9778" max="9778" width="1.7109375" style="412" customWidth="1"/>
    <col min="9779" max="9984" width="9.140625" style="412"/>
    <col min="9985" max="9985" width="20.85546875" style="412" customWidth="1"/>
    <col min="9986" max="9986" width="0.7109375" style="412" customWidth="1"/>
    <col min="9987" max="9987" width="0.85546875" style="412" customWidth="1"/>
    <col min="9988" max="9988" width="0.7109375" style="412" customWidth="1"/>
    <col min="9989" max="9989" width="1" style="412" customWidth="1"/>
    <col min="9990" max="9990" width="0.7109375" style="412" customWidth="1"/>
    <col min="9991" max="9991" width="5.7109375" style="412" customWidth="1"/>
    <col min="9992" max="9992" width="19.28515625" style="412" customWidth="1"/>
    <col min="9993" max="9993" width="3.7109375" style="412" customWidth="1"/>
    <col min="9994" max="9994" width="1.140625" style="412" customWidth="1"/>
    <col min="9995" max="9995" width="5.140625" style="412" customWidth="1"/>
    <col min="9996" max="9996" width="1.5703125" style="412" customWidth="1"/>
    <col min="9997" max="9997" width="23" style="412" customWidth="1"/>
    <col min="9998" max="9998" width="18.140625" style="412" customWidth="1"/>
    <col min="9999" max="9999" width="3.7109375" style="412" customWidth="1"/>
    <col min="10000" max="10000" width="0.85546875" style="412" customWidth="1"/>
    <col min="10001" max="10001" width="3.7109375" style="412" customWidth="1"/>
    <col min="10002" max="10002" width="4.140625" style="412" customWidth="1"/>
    <col min="10003" max="10003" width="5.28515625" style="412" customWidth="1"/>
    <col min="10004" max="10004" width="4.85546875" style="412" customWidth="1"/>
    <col min="10005" max="10005" width="5.7109375" style="412" customWidth="1"/>
    <col min="10006" max="10006" width="5.28515625" style="412" customWidth="1"/>
    <col min="10007" max="10007" width="3.7109375" style="412" customWidth="1"/>
    <col min="10008" max="10009" width="1.28515625" style="412" customWidth="1"/>
    <col min="10010" max="10010" width="2.7109375" style="412" customWidth="1"/>
    <col min="10011" max="10011" width="4.85546875" style="412" customWidth="1"/>
    <col min="10012" max="10012" width="2.5703125" style="412" customWidth="1"/>
    <col min="10013" max="10013" width="1.42578125" style="412" customWidth="1"/>
    <col min="10014" max="10014" width="5.28515625" style="412" customWidth="1"/>
    <col min="10015" max="10015" width="2.7109375" style="412" customWidth="1"/>
    <col min="10016" max="10016" width="1" style="412" customWidth="1"/>
    <col min="10017" max="10017" width="4.28515625" style="412" customWidth="1"/>
    <col min="10018" max="10019" width="1.140625" style="412" customWidth="1"/>
    <col min="10020" max="10020" width="2.5703125" style="412" customWidth="1"/>
    <col min="10021" max="10021" width="1.28515625" style="412" customWidth="1"/>
    <col min="10022" max="10022" width="0.7109375" style="412" customWidth="1"/>
    <col min="10023" max="10023" width="1.28515625" style="412" customWidth="1"/>
    <col min="10024" max="10024" width="4.140625" style="412" customWidth="1"/>
    <col min="10025" max="10026" width="2.7109375" style="412" customWidth="1"/>
    <col min="10027" max="10027" width="3.85546875" style="412" customWidth="1"/>
    <col min="10028" max="10028" width="2.7109375" style="412" customWidth="1"/>
    <col min="10029" max="10029" width="1.28515625" style="412" customWidth="1"/>
    <col min="10030" max="10030" width="5.140625" style="412" customWidth="1"/>
    <col min="10031" max="10032" width="2.5703125" style="412" customWidth="1"/>
    <col min="10033" max="10033" width="5.140625" style="412" customWidth="1"/>
    <col min="10034" max="10034" width="1.7109375" style="412" customWidth="1"/>
    <col min="10035" max="10240" width="9.140625" style="412"/>
    <col min="10241" max="10241" width="20.85546875" style="412" customWidth="1"/>
    <col min="10242" max="10242" width="0.7109375" style="412" customWidth="1"/>
    <col min="10243" max="10243" width="0.85546875" style="412" customWidth="1"/>
    <col min="10244" max="10244" width="0.7109375" style="412" customWidth="1"/>
    <col min="10245" max="10245" width="1" style="412" customWidth="1"/>
    <col min="10246" max="10246" width="0.7109375" style="412" customWidth="1"/>
    <col min="10247" max="10247" width="5.7109375" style="412" customWidth="1"/>
    <col min="10248" max="10248" width="19.28515625" style="412" customWidth="1"/>
    <col min="10249" max="10249" width="3.7109375" style="412" customWidth="1"/>
    <col min="10250" max="10250" width="1.140625" style="412" customWidth="1"/>
    <col min="10251" max="10251" width="5.140625" style="412" customWidth="1"/>
    <col min="10252" max="10252" width="1.5703125" style="412" customWidth="1"/>
    <col min="10253" max="10253" width="23" style="412" customWidth="1"/>
    <col min="10254" max="10254" width="18.140625" style="412" customWidth="1"/>
    <col min="10255" max="10255" width="3.7109375" style="412" customWidth="1"/>
    <col min="10256" max="10256" width="0.85546875" style="412" customWidth="1"/>
    <col min="10257" max="10257" width="3.7109375" style="412" customWidth="1"/>
    <col min="10258" max="10258" width="4.140625" style="412" customWidth="1"/>
    <col min="10259" max="10259" width="5.28515625" style="412" customWidth="1"/>
    <col min="10260" max="10260" width="4.85546875" style="412" customWidth="1"/>
    <col min="10261" max="10261" width="5.7109375" style="412" customWidth="1"/>
    <col min="10262" max="10262" width="5.28515625" style="412" customWidth="1"/>
    <col min="10263" max="10263" width="3.7109375" style="412" customWidth="1"/>
    <col min="10264" max="10265" width="1.28515625" style="412" customWidth="1"/>
    <col min="10266" max="10266" width="2.7109375" style="412" customWidth="1"/>
    <col min="10267" max="10267" width="4.85546875" style="412" customWidth="1"/>
    <col min="10268" max="10268" width="2.5703125" style="412" customWidth="1"/>
    <col min="10269" max="10269" width="1.42578125" style="412" customWidth="1"/>
    <col min="10270" max="10270" width="5.28515625" style="412" customWidth="1"/>
    <col min="10271" max="10271" width="2.7109375" style="412" customWidth="1"/>
    <col min="10272" max="10272" width="1" style="412" customWidth="1"/>
    <col min="10273" max="10273" width="4.28515625" style="412" customWidth="1"/>
    <col min="10274" max="10275" width="1.140625" style="412" customWidth="1"/>
    <col min="10276" max="10276" width="2.5703125" style="412" customWidth="1"/>
    <col min="10277" max="10277" width="1.28515625" style="412" customWidth="1"/>
    <col min="10278" max="10278" width="0.7109375" style="412" customWidth="1"/>
    <col min="10279" max="10279" width="1.28515625" style="412" customWidth="1"/>
    <col min="10280" max="10280" width="4.140625" style="412" customWidth="1"/>
    <col min="10281" max="10282" width="2.7109375" style="412" customWidth="1"/>
    <col min="10283" max="10283" width="3.85546875" style="412" customWidth="1"/>
    <col min="10284" max="10284" width="2.7109375" style="412" customWidth="1"/>
    <col min="10285" max="10285" width="1.28515625" style="412" customWidth="1"/>
    <col min="10286" max="10286" width="5.140625" style="412" customWidth="1"/>
    <col min="10287" max="10288" width="2.5703125" style="412" customWidth="1"/>
    <col min="10289" max="10289" width="5.140625" style="412" customWidth="1"/>
    <col min="10290" max="10290" width="1.7109375" style="412" customWidth="1"/>
    <col min="10291" max="10496" width="9.140625" style="412"/>
    <col min="10497" max="10497" width="20.85546875" style="412" customWidth="1"/>
    <col min="10498" max="10498" width="0.7109375" style="412" customWidth="1"/>
    <col min="10499" max="10499" width="0.85546875" style="412" customWidth="1"/>
    <col min="10500" max="10500" width="0.7109375" style="412" customWidth="1"/>
    <col min="10501" max="10501" width="1" style="412" customWidth="1"/>
    <col min="10502" max="10502" width="0.7109375" style="412" customWidth="1"/>
    <col min="10503" max="10503" width="5.7109375" style="412" customWidth="1"/>
    <col min="10504" max="10504" width="19.28515625" style="412" customWidth="1"/>
    <col min="10505" max="10505" width="3.7109375" style="412" customWidth="1"/>
    <col min="10506" max="10506" width="1.140625" style="412" customWidth="1"/>
    <col min="10507" max="10507" width="5.140625" style="412" customWidth="1"/>
    <col min="10508" max="10508" width="1.5703125" style="412" customWidth="1"/>
    <col min="10509" max="10509" width="23" style="412" customWidth="1"/>
    <col min="10510" max="10510" width="18.140625" style="412" customWidth="1"/>
    <col min="10511" max="10511" width="3.7109375" style="412" customWidth="1"/>
    <col min="10512" max="10512" width="0.85546875" style="412" customWidth="1"/>
    <col min="10513" max="10513" width="3.7109375" style="412" customWidth="1"/>
    <col min="10514" max="10514" width="4.140625" style="412" customWidth="1"/>
    <col min="10515" max="10515" width="5.28515625" style="412" customWidth="1"/>
    <col min="10516" max="10516" width="4.85546875" style="412" customWidth="1"/>
    <col min="10517" max="10517" width="5.7109375" style="412" customWidth="1"/>
    <col min="10518" max="10518" width="5.28515625" style="412" customWidth="1"/>
    <col min="10519" max="10519" width="3.7109375" style="412" customWidth="1"/>
    <col min="10520" max="10521" width="1.28515625" style="412" customWidth="1"/>
    <col min="10522" max="10522" width="2.7109375" style="412" customWidth="1"/>
    <col min="10523" max="10523" width="4.85546875" style="412" customWidth="1"/>
    <col min="10524" max="10524" width="2.5703125" style="412" customWidth="1"/>
    <col min="10525" max="10525" width="1.42578125" style="412" customWidth="1"/>
    <col min="10526" max="10526" width="5.28515625" style="412" customWidth="1"/>
    <col min="10527" max="10527" width="2.7109375" style="412" customWidth="1"/>
    <col min="10528" max="10528" width="1" style="412" customWidth="1"/>
    <col min="10529" max="10529" width="4.28515625" style="412" customWidth="1"/>
    <col min="10530" max="10531" width="1.140625" style="412" customWidth="1"/>
    <col min="10532" max="10532" width="2.5703125" style="412" customWidth="1"/>
    <col min="10533" max="10533" width="1.28515625" style="412" customWidth="1"/>
    <col min="10534" max="10534" width="0.7109375" style="412" customWidth="1"/>
    <col min="10535" max="10535" width="1.28515625" style="412" customWidth="1"/>
    <col min="10536" max="10536" width="4.140625" style="412" customWidth="1"/>
    <col min="10537" max="10538" width="2.7109375" style="412" customWidth="1"/>
    <col min="10539" max="10539" width="3.85546875" style="412" customWidth="1"/>
    <col min="10540" max="10540" width="2.7109375" style="412" customWidth="1"/>
    <col min="10541" max="10541" width="1.28515625" style="412" customWidth="1"/>
    <col min="10542" max="10542" width="5.140625" style="412" customWidth="1"/>
    <col min="10543" max="10544" width="2.5703125" style="412" customWidth="1"/>
    <col min="10545" max="10545" width="5.140625" style="412" customWidth="1"/>
    <col min="10546" max="10546" width="1.7109375" style="412" customWidth="1"/>
    <col min="10547" max="10752" width="9.140625" style="412"/>
    <col min="10753" max="10753" width="20.85546875" style="412" customWidth="1"/>
    <col min="10754" max="10754" width="0.7109375" style="412" customWidth="1"/>
    <col min="10755" max="10755" width="0.85546875" style="412" customWidth="1"/>
    <col min="10756" max="10756" width="0.7109375" style="412" customWidth="1"/>
    <col min="10757" max="10757" width="1" style="412" customWidth="1"/>
    <col min="10758" max="10758" width="0.7109375" style="412" customWidth="1"/>
    <col min="10759" max="10759" width="5.7109375" style="412" customWidth="1"/>
    <col min="10760" max="10760" width="19.28515625" style="412" customWidth="1"/>
    <col min="10761" max="10761" width="3.7109375" style="412" customWidth="1"/>
    <col min="10762" max="10762" width="1.140625" style="412" customWidth="1"/>
    <col min="10763" max="10763" width="5.140625" style="412" customWidth="1"/>
    <col min="10764" max="10764" width="1.5703125" style="412" customWidth="1"/>
    <col min="10765" max="10765" width="23" style="412" customWidth="1"/>
    <col min="10766" max="10766" width="18.140625" style="412" customWidth="1"/>
    <col min="10767" max="10767" width="3.7109375" style="412" customWidth="1"/>
    <col min="10768" max="10768" width="0.85546875" style="412" customWidth="1"/>
    <col min="10769" max="10769" width="3.7109375" style="412" customWidth="1"/>
    <col min="10770" max="10770" width="4.140625" style="412" customWidth="1"/>
    <col min="10771" max="10771" width="5.28515625" style="412" customWidth="1"/>
    <col min="10772" max="10772" width="4.85546875" style="412" customWidth="1"/>
    <col min="10773" max="10773" width="5.7109375" style="412" customWidth="1"/>
    <col min="10774" max="10774" width="5.28515625" style="412" customWidth="1"/>
    <col min="10775" max="10775" width="3.7109375" style="412" customWidth="1"/>
    <col min="10776" max="10777" width="1.28515625" style="412" customWidth="1"/>
    <col min="10778" max="10778" width="2.7109375" style="412" customWidth="1"/>
    <col min="10779" max="10779" width="4.85546875" style="412" customWidth="1"/>
    <col min="10780" max="10780" width="2.5703125" style="412" customWidth="1"/>
    <col min="10781" max="10781" width="1.42578125" style="412" customWidth="1"/>
    <col min="10782" max="10782" width="5.28515625" style="412" customWidth="1"/>
    <col min="10783" max="10783" width="2.7109375" style="412" customWidth="1"/>
    <col min="10784" max="10784" width="1" style="412" customWidth="1"/>
    <col min="10785" max="10785" width="4.28515625" style="412" customWidth="1"/>
    <col min="10786" max="10787" width="1.140625" style="412" customWidth="1"/>
    <col min="10788" max="10788" width="2.5703125" style="412" customWidth="1"/>
    <col min="10789" max="10789" width="1.28515625" style="412" customWidth="1"/>
    <col min="10790" max="10790" width="0.7109375" style="412" customWidth="1"/>
    <col min="10791" max="10791" width="1.28515625" style="412" customWidth="1"/>
    <col min="10792" max="10792" width="4.140625" style="412" customWidth="1"/>
    <col min="10793" max="10794" width="2.7109375" style="412" customWidth="1"/>
    <col min="10795" max="10795" width="3.85546875" style="412" customWidth="1"/>
    <col min="10796" max="10796" width="2.7109375" style="412" customWidth="1"/>
    <col min="10797" max="10797" width="1.28515625" style="412" customWidth="1"/>
    <col min="10798" max="10798" width="5.140625" style="412" customWidth="1"/>
    <col min="10799" max="10800" width="2.5703125" style="412" customWidth="1"/>
    <col min="10801" max="10801" width="5.140625" style="412" customWidth="1"/>
    <col min="10802" max="10802" width="1.7109375" style="412" customWidth="1"/>
    <col min="10803" max="11008" width="9.140625" style="412"/>
    <col min="11009" max="11009" width="20.85546875" style="412" customWidth="1"/>
    <col min="11010" max="11010" width="0.7109375" style="412" customWidth="1"/>
    <col min="11011" max="11011" width="0.85546875" style="412" customWidth="1"/>
    <col min="11012" max="11012" width="0.7109375" style="412" customWidth="1"/>
    <col min="11013" max="11013" width="1" style="412" customWidth="1"/>
    <col min="11014" max="11014" width="0.7109375" style="412" customWidth="1"/>
    <col min="11015" max="11015" width="5.7109375" style="412" customWidth="1"/>
    <col min="11016" max="11016" width="19.28515625" style="412" customWidth="1"/>
    <col min="11017" max="11017" width="3.7109375" style="412" customWidth="1"/>
    <col min="11018" max="11018" width="1.140625" style="412" customWidth="1"/>
    <col min="11019" max="11019" width="5.140625" style="412" customWidth="1"/>
    <col min="11020" max="11020" width="1.5703125" style="412" customWidth="1"/>
    <col min="11021" max="11021" width="23" style="412" customWidth="1"/>
    <col min="11022" max="11022" width="18.140625" style="412" customWidth="1"/>
    <col min="11023" max="11023" width="3.7109375" style="412" customWidth="1"/>
    <col min="11024" max="11024" width="0.85546875" style="412" customWidth="1"/>
    <col min="11025" max="11025" width="3.7109375" style="412" customWidth="1"/>
    <col min="11026" max="11026" width="4.140625" style="412" customWidth="1"/>
    <col min="11027" max="11027" width="5.28515625" style="412" customWidth="1"/>
    <col min="11028" max="11028" width="4.85546875" style="412" customWidth="1"/>
    <col min="11029" max="11029" width="5.7109375" style="412" customWidth="1"/>
    <col min="11030" max="11030" width="5.28515625" style="412" customWidth="1"/>
    <col min="11031" max="11031" width="3.7109375" style="412" customWidth="1"/>
    <col min="11032" max="11033" width="1.28515625" style="412" customWidth="1"/>
    <col min="11034" max="11034" width="2.7109375" style="412" customWidth="1"/>
    <col min="11035" max="11035" width="4.85546875" style="412" customWidth="1"/>
    <col min="11036" max="11036" width="2.5703125" style="412" customWidth="1"/>
    <col min="11037" max="11037" width="1.42578125" style="412" customWidth="1"/>
    <col min="11038" max="11038" width="5.28515625" style="412" customWidth="1"/>
    <col min="11039" max="11039" width="2.7109375" style="412" customWidth="1"/>
    <col min="11040" max="11040" width="1" style="412" customWidth="1"/>
    <col min="11041" max="11041" width="4.28515625" style="412" customWidth="1"/>
    <col min="11042" max="11043" width="1.140625" style="412" customWidth="1"/>
    <col min="11044" max="11044" width="2.5703125" style="412" customWidth="1"/>
    <col min="11045" max="11045" width="1.28515625" style="412" customWidth="1"/>
    <col min="11046" max="11046" width="0.7109375" style="412" customWidth="1"/>
    <col min="11047" max="11047" width="1.28515625" style="412" customWidth="1"/>
    <col min="11048" max="11048" width="4.140625" style="412" customWidth="1"/>
    <col min="11049" max="11050" width="2.7109375" style="412" customWidth="1"/>
    <col min="11051" max="11051" width="3.85546875" style="412" customWidth="1"/>
    <col min="11052" max="11052" width="2.7109375" style="412" customWidth="1"/>
    <col min="11053" max="11053" width="1.28515625" style="412" customWidth="1"/>
    <col min="11054" max="11054" width="5.140625" style="412" customWidth="1"/>
    <col min="11055" max="11056" width="2.5703125" style="412" customWidth="1"/>
    <col min="11057" max="11057" width="5.140625" style="412" customWidth="1"/>
    <col min="11058" max="11058" width="1.7109375" style="412" customWidth="1"/>
    <col min="11059" max="11264" width="9.140625" style="412"/>
    <col min="11265" max="11265" width="20.85546875" style="412" customWidth="1"/>
    <col min="11266" max="11266" width="0.7109375" style="412" customWidth="1"/>
    <col min="11267" max="11267" width="0.85546875" style="412" customWidth="1"/>
    <col min="11268" max="11268" width="0.7109375" style="412" customWidth="1"/>
    <col min="11269" max="11269" width="1" style="412" customWidth="1"/>
    <col min="11270" max="11270" width="0.7109375" style="412" customWidth="1"/>
    <col min="11271" max="11271" width="5.7109375" style="412" customWidth="1"/>
    <col min="11272" max="11272" width="19.28515625" style="412" customWidth="1"/>
    <col min="11273" max="11273" width="3.7109375" style="412" customWidth="1"/>
    <col min="11274" max="11274" width="1.140625" style="412" customWidth="1"/>
    <col min="11275" max="11275" width="5.140625" style="412" customWidth="1"/>
    <col min="11276" max="11276" width="1.5703125" style="412" customWidth="1"/>
    <col min="11277" max="11277" width="23" style="412" customWidth="1"/>
    <col min="11278" max="11278" width="18.140625" style="412" customWidth="1"/>
    <col min="11279" max="11279" width="3.7109375" style="412" customWidth="1"/>
    <col min="11280" max="11280" width="0.85546875" style="412" customWidth="1"/>
    <col min="11281" max="11281" width="3.7109375" style="412" customWidth="1"/>
    <col min="11282" max="11282" width="4.140625" style="412" customWidth="1"/>
    <col min="11283" max="11283" width="5.28515625" style="412" customWidth="1"/>
    <col min="11284" max="11284" width="4.85546875" style="412" customWidth="1"/>
    <col min="11285" max="11285" width="5.7109375" style="412" customWidth="1"/>
    <col min="11286" max="11286" width="5.28515625" style="412" customWidth="1"/>
    <col min="11287" max="11287" width="3.7109375" style="412" customWidth="1"/>
    <col min="11288" max="11289" width="1.28515625" style="412" customWidth="1"/>
    <col min="11290" max="11290" width="2.7109375" style="412" customWidth="1"/>
    <col min="11291" max="11291" width="4.85546875" style="412" customWidth="1"/>
    <col min="11292" max="11292" width="2.5703125" style="412" customWidth="1"/>
    <col min="11293" max="11293" width="1.42578125" style="412" customWidth="1"/>
    <col min="11294" max="11294" width="5.28515625" style="412" customWidth="1"/>
    <col min="11295" max="11295" width="2.7109375" style="412" customWidth="1"/>
    <col min="11296" max="11296" width="1" style="412" customWidth="1"/>
    <col min="11297" max="11297" width="4.28515625" style="412" customWidth="1"/>
    <col min="11298" max="11299" width="1.140625" style="412" customWidth="1"/>
    <col min="11300" max="11300" width="2.5703125" style="412" customWidth="1"/>
    <col min="11301" max="11301" width="1.28515625" style="412" customWidth="1"/>
    <col min="11302" max="11302" width="0.7109375" style="412" customWidth="1"/>
    <col min="11303" max="11303" width="1.28515625" style="412" customWidth="1"/>
    <col min="11304" max="11304" width="4.140625" style="412" customWidth="1"/>
    <col min="11305" max="11306" width="2.7109375" style="412" customWidth="1"/>
    <col min="11307" max="11307" width="3.85546875" style="412" customWidth="1"/>
    <col min="11308" max="11308" width="2.7109375" style="412" customWidth="1"/>
    <col min="11309" max="11309" width="1.28515625" style="412" customWidth="1"/>
    <col min="11310" max="11310" width="5.140625" style="412" customWidth="1"/>
    <col min="11311" max="11312" width="2.5703125" style="412" customWidth="1"/>
    <col min="11313" max="11313" width="5.140625" style="412" customWidth="1"/>
    <col min="11314" max="11314" width="1.7109375" style="412" customWidth="1"/>
    <col min="11315" max="11520" width="9.140625" style="412"/>
    <col min="11521" max="11521" width="20.85546875" style="412" customWidth="1"/>
    <col min="11522" max="11522" width="0.7109375" style="412" customWidth="1"/>
    <col min="11523" max="11523" width="0.85546875" style="412" customWidth="1"/>
    <col min="11524" max="11524" width="0.7109375" style="412" customWidth="1"/>
    <col min="11525" max="11525" width="1" style="412" customWidth="1"/>
    <col min="11526" max="11526" width="0.7109375" style="412" customWidth="1"/>
    <col min="11527" max="11527" width="5.7109375" style="412" customWidth="1"/>
    <col min="11528" max="11528" width="19.28515625" style="412" customWidth="1"/>
    <col min="11529" max="11529" width="3.7109375" style="412" customWidth="1"/>
    <col min="11530" max="11530" width="1.140625" style="412" customWidth="1"/>
    <col min="11531" max="11531" width="5.140625" style="412" customWidth="1"/>
    <col min="11532" max="11532" width="1.5703125" style="412" customWidth="1"/>
    <col min="11533" max="11533" width="23" style="412" customWidth="1"/>
    <col min="11534" max="11534" width="18.140625" style="412" customWidth="1"/>
    <col min="11535" max="11535" width="3.7109375" style="412" customWidth="1"/>
    <col min="11536" max="11536" width="0.85546875" style="412" customWidth="1"/>
    <col min="11537" max="11537" width="3.7109375" style="412" customWidth="1"/>
    <col min="11538" max="11538" width="4.140625" style="412" customWidth="1"/>
    <col min="11539" max="11539" width="5.28515625" style="412" customWidth="1"/>
    <col min="11540" max="11540" width="4.85546875" style="412" customWidth="1"/>
    <col min="11541" max="11541" width="5.7109375" style="412" customWidth="1"/>
    <col min="11542" max="11542" width="5.28515625" style="412" customWidth="1"/>
    <col min="11543" max="11543" width="3.7109375" style="412" customWidth="1"/>
    <col min="11544" max="11545" width="1.28515625" style="412" customWidth="1"/>
    <col min="11546" max="11546" width="2.7109375" style="412" customWidth="1"/>
    <col min="11547" max="11547" width="4.85546875" style="412" customWidth="1"/>
    <col min="11548" max="11548" width="2.5703125" style="412" customWidth="1"/>
    <col min="11549" max="11549" width="1.42578125" style="412" customWidth="1"/>
    <col min="11550" max="11550" width="5.28515625" style="412" customWidth="1"/>
    <col min="11551" max="11551" width="2.7109375" style="412" customWidth="1"/>
    <col min="11552" max="11552" width="1" style="412" customWidth="1"/>
    <col min="11553" max="11553" width="4.28515625" style="412" customWidth="1"/>
    <col min="11554" max="11555" width="1.140625" style="412" customWidth="1"/>
    <col min="11556" max="11556" width="2.5703125" style="412" customWidth="1"/>
    <col min="11557" max="11557" width="1.28515625" style="412" customWidth="1"/>
    <col min="11558" max="11558" width="0.7109375" style="412" customWidth="1"/>
    <col min="11559" max="11559" width="1.28515625" style="412" customWidth="1"/>
    <col min="11560" max="11560" width="4.140625" style="412" customWidth="1"/>
    <col min="11561" max="11562" width="2.7109375" style="412" customWidth="1"/>
    <col min="11563" max="11563" width="3.85546875" style="412" customWidth="1"/>
    <col min="11564" max="11564" width="2.7109375" style="412" customWidth="1"/>
    <col min="11565" max="11565" width="1.28515625" style="412" customWidth="1"/>
    <col min="11566" max="11566" width="5.140625" style="412" customWidth="1"/>
    <col min="11567" max="11568" width="2.5703125" style="412" customWidth="1"/>
    <col min="11569" max="11569" width="5.140625" style="412" customWidth="1"/>
    <col min="11570" max="11570" width="1.7109375" style="412" customWidth="1"/>
    <col min="11571" max="11776" width="9.140625" style="412"/>
    <col min="11777" max="11777" width="20.85546875" style="412" customWidth="1"/>
    <col min="11778" max="11778" width="0.7109375" style="412" customWidth="1"/>
    <col min="11779" max="11779" width="0.85546875" style="412" customWidth="1"/>
    <col min="11780" max="11780" width="0.7109375" style="412" customWidth="1"/>
    <col min="11781" max="11781" width="1" style="412" customWidth="1"/>
    <col min="11782" max="11782" width="0.7109375" style="412" customWidth="1"/>
    <col min="11783" max="11783" width="5.7109375" style="412" customWidth="1"/>
    <col min="11784" max="11784" width="19.28515625" style="412" customWidth="1"/>
    <col min="11785" max="11785" width="3.7109375" style="412" customWidth="1"/>
    <col min="11786" max="11786" width="1.140625" style="412" customWidth="1"/>
    <col min="11787" max="11787" width="5.140625" style="412" customWidth="1"/>
    <col min="11788" max="11788" width="1.5703125" style="412" customWidth="1"/>
    <col min="11789" max="11789" width="23" style="412" customWidth="1"/>
    <col min="11790" max="11790" width="18.140625" style="412" customWidth="1"/>
    <col min="11791" max="11791" width="3.7109375" style="412" customWidth="1"/>
    <col min="11792" max="11792" width="0.85546875" style="412" customWidth="1"/>
    <col min="11793" max="11793" width="3.7109375" style="412" customWidth="1"/>
    <col min="11794" max="11794" width="4.140625" style="412" customWidth="1"/>
    <col min="11795" max="11795" width="5.28515625" style="412" customWidth="1"/>
    <col min="11796" max="11796" width="4.85546875" style="412" customWidth="1"/>
    <col min="11797" max="11797" width="5.7109375" style="412" customWidth="1"/>
    <col min="11798" max="11798" width="5.28515625" style="412" customWidth="1"/>
    <col min="11799" max="11799" width="3.7109375" style="412" customWidth="1"/>
    <col min="11800" max="11801" width="1.28515625" style="412" customWidth="1"/>
    <col min="11802" max="11802" width="2.7109375" style="412" customWidth="1"/>
    <col min="11803" max="11803" width="4.85546875" style="412" customWidth="1"/>
    <col min="11804" max="11804" width="2.5703125" style="412" customWidth="1"/>
    <col min="11805" max="11805" width="1.42578125" style="412" customWidth="1"/>
    <col min="11806" max="11806" width="5.28515625" style="412" customWidth="1"/>
    <col min="11807" max="11807" width="2.7109375" style="412" customWidth="1"/>
    <col min="11808" max="11808" width="1" style="412" customWidth="1"/>
    <col min="11809" max="11809" width="4.28515625" style="412" customWidth="1"/>
    <col min="11810" max="11811" width="1.140625" style="412" customWidth="1"/>
    <col min="11812" max="11812" width="2.5703125" style="412" customWidth="1"/>
    <col min="11813" max="11813" width="1.28515625" style="412" customWidth="1"/>
    <col min="11814" max="11814" width="0.7109375" style="412" customWidth="1"/>
    <col min="11815" max="11815" width="1.28515625" style="412" customWidth="1"/>
    <col min="11816" max="11816" width="4.140625" style="412" customWidth="1"/>
    <col min="11817" max="11818" width="2.7109375" style="412" customWidth="1"/>
    <col min="11819" max="11819" width="3.85546875" style="412" customWidth="1"/>
    <col min="11820" max="11820" width="2.7109375" style="412" customWidth="1"/>
    <col min="11821" max="11821" width="1.28515625" style="412" customWidth="1"/>
    <col min="11822" max="11822" width="5.140625" style="412" customWidth="1"/>
    <col min="11823" max="11824" width="2.5703125" style="412" customWidth="1"/>
    <col min="11825" max="11825" width="5.140625" style="412" customWidth="1"/>
    <col min="11826" max="11826" width="1.7109375" style="412" customWidth="1"/>
    <col min="11827" max="12032" width="9.140625" style="412"/>
    <col min="12033" max="12033" width="20.85546875" style="412" customWidth="1"/>
    <col min="12034" max="12034" width="0.7109375" style="412" customWidth="1"/>
    <col min="12035" max="12035" width="0.85546875" style="412" customWidth="1"/>
    <col min="12036" max="12036" width="0.7109375" style="412" customWidth="1"/>
    <col min="12037" max="12037" width="1" style="412" customWidth="1"/>
    <col min="12038" max="12038" width="0.7109375" style="412" customWidth="1"/>
    <col min="12039" max="12039" width="5.7109375" style="412" customWidth="1"/>
    <col min="12040" max="12040" width="19.28515625" style="412" customWidth="1"/>
    <col min="12041" max="12041" width="3.7109375" style="412" customWidth="1"/>
    <col min="12042" max="12042" width="1.140625" style="412" customWidth="1"/>
    <col min="12043" max="12043" width="5.140625" style="412" customWidth="1"/>
    <col min="12044" max="12044" width="1.5703125" style="412" customWidth="1"/>
    <col min="12045" max="12045" width="23" style="412" customWidth="1"/>
    <col min="12046" max="12046" width="18.140625" style="412" customWidth="1"/>
    <col min="12047" max="12047" width="3.7109375" style="412" customWidth="1"/>
    <col min="12048" max="12048" width="0.85546875" style="412" customWidth="1"/>
    <col min="12049" max="12049" width="3.7109375" style="412" customWidth="1"/>
    <col min="12050" max="12050" width="4.140625" style="412" customWidth="1"/>
    <col min="12051" max="12051" width="5.28515625" style="412" customWidth="1"/>
    <col min="12052" max="12052" width="4.85546875" style="412" customWidth="1"/>
    <col min="12053" max="12053" width="5.7109375" style="412" customWidth="1"/>
    <col min="12054" max="12054" width="5.28515625" style="412" customWidth="1"/>
    <col min="12055" max="12055" width="3.7109375" style="412" customWidth="1"/>
    <col min="12056" max="12057" width="1.28515625" style="412" customWidth="1"/>
    <col min="12058" max="12058" width="2.7109375" style="412" customWidth="1"/>
    <col min="12059" max="12059" width="4.85546875" style="412" customWidth="1"/>
    <col min="12060" max="12060" width="2.5703125" style="412" customWidth="1"/>
    <col min="12061" max="12061" width="1.42578125" style="412" customWidth="1"/>
    <col min="12062" max="12062" width="5.28515625" style="412" customWidth="1"/>
    <col min="12063" max="12063" width="2.7109375" style="412" customWidth="1"/>
    <col min="12064" max="12064" width="1" style="412" customWidth="1"/>
    <col min="12065" max="12065" width="4.28515625" style="412" customWidth="1"/>
    <col min="12066" max="12067" width="1.140625" style="412" customWidth="1"/>
    <col min="12068" max="12068" width="2.5703125" style="412" customWidth="1"/>
    <col min="12069" max="12069" width="1.28515625" style="412" customWidth="1"/>
    <col min="12070" max="12070" width="0.7109375" style="412" customWidth="1"/>
    <col min="12071" max="12071" width="1.28515625" style="412" customWidth="1"/>
    <col min="12072" max="12072" width="4.140625" style="412" customWidth="1"/>
    <col min="12073" max="12074" width="2.7109375" style="412" customWidth="1"/>
    <col min="12075" max="12075" width="3.85546875" style="412" customWidth="1"/>
    <col min="12076" max="12076" width="2.7109375" style="412" customWidth="1"/>
    <col min="12077" max="12077" width="1.28515625" style="412" customWidth="1"/>
    <col min="12078" max="12078" width="5.140625" style="412" customWidth="1"/>
    <col min="12079" max="12080" width="2.5703125" style="412" customWidth="1"/>
    <col min="12081" max="12081" width="5.140625" style="412" customWidth="1"/>
    <col min="12082" max="12082" width="1.7109375" style="412" customWidth="1"/>
    <col min="12083" max="12288" width="9.140625" style="412"/>
    <col min="12289" max="12289" width="20.85546875" style="412" customWidth="1"/>
    <col min="12290" max="12290" width="0.7109375" style="412" customWidth="1"/>
    <col min="12291" max="12291" width="0.85546875" style="412" customWidth="1"/>
    <col min="12292" max="12292" width="0.7109375" style="412" customWidth="1"/>
    <col min="12293" max="12293" width="1" style="412" customWidth="1"/>
    <col min="12294" max="12294" width="0.7109375" style="412" customWidth="1"/>
    <col min="12295" max="12295" width="5.7109375" style="412" customWidth="1"/>
    <col min="12296" max="12296" width="19.28515625" style="412" customWidth="1"/>
    <col min="12297" max="12297" width="3.7109375" style="412" customWidth="1"/>
    <col min="12298" max="12298" width="1.140625" style="412" customWidth="1"/>
    <col min="12299" max="12299" width="5.140625" style="412" customWidth="1"/>
    <col min="12300" max="12300" width="1.5703125" style="412" customWidth="1"/>
    <col min="12301" max="12301" width="23" style="412" customWidth="1"/>
    <col min="12302" max="12302" width="18.140625" style="412" customWidth="1"/>
    <col min="12303" max="12303" width="3.7109375" style="412" customWidth="1"/>
    <col min="12304" max="12304" width="0.85546875" style="412" customWidth="1"/>
    <col min="12305" max="12305" width="3.7109375" style="412" customWidth="1"/>
    <col min="12306" max="12306" width="4.140625" style="412" customWidth="1"/>
    <col min="12307" max="12307" width="5.28515625" style="412" customWidth="1"/>
    <col min="12308" max="12308" width="4.85546875" style="412" customWidth="1"/>
    <col min="12309" max="12309" width="5.7109375" style="412" customWidth="1"/>
    <col min="12310" max="12310" width="5.28515625" style="412" customWidth="1"/>
    <col min="12311" max="12311" width="3.7109375" style="412" customWidth="1"/>
    <col min="12312" max="12313" width="1.28515625" style="412" customWidth="1"/>
    <col min="12314" max="12314" width="2.7109375" style="412" customWidth="1"/>
    <col min="12315" max="12315" width="4.85546875" style="412" customWidth="1"/>
    <col min="12316" max="12316" width="2.5703125" style="412" customWidth="1"/>
    <col min="12317" max="12317" width="1.42578125" style="412" customWidth="1"/>
    <col min="12318" max="12318" width="5.28515625" style="412" customWidth="1"/>
    <col min="12319" max="12319" width="2.7109375" style="412" customWidth="1"/>
    <col min="12320" max="12320" width="1" style="412" customWidth="1"/>
    <col min="12321" max="12321" width="4.28515625" style="412" customWidth="1"/>
    <col min="12322" max="12323" width="1.140625" style="412" customWidth="1"/>
    <col min="12324" max="12324" width="2.5703125" style="412" customWidth="1"/>
    <col min="12325" max="12325" width="1.28515625" style="412" customWidth="1"/>
    <col min="12326" max="12326" width="0.7109375" style="412" customWidth="1"/>
    <col min="12327" max="12327" width="1.28515625" style="412" customWidth="1"/>
    <col min="12328" max="12328" width="4.140625" style="412" customWidth="1"/>
    <col min="12329" max="12330" width="2.7109375" style="412" customWidth="1"/>
    <col min="12331" max="12331" width="3.85546875" style="412" customWidth="1"/>
    <col min="12332" max="12332" width="2.7109375" style="412" customWidth="1"/>
    <col min="12333" max="12333" width="1.28515625" style="412" customWidth="1"/>
    <col min="12334" max="12334" width="5.140625" style="412" customWidth="1"/>
    <col min="12335" max="12336" width="2.5703125" style="412" customWidth="1"/>
    <col min="12337" max="12337" width="5.140625" style="412" customWidth="1"/>
    <col min="12338" max="12338" width="1.7109375" style="412" customWidth="1"/>
    <col min="12339" max="12544" width="9.140625" style="412"/>
    <col min="12545" max="12545" width="20.85546875" style="412" customWidth="1"/>
    <col min="12546" max="12546" width="0.7109375" style="412" customWidth="1"/>
    <col min="12547" max="12547" width="0.85546875" style="412" customWidth="1"/>
    <col min="12548" max="12548" width="0.7109375" style="412" customWidth="1"/>
    <col min="12549" max="12549" width="1" style="412" customWidth="1"/>
    <col min="12550" max="12550" width="0.7109375" style="412" customWidth="1"/>
    <col min="12551" max="12551" width="5.7109375" style="412" customWidth="1"/>
    <col min="12552" max="12552" width="19.28515625" style="412" customWidth="1"/>
    <col min="12553" max="12553" width="3.7109375" style="412" customWidth="1"/>
    <col min="12554" max="12554" width="1.140625" style="412" customWidth="1"/>
    <col min="12555" max="12555" width="5.140625" style="412" customWidth="1"/>
    <col min="12556" max="12556" width="1.5703125" style="412" customWidth="1"/>
    <col min="12557" max="12557" width="23" style="412" customWidth="1"/>
    <col min="12558" max="12558" width="18.140625" style="412" customWidth="1"/>
    <col min="12559" max="12559" width="3.7109375" style="412" customWidth="1"/>
    <col min="12560" max="12560" width="0.85546875" style="412" customWidth="1"/>
    <col min="12561" max="12561" width="3.7109375" style="412" customWidth="1"/>
    <col min="12562" max="12562" width="4.140625" style="412" customWidth="1"/>
    <col min="12563" max="12563" width="5.28515625" style="412" customWidth="1"/>
    <col min="12564" max="12564" width="4.85546875" style="412" customWidth="1"/>
    <col min="12565" max="12565" width="5.7109375" style="412" customWidth="1"/>
    <col min="12566" max="12566" width="5.28515625" style="412" customWidth="1"/>
    <col min="12567" max="12567" width="3.7109375" style="412" customWidth="1"/>
    <col min="12568" max="12569" width="1.28515625" style="412" customWidth="1"/>
    <col min="12570" max="12570" width="2.7109375" style="412" customWidth="1"/>
    <col min="12571" max="12571" width="4.85546875" style="412" customWidth="1"/>
    <col min="12572" max="12572" width="2.5703125" style="412" customWidth="1"/>
    <col min="12573" max="12573" width="1.42578125" style="412" customWidth="1"/>
    <col min="12574" max="12574" width="5.28515625" style="412" customWidth="1"/>
    <col min="12575" max="12575" width="2.7109375" style="412" customWidth="1"/>
    <col min="12576" max="12576" width="1" style="412" customWidth="1"/>
    <col min="12577" max="12577" width="4.28515625" style="412" customWidth="1"/>
    <col min="12578" max="12579" width="1.140625" style="412" customWidth="1"/>
    <col min="12580" max="12580" width="2.5703125" style="412" customWidth="1"/>
    <col min="12581" max="12581" width="1.28515625" style="412" customWidth="1"/>
    <col min="12582" max="12582" width="0.7109375" style="412" customWidth="1"/>
    <col min="12583" max="12583" width="1.28515625" style="412" customWidth="1"/>
    <col min="12584" max="12584" width="4.140625" style="412" customWidth="1"/>
    <col min="12585" max="12586" width="2.7109375" style="412" customWidth="1"/>
    <col min="12587" max="12587" width="3.85546875" style="412" customWidth="1"/>
    <col min="12588" max="12588" width="2.7109375" style="412" customWidth="1"/>
    <col min="12589" max="12589" width="1.28515625" style="412" customWidth="1"/>
    <col min="12590" max="12590" width="5.140625" style="412" customWidth="1"/>
    <col min="12591" max="12592" width="2.5703125" style="412" customWidth="1"/>
    <col min="12593" max="12593" width="5.140625" style="412" customWidth="1"/>
    <col min="12594" max="12594" width="1.7109375" style="412" customWidth="1"/>
    <col min="12595" max="12800" width="9.140625" style="412"/>
    <col min="12801" max="12801" width="20.85546875" style="412" customWidth="1"/>
    <col min="12802" max="12802" width="0.7109375" style="412" customWidth="1"/>
    <col min="12803" max="12803" width="0.85546875" style="412" customWidth="1"/>
    <col min="12804" max="12804" width="0.7109375" style="412" customWidth="1"/>
    <col min="12805" max="12805" width="1" style="412" customWidth="1"/>
    <col min="12806" max="12806" width="0.7109375" style="412" customWidth="1"/>
    <col min="12807" max="12807" width="5.7109375" style="412" customWidth="1"/>
    <col min="12808" max="12808" width="19.28515625" style="412" customWidth="1"/>
    <col min="12809" max="12809" width="3.7109375" style="412" customWidth="1"/>
    <col min="12810" max="12810" width="1.140625" style="412" customWidth="1"/>
    <col min="12811" max="12811" width="5.140625" style="412" customWidth="1"/>
    <col min="12812" max="12812" width="1.5703125" style="412" customWidth="1"/>
    <col min="12813" max="12813" width="23" style="412" customWidth="1"/>
    <col min="12814" max="12814" width="18.140625" style="412" customWidth="1"/>
    <col min="12815" max="12815" width="3.7109375" style="412" customWidth="1"/>
    <col min="12816" max="12816" width="0.85546875" style="412" customWidth="1"/>
    <col min="12817" max="12817" width="3.7109375" style="412" customWidth="1"/>
    <col min="12818" max="12818" width="4.140625" style="412" customWidth="1"/>
    <col min="12819" max="12819" width="5.28515625" style="412" customWidth="1"/>
    <col min="12820" max="12820" width="4.85546875" style="412" customWidth="1"/>
    <col min="12821" max="12821" width="5.7109375" style="412" customWidth="1"/>
    <col min="12822" max="12822" width="5.28515625" style="412" customWidth="1"/>
    <col min="12823" max="12823" width="3.7109375" style="412" customWidth="1"/>
    <col min="12824" max="12825" width="1.28515625" style="412" customWidth="1"/>
    <col min="12826" max="12826" width="2.7109375" style="412" customWidth="1"/>
    <col min="12827" max="12827" width="4.85546875" style="412" customWidth="1"/>
    <col min="12828" max="12828" width="2.5703125" style="412" customWidth="1"/>
    <col min="12829" max="12829" width="1.42578125" style="412" customWidth="1"/>
    <col min="12830" max="12830" width="5.28515625" style="412" customWidth="1"/>
    <col min="12831" max="12831" width="2.7109375" style="412" customWidth="1"/>
    <col min="12832" max="12832" width="1" style="412" customWidth="1"/>
    <col min="12833" max="12833" width="4.28515625" style="412" customWidth="1"/>
    <col min="12834" max="12835" width="1.140625" style="412" customWidth="1"/>
    <col min="12836" max="12836" width="2.5703125" style="412" customWidth="1"/>
    <col min="12837" max="12837" width="1.28515625" style="412" customWidth="1"/>
    <col min="12838" max="12838" width="0.7109375" style="412" customWidth="1"/>
    <col min="12839" max="12839" width="1.28515625" style="412" customWidth="1"/>
    <col min="12840" max="12840" width="4.140625" style="412" customWidth="1"/>
    <col min="12841" max="12842" width="2.7109375" style="412" customWidth="1"/>
    <col min="12843" max="12843" width="3.85546875" style="412" customWidth="1"/>
    <col min="12844" max="12844" width="2.7109375" style="412" customWidth="1"/>
    <col min="12845" max="12845" width="1.28515625" style="412" customWidth="1"/>
    <col min="12846" max="12846" width="5.140625" style="412" customWidth="1"/>
    <col min="12847" max="12848" width="2.5703125" style="412" customWidth="1"/>
    <col min="12849" max="12849" width="5.140625" style="412" customWidth="1"/>
    <col min="12850" max="12850" width="1.7109375" style="412" customWidth="1"/>
    <col min="12851" max="13056" width="9.140625" style="412"/>
    <col min="13057" max="13057" width="20.85546875" style="412" customWidth="1"/>
    <col min="13058" max="13058" width="0.7109375" style="412" customWidth="1"/>
    <col min="13059" max="13059" width="0.85546875" style="412" customWidth="1"/>
    <col min="13060" max="13060" width="0.7109375" style="412" customWidth="1"/>
    <col min="13061" max="13061" width="1" style="412" customWidth="1"/>
    <col min="13062" max="13062" width="0.7109375" style="412" customWidth="1"/>
    <col min="13063" max="13063" width="5.7109375" style="412" customWidth="1"/>
    <col min="13064" max="13064" width="19.28515625" style="412" customWidth="1"/>
    <col min="13065" max="13065" width="3.7109375" style="412" customWidth="1"/>
    <col min="13066" max="13066" width="1.140625" style="412" customWidth="1"/>
    <col min="13067" max="13067" width="5.140625" style="412" customWidth="1"/>
    <col min="13068" max="13068" width="1.5703125" style="412" customWidth="1"/>
    <col min="13069" max="13069" width="23" style="412" customWidth="1"/>
    <col min="13070" max="13070" width="18.140625" style="412" customWidth="1"/>
    <col min="13071" max="13071" width="3.7109375" style="412" customWidth="1"/>
    <col min="13072" max="13072" width="0.85546875" style="412" customWidth="1"/>
    <col min="13073" max="13073" width="3.7109375" style="412" customWidth="1"/>
    <col min="13074" max="13074" width="4.140625" style="412" customWidth="1"/>
    <col min="13075" max="13075" width="5.28515625" style="412" customWidth="1"/>
    <col min="13076" max="13076" width="4.85546875" style="412" customWidth="1"/>
    <col min="13077" max="13077" width="5.7109375" style="412" customWidth="1"/>
    <col min="13078" max="13078" width="5.28515625" style="412" customWidth="1"/>
    <col min="13079" max="13079" width="3.7109375" style="412" customWidth="1"/>
    <col min="13080" max="13081" width="1.28515625" style="412" customWidth="1"/>
    <col min="13082" max="13082" width="2.7109375" style="412" customWidth="1"/>
    <col min="13083" max="13083" width="4.85546875" style="412" customWidth="1"/>
    <col min="13084" max="13084" width="2.5703125" style="412" customWidth="1"/>
    <col min="13085" max="13085" width="1.42578125" style="412" customWidth="1"/>
    <col min="13086" max="13086" width="5.28515625" style="412" customWidth="1"/>
    <col min="13087" max="13087" width="2.7109375" style="412" customWidth="1"/>
    <col min="13088" max="13088" width="1" style="412" customWidth="1"/>
    <col min="13089" max="13089" width="4.28515625" style="412" customWidth="1"/>
    <col min="13090" max="13091" width="1.140625" style="412" customWidth="1"/>
    <col min="13092" max="13092" width="2.5703125" style="412" customWidth="1"/>
    <col min="13093" max="13093" width="1.28515625" style="412" customWidth="1"/>
    <col min="13094" max="13094" width="0.7109375" style="412" customWidth="1"/>
    <col min="13095" max="13095" width="1.28515625" style="412" customWidth="1"/>
    <col min="13096" max="13096" width="4.140625" style="412" customWidth="1"/>
    <col min="13097" max="13098" width="2.7109375" style="412" customWidth="1"/>
    <col min="13099" max="13099" width="3.85546875" style="412" customWidth="1"/>
    <col min="13100" max="13100" width="2.7109375" style="412" customWidth="1"/>
    <col min="13101" max="13101" width="1.28515625" style="412" customWidth="1"/>
    <col min="13102" max="13102" width="5.140625" style="412" customWidth="1"/>
    <col min="13103" max="13104" width="2.5703125" style="412" customWidth="1"/>
    <col min="13105" max="13105" width="5.140625" style="412" customWidth="1"/>
    <col min="13106" max="13106" width="1.7109375" style="412" customWidth="1"/>
    <col min="13107" max="13312" width="9.140625" style="412"/>
    <col min="13313" max="13313" width="20.85546875" style="412" customWidth="1"/>
    <col min="13314" max="13314" width="0.7109375" style="412" customWidth="1"/>
    <col min="13315" max="13315" width="0.85546875" style="412" customWidth="1"/>
    <col min="13316" max="13316" width="0.7109375" style="412" customWidth="1"/>
    <col min="13317" max="13317" width="1" style="412" customWidth="1"/>
    <col min="13318" max="13318" width="0.7109375" style="412" customWidth="1"/>
    <col min="13319" max="13319" width="5.7109375" style="412" customWidth="1"/>
    <col min="13320" max="13320" width="19.28515625" style="412" customWidth="1"/>
    <col min="13321" max="13321" width="3.7109375" style="412" customWidth="1"/>
    <col min="13322" max="13322" width="1.140625" style="412" customWidth="1"/>
    <col min="13323" max="13323" width="5.140625" style="412" customWidth="1"/>
    <col min="13324" max="13324" width="1.5703125" style="412" customWidth="1"/>
    <col min="13325" max="13325" width="23" style="412" customWidth="1"/>
    <col min="13326" max="13326" width="18.140625" style="412" customWidth="1"/>
    <col min="13327" max="13327" width="3.7109375" style="412" customWidth="1"/>
    <col min="13328" max="13328" width="0.85546875" style="412" customWidth="1"/>
    <col min="13329" max="13329" width="3.7109375" style="412" customWidth="1"/>
    <col min="13330" max="13330" width="4.140625" style="412" customWidth="1"/>
    <col min="13331" max="13331" width="5.28515625" style="412" customWidth="1"/>
    <col min="13332" max="13332" width="4.85546875" style="412" customWidth="1"/>
    <col min="13333" max="13333" width="5.7109375" style="412" customWidth="1"/>
    <col min="13334" max="13334" width="5.28515625" style="412" customWidth="1"/>
    <col min="13335" max="13335" width="3.7109375" style="412" customWidth="1"/>
    <col min="13336" max="13337" width="1.28515625" style="412" customWidth="1"/>
    <col min="13338" max="13338" width="2.7109375" style="412" customWidth="1"/>
    <col min="13339" max="13339" width="4.85546875" style="412" customWidth="1"/>
    <col min="13340" max="13340" width="2.5703125" style="412" customWidth="1"/>
    <col min="13341" max="13341" width="1.42578125" style="412" customWidth="1"/>
    <col min="13342" max="13342" width="5.28515625" style="412" customWidth="1"/>
    <col min="13343" max="13343" width="2.7109375" style="412" customWidth="1"/>
    <col min="13344" max="13344" width="1" style="412" customWidth="1"/>
    <col min="13345" max="13345" width="4.28515625" style="412" customWidth="1"/>
    <col min="13346" max="13347" width="1.140625" style="412" customWidth="1"/>
    <col min="13348" max="13348" width="2.5703125" style="412" customWidth="1"/>
    <col min="13349" max="13349" width="1.28515625" style="412" customWidth="1"/>
    <col min="13350" max="13350" width="0.7109375" style="412" customWidth="1"/>
    <col min="13351" max="13351" width="1.28515625" style="412" customWidth="1"/>
    <col min="13352" max="13352" width="4.140625" style="412" customWidth="1"/>
    <col min="13353" max="13354" width="2.7109375" style="412" customWidth="1"/>
    <col min="13355" max="13355" width="3.85546875" style="412" customWidth="1"/>
    <col min="13356" max="13356" width="2.7109375" style="412" customWidth="1"/>
    <col min="13357" max="13357" width="1.28515625" style="412" customWidth="1"/>
    <col min="13358" max="13358" width="5.140625" style="412" customWidth="1"/>
    <col min="13359" max="13360" width="2.5703125" style="412" customWidth="1"/>
    <col min="13361" max="13361" width="5.140625" style="412" customWidth="1"/>
    <col min="13362" max="13362" width="1.7109375" style="412" customWidth="1"/>
    <col min="13363" max="13568" width="9.140625" style="412"/>
    <col min="13569" max="13569" width="20.85546875" style="412" customWidth="1"/>
    <col min="13570" max="13570" width="0.7109375" style="412" customWidth="1"/>
    <col min="13571" max="13571" width="0.85546875" style="412" customWidth="1"/>
    <col min="13572" max="13572" width="0.7109375" style="412" customWidth="1"/>
    <col min="13573" max="13573" width="1" style="412" customWidth="1"/>
    <col min="13574" max="13574" width="0.7109375" style="412" customWidth="1"/>
    <col min="13575" max="13575" width="5.7109375" style="412" customWidth="1"/>
    <col min="13576" max="13576" width="19.28515625" style="412" customWidth="1"/>
    <col min="13577" max="13577" width="3.7109375" style="412" customWidth="1"/>
    <col min="13578" max="13578" width="1.140625" style="412" customWidth="1"/>
    <col min="13579" max="13579" width="5.140625" style="412" customWidth="1"/>
    <col min="13580" max="13580" width="1.5703125" style="412" customWidth="1"/>
    <col min="13581" max="13581" width="23" style="412" customWidth="1"/>
    <col min="13582" max="13582" width="18.140625" style="412" customWidth="1"/>
    <col min="13583" max="13583" width="3.7109375" style="412" customWidth="1"/>
    <col min="13584" max="13584" width="0.85546875" style="412" customWidth="1"/>
    <col min="13585" max="13585" width="3.7109375" style="412" customWidth="1"/>
    <col min="13586" max="13586" width="4.140625" style="412" customWidth="1"/>
    <col min="13587" max="13587" width="5.28515625" style="412" customWidth="1"/>
    <col min="13588" max="13588" width="4.85546875" style="412" customWidth="1"/>
    <col min="13589" max="13589" width="5.7109375" style="412" customWidth="1"/>
    <col min="13590" max="13590" width="5.28515625" style="412" customWidth="1"/>
    <col min="13591" max="13591" width="3.7109375" style="412" customWidth="1"/>
    <col min="13592" max="13593" width="1.28515625" style="412" customWidth="1"/>
    <col min="13594" max="13594" width="2.7109375" style="412" customWidth="1"/>
    <col min="13595" max="13595" width="4.85546875" style="412" customWidth="1"/>
    <col min="13596" max="13596" width="2.5703125" style="412" customWidth="1"/>
    <col min="13597" max="13597" width="1.42578125" style="412" customWidth="1"/>
    <col min="13598" max="13598" width="5.28515625" style="412" customWidth="1"/>
    <col min="13599" max="13599" width="2.7109375" style="412" customWidth="1"/>
    <col min="13600" max="13600" width="1" style="412" customWidth="1"/>
    <col min="13601" max="13601" width="4.28515625" style="412" customWidth="1"/>
    <col min="13602" max="13603" width="1.140625" style="412" customWidth="1"/>
    <col min="13604" max="13604" width="2.5703125" style="412" customWidth="1"/>
    <col min="13605" max="13605" width="1.28515625" style="412" customWidth="1"/>
    <col min="13606" max="13606" width="0.7109375" style="412" customWidth="1"/>
    <col min="13607" max="13607" width="1.28515625" style="412" customWidth="1"/>
    <col min="13608" max="13608" width="4.140625" style="412" customWidth="1"/>
    <col min="13609" max="13610" width="2.7109375" style="412" customWidth="1"/>
    <col min="13611" max="13611" width="3.85546875" style="412" customWidth="1"/>
    <col min="13612" max="13612" width="2.7109375" style="412" customWidth="1"/>
    <col min="13613" max="13613" width="1.28515625" style="412" customWidth="1"/>
    <col min="13614" max="13614" width="5.140625" style="412" customWidth="1"/>
    <col min="13615" max="13616" width="2.5703125" style="412" customWidth="1"/>
    <col min="13617" max="13617" width="5.140625" style="412" customWidth="1"/>
    <col min="13618" max="13618" width="1.7109375" style="412" customWidth="1"/>
    <col min="13619" max="13824" width="9.140625" style="412"/>
    <col min="13825" max="13825" width="20.85546875" style="412" customWidth="1"/>
    <col min="13826" max="13826" width="0.7109375" style="412" customWidth="1"/>
    <col min="13827" max="13827" width="0.85546875" style="412" customWidth="1"/>
    <col min="13828" max="13828" width="0.7109375" style="412" customWidth="1"/>
    <col min="13829" max="13829" width="1" style="412" customWidth="1"/>
    <col min="13830" max="13830" width="0.7109375" style="412" customWidth="1"/>
    <col min="13831" max="13831" width="5.7109375" style="412" customWidth="1"/>
    <col min="13832" max="13832" width="19.28515625" style="412" customWidth="1"/>
    <col min="13833" max="13833" width="3.7109375" style="412" customWidth="1"/>
    <col min="13834" max="13834" width="1.140625" style="412" customWidth="1"/>
    <col min="13835" max="13835" width="5.140625" style="412" customWidth="1"/>
    <col min="13836" max="13836" width="1.5703125" style="412" customWidth="1"/>
    <col min="13837" max="13837" width="23" style="412" customWidth="1"/>
    <col min="13838" max="13838" width="18.140625" style="412" customWidth="1"/>
    <col min="13839" max="13839" width="3.7109375" style="412" customWidth="1"/>
    <col min="13840" max="13840" width="0.85546875" style="412" customWidth="1"/>
    <col min="13841" max="13841" width="3.7109375" style="412" customWidth="1"/>
    <col min="13842" max="13842" width="4.140625" style="412" customWidth="1"/>
    <col min="13843" max="13843" width="5.28515625" style="412" customWidth="1"/>
    <col min="13844" max="13844" width="4.85546875" style="412" customWidth="1"/>
    <col min="13845" max="13845" width="5.7109375" style="412" customWidth="1"/>
    <col min="13846" max="13846" width="5.28515625" style="412" customWidth="1"/>
    <col min="13847" max="13847" width="3.7109375" style="412" customWidth="1"/>
    <col min="13848" max="13849" width="1.28515625" style="412" customWidth="1"/>
    <col min="13850" max="13850" width="2.7109375" style="412" customWidth="1"/>
    <col min="13851" max="13851" width="4.85546875" style="412" customWidth="1"/>
    <col min="13852" max="13852" width="2.5703125" style="412" customWidth="1"/>
    <col min="13853" max="13853" width="1.42578125" style="412" customWidth="1"/>
    <col min="13854" max="13854" width="5.28515625" style="412" customWidth="1"/>
    <col min="13855" max="13855" width="2.7109375" style="412" customWidth="1"/>
    <col min="13856" max="13856" width="1" style="412" customWidth="1"/>
    <col min="13857" max="13857" width="4.28515625" style="412" customWidth="1"/>
    <col min="13858" max="13859" width="1.140625" style="412" customWidth="1"/>
    <col min="13860" max="13860" width="2.5703125" style="412" customWidth="1"/>
    <col min="13861" max="13861" width="1.28515625" style="412" customWidth="1"/>
    <col min="13862" max="13862" width="0.7109375" style="412" customWidth="1"/>
    <col min="13863" max="13863" width="1.28515625" style="412" customWidth="1"/>
    <col min="13864" max="13864" width="4.140625" style="412" customWidth="1"/>
    <col min="13865" max="13866" width="2.7109375" style="412" customWidth="1"/>
    <col min="13867" max="13867" width="3.85546875" style="412" customWidth="1"/>
    <col min="13868" max="13868" width="2.7109375" style="412" customWidth="1"/>
    <col min="13869" max="13869" width="1.28515625" style="412" customWidth="1"/>
    <col min="13870" max="13870" width="5.140625" style="412" customWidth="1"/>
    <col min="13871" max="13872" width="2.5703125" style="412" customWidth="1"/>
    <col min="13873" max="13873" width="5.140625" style="412" customWidth="1"/>
    <col min="13874" max="13874" width="1.7109375" style="412" customWidth="1"/>
    <col min="13875" max="14080" width="9.140625" style="412"/>
    <col min="14081" max="14081" width="20.85546875" style="412" customWidth="1"/>
    <col min="14082" max="14082" width="0.7109375" style="412" customWidth="1"/>
    <col min="14083" max="14083" width="0.85546875" style="412" customWidth="1"/>
    <col min="14084" max="14084" width="0.7109375" style="412" customWidth="1"/>
    <col min="14085" max="14085" width="1" style="412" customWidth="1"/>
    <col min="14086" max="14086" width="0.7109375" style="412" customWidth="1"/>
    <col min="14087" max="14087" width="5.7109375" style="412" customWidth="1"/>
    <col min="14088" max="14088" width="19.28515625" style="412" customWidth="1"/>
    <col min="14089" max="14089" width="3.7109375" style="412" customWidth="1"/>
    <col min="14090" max="14090" width="1.140625" style="412" customWidth="1"/>
    <col min="14091" max="14091" width="5.140625" style="412" customWidth="1"/>
    <col min="14092" max="14092" width="1.5703125" style="412" customWidth="1"/>
    <col min="14093" max="14093" width="23" style="412" customWidth="1"/>
    <col min="14094" max="14094" width="18.140625" style="412" customWidth="1"/>
    <col min="14095" max="14095" width="3.7109375" style="412" customWidth="1"/>
    <col min="14096" max="14096" width="0.85546875" style="412" customWidth="1"/>
    <col min="14097" max="14097" width="3.7109375" style="412" customWidth="1"/>
    <col min="14098" max="14098" width="4.140625" style="412" customWidth="1"/>
    <col min="14099" max="14099" width="5.28515625" style="412" customWidth="1"/>
    <col min="14100" max="14100" width="4.85546875" style="412" customWidth="1"/>
    <col min="14101" max="14101" width="5.7109375" style="412" customWidth="1"/>
    <col min="14102" max="14102" width="5.28515625" style="412" customWidth="1"/>
    <col min="14103" max="14103" width="3.7109375" style="412" customWidth="1"/>
    <col min="14104" max="14105" width="1.28515625" style="412" customWidth="1"/>
    <col min="14106" max="14106" width="2.7109375" style="412" customWidth="1"/>
    <col min="14107" max="14107" width="4.85546875" style="412" customWidth="1"/>
    <col min="14108" max="14108" width="2.5703125" style="412" customWidth="1"/>
    <col min="14109" max="14109" width="1.42578125" style="412" customWidth="1"/>
    <col min="14110" max="14110" width="5.28515625" style="412" customWidth="1"/>
    <col min="14111" max="14111" width="2.7109375" style="412" customWidth="1"/>
    <col min="14112" max="14112" width="1" style="412" customWidth="1"/>
    <col min="14113" max="14113" width="4.28515625" style="412" customWidth="1"/>
    <col min="14114" max="14115" width="1.140625" style="412" customWidth="1"/>
    <col min="14116" max="14116" width="2.5703125" style="412" customWidth="1"/>
    <col min="14117" max="14117" width="1.28515625" style="412" customWidth="1"/>
    <col min="14118" max="14118" width="0.7109375" style="412" customWidth="1"/>
    <col min="14119" max="14119" width="1.28515625" style="412" customWidth="1"/>
    <col min="14120" max="14120" width="4.140625" style="412" customWidth="1"/>
    <col min="14121" max="14122" width="2.7109375" style="412" customWidth="1"/>
    <col min="14123" max="14123" width="3.85546875" style="412" customWidth="1"/>
    <col min="14124" max="14124" width="2.7109375" style="412" customWidth="1"/>
    <col min="14125" max="14125" width="1.28515625" style="412" customWidth="1"/>
    <col min="14126" max="14126" width="5.140625" style="412" customWidth="1"/>
    <col min="14127" max="14128" width="2.5703125" style="412" customWidth="1"/>
    <col min="14129" max="14129" width="5.140625" style="412" customWidth="1"/>
    <col min="14130" max="14130" width="1.7109375" style="412" customWidth="1"/>
    <col min="14131" max="14336" width="9.140625" style="412"/>
    <col min="14337" max="14337" width="20.85546875" style="412" customWidth="1"/>
    <col min="14338" max="14338" width="0.7109375" style="412" customWidth="1"/>
    <col min="14339" max="14339" width="0.85546875" style="412" customWidth="1"/>
    <col min="14340" max="14340" width="0.7109375" style="412" customWidth="1"/>
    <col min="14341" max="14341" width="1" style="412" customWidth="1"/>
    <col min="14342" max="14342" width="0.7109375" style="412" customWidth="1"/>
    <col min="14343" max="14343" width="5.7109375" style="412" customWidth="1"/>
    <col min="14344" max="14344" width="19.28515625" style="412" customWidth="1"/>
    <col min="14345" max="14345" width="3.7109375" style="412" customWidth="1"/>
    <col min="14346" max="14346" width="1.140625" style="412" customWidth="1"/>
    <col min="14347" max="14347" width="5.140625" style="412" customWidth="1"/>
    <col min="14348" max="14348" width="1.5703125" style="412" customWidth="1"/>
    <col min="14349" max="14349" width="23" style="412" customWidth="1"/>
    <col min="14350" max="14350" width="18.140625" style="412" customWidth="1"/>
    <col min="14351" max="14351" width="3.7109375" style="412" customWidth="1"/>
    <col min="14352" max="14352" width="0.85546875" style="412" customWidth="1"/>
    <col min="14353" max="14353" width="3.7109375" style="412" customWidth="1"/>
    <col min="14354" max="14354" width="4.140625" style="412" customWidth="1"/>
    <col min="14355" max="14355" width="5.28515625" style="412" customWidth="1"/>
    <col min="14356" max="14356" width="4.85546875" style="412" customWidth="1"/>
    <col min="14357" max="14357" width="5.7109375" style="412" customWidth="1"/>
    <col min="14358" max="14358" width="5.28515625" style="412" customWidth="1"/>
    <col min="14359" max="14359" width="3.7109375" style="412" customWidth="1"/>
    <col min="14360" max="14361" width="1.28515625" style="412" customWidth="1"/>
    <col min="14362" max="14362" width="2.7109375" style="412" customWidth="1"/>
    <col min="14363" max="14363" width="4.85546875" style="412" customWidth="1"/>
    <col min="14364" max="14364" width="2.5703125" style="412" customWidth="1"/>
    <col min="14365" max="14365" width="1.42578125" style="412" customWidth="1"/>
    <col min="14366" max="14366" width="5.28515625" style="412" customWidth="1"/>
    <col min="14367" max="14367" width="2.7109375" style="412" customWidth="1"/>
    <col min="14368" max="14368" width="1" style="412" customWidth="1"/>
    <col min="14369" max="14369" width="4.28515625" style="412" customWidth="1"/>
    <col min="14370" max="14371" width="1.140625" style="412" customWidth="1"/>
    <col min="14372" max="14372" width="2.5703125" style="412" customWidth="1"/>
    <col min="14373" max="14373" width="1.28515625" style="412" customWidth="1"/>
    <col min="14374" max="14374" width="0.7109375" style="412" customWidth="1"/>
    <col min="14375" max="14375" width="1.28515625" style="412" customWidth="1"/>
    <col min="14376" max="14376" width="4.140625" style="412" customWidth="1"/>
    <col min="14377" max="14378" width="2.7109375" style="412" customWidth="1"/>
    <col min="14379" max="14379" width="3.85546875" style="412" customWidth="1"/>
    <col min="14380" max="14380" width="2.7109375" style="412" customWidth="1"/>
    <col min="14381" max="14381" width="1.28515625" style="412" customWidth="1"/>
    <col min="14382" max="14382" width="5.140625" style="412" customWidth="1"/>
    <col min="14383" max="14384" width="2.5703125" style="412" customWidth="1"/>
    <col min="14385" max="14385" width="5.140625" style="412" customWidth="1"/>
    <col min="14386" max="14386" width="1.7109375" style="412" customWidth="1"/>
    <col min="14387" max="14592" width="9.140625" style="412"/>
    <col min="14593" max="14593" width="20.85546875" style="412" customWidth="1"/>
    <col min="14594" max="14594" width="0.7109375" style="412" customWidth="1"/>
    <col min="14595" max="14595" width="0.85546875" style="412" customWidth="1"/>
    <col min="14596" max="14596" width="0.7109375" style="412" customWidth="1"/>
    <col min="14597" max="14597" width="1" style="412" customWidth="1"/>
    <col min="14598" max="14598" width="0.7109375" style="412" customWidth="1"/>
    <col min="14599" max="14599" width="5.7109375" style="412" customWidth="1"/>
    <col min="14600" max="14600" width="19.28515625" style="412" customWidth="1"/>
    <col min="14601" max="14601" width="3.7109375" style="412" customWidth="1"/>
    <col min="14602" max="14602" width="1.140625" style="412" customWidth="1"/>
    <col min="14603" max="14603" width="5.140625" style="412" customWidth="1"/>
    <col min="14604" max="14604" width="1.5703125" style="412" customWidth="1"/>
    <col min="14605" max="14605" width="23" style="412" customWidth="1"/>
    <col min="14606" max="14606" width="18.140625" style="412" customWidth="1"/>
    <col min="14607" max="14607" width="3.7109375" style="412" customWidth="1"/>
    <col min="14608" max="14608" width="0.85546875" style="412" customWidth="1"/>
    <col min="14609" max="14609" width="3.7109375" style="412" customWidth="1"/>
    <col min="14610" max="14610" width="4.140625" style="412" customWidth="1"/>
    <col min="14611" max="14611" width="5.28515625" style="412" customWidth="1"/>
    <col min="14612" max="14612" width="4.85546875" style="412" customWidth="1"/>
    <col min="14613" max="14613" width="5.7109375" style="412" customWidth="1"/>
    <col min="14614" max="14614" width="5.28515625" style="412" customWidth="1"/>
    <col min="14615" max="14615" width="3.7109375" style="412" customWidth="1"/>
    <col min="14616" max="14617" width="1.28515625" style="412" customWidth="1"/>
    <col min="14618" max="14618" width="2.7109375" style="412" customWidth="1"/>
    <col min="14619" max="14619" width="4.85546875" style="412" customWidth="1"/>
    <col min="14620" max="14620" width="2.5703125" style="412" customWidth="1"/>
    <col min="14621" max="14621" width="1.42578125" style="412" customWidth="1"/>
    <col min="14622" max="14622" width="5.28515625" style="412" customWidth="1"/>
    <col min="14623" max="14623" width="2.7109375" style="412" customWidth="1"/>
    <col min="14624" max="14624" width="1" style="412" customWidth="1"/>
    <col min="14625" max="14625" width="4.28515625" style="412" customWidth="1"/>
    <col min="14626" max="14627" width="1.140625" style="412" customWidth="1"/>
    <col min="14628" max="14628" width="2.5703125" style="412" customWidth="1"/>
    <col min="14629" max="14629" width="1.28515625" style="412" customWidth="1"/>
    <col min="14630" max="14630" width="0.7109375" style="412" customWidth="1"/>
    <col min="14631" max="14631" width="1.28515625" style="412" customWidth="1"/>
    <col min="14632" max="14632" width="4.140625" style="412" customWidth="1"/>
    <col min="14633" max="14634" width="2.7109375" style="412" customWidth="1"/>
    <col min="14635" max="14635" width="3.85546875" style="412" customWidth="1"/>
    <col min="14636" max="14636" width="2.7109375" style="412" customWidth="1"/>
    <col min="14637" max="14637" width="1.28515625" style="412" customWidth="1"/>
    <col min="14638" max="14638" width="5.140625" style="412" customWidth="1"/>
    <col min="14639" max="14640" width="2.5703125" style="412" customWidth="1"/>
    <col min="14641" max="14641" width="5.140625" style="412" customWidth="1"/>
    <col min="14642" max="14642" width="1.7109375" style="412" customWidth="1"/>
    <col min="14643" max="14848" width="9.140625" style="412"/>
    <col min="14849" max="14849" width="20.85546875" style="412" customWidth="1"/>
    <col min="14850" max="14850" width="0.7109375" style="412" customWidth="1"/>
    <col min="14851" max="14851" width="0.85546875" style="412" customWidth="1"/>
    <col min="14852" max="14852" width="0.7109375" style="412" customWidth="1"/>
    <col min="14853" max="14853" width="1" style="412" customWidth="1"/>
    <col min="14854" max="14854" width="0.7109375" style="412" customWidth="1"/>
    <col min="14855" max="14855" width="5.7109375" style="412" customWidth="1"/>
    <col min="14856" max="14856" width="19.28515625" style="412" customWidth="1"/>
    <col min="14857" max="14857" width="3.7109375" style="412" customWidth="1"/>
    <col min="14858" max="14858" width="1.140625" style="412" customWidth="1"/>
    <col min="14859" max="14859" width="5.140625" style="412" customWidth="1"/>
    <col min="14860" max="14860" width="1.5703125" style="412" customWidth="1"/>
    <col min="14861" max="14861" width="23" style="412" customWidth="1"/>
    <col min="14862" max="14862" width="18.140625" style="412" customWidth="1"/>
    <col min="14863" max="14863" width="3.7109375" style="412" customWidth="1"/>
    <col min="14864" max="14864" width="0.85546875" style="412" customWidth="1"/>
    <col min="14865" max="14865" width="3.7109375" style="412" customWidth="1"/>
    <col min="14866" max="14866" width="4.140625" style="412" customWidth="1"/>
    <col min="14867" max="14867" width="5.28515625" style="412" customWidth="1"/>
    <col min="14868" max="14868" width="4.85546875" style="412" customWidth="1"/>
    <col min="14869" max="14869" width="5.7109375" style="412" customWidth="1"/>
    <col min="14870" max="14870" width="5.28515625" style="412" customWidth="1"/>
    <col min="14871" max="14871" width="3.7109375" style="412" customWidth="1"/>
    <col min="14872" max="14873" width="1.28515625" style="412" customWidth="1"/>
    <col min="14874" max="14874" width="2.7109375" style="412" customWidth="1"/>
    <col min="14875" max="14875" width="4.85546875" style="412" customWidth="1"/>
    <col min="14876" max="14876" width="2.5703125" style="412" customWidth="1"/>
    <col min="14877" max="14877" width="1.42578125" style="412" customWidth="1"/>
    <col min="14878" max="14878" width="5.28515625" style="412" customWidth="1"/>
    <col min="14879" max="14879" width="2.7109375" style="412" customWidth="1"/>
    <col min="14880" max="14880" width="1" style="412" customWidth="1"/>
    <col min="14881" max="14881" width="4.28515625" style="412" customWidth="1"/>
    <col min="14882" max="14883" width="1.140625" style="412" customWidth="1"/>
    <col min="14884" max="14884" width="2.5703125" style="412" customWidth="1"/>
    <col min="14885" max="14885" width="1.28515625" style="412" customWidth="1"/>
    <col min="14886" max="14886" width="0.7109375" style="412" customWidth="1"/>
    <col min="14887" max="14887" width="1.28515625" style="412" customWidth="1"/>
    <col min="14888" max="14888" width="4.140625" style="412" customWidth="1"/>
    <col min="14889" max="14890" width="2.7109375" style="412" customWidth="1"/>
    <col min="14891" max="14891" width="3.85546875" style="412" customWidth="1"/>
    <col min="14892" max="14892" width="2.7109375" style="412" customWidth="1"/>
    <col min="14893" max="14893" width="1.28515625" style="412" customWidth="1"/>
    <col min="14894" max="14894" width="5.140625" style="412" customWidth="1"/>
    <col min="14895" max="14896" width="2.5703125" style="412" customWidth="1"/>
    <col min="14897" max="14897" width="5.140625" style="412" customWidth="1"/>
    <col min="14898" max="14898" width="1.7109375" style="412" customWidth="1"/>
    <col min="14899" max="15104" width="9.140625" style="412"/>
    <col min="15105" max="15105" width="20.85546875" style="412" customWidth="1"/>
    <col min="15106" max="15106" width="0.7109375" style="412" customWidth="1"/>
    <col min="15107" max="15107" width="0.85546875" style="412" customWidth="1"/>
    <col min="15108" max="15108" width="0.7109375" style="412" customWidth="1"/>
    <col min="15109" max="15109" width="1" style="412" customWidth="1"/>
    <col min="15110" max="15110" width="0.7109375" style="412" customWidth="1"/>
    <col min="15111" max="15111" width="5.7109375" style="412" customWidth="1"/>
    <col min="15112" max="15112" width="19.28515625" style="412" customWidth="1"/>
    <col min="15113" max="15113" width="3.7109375" style="412" customWidth="1"/>
    <col min="15114" max="15114" width="1.140625" style="412" customWidth="1"/>
    <col min="15115" max="15115" width="5.140625" style="412" customWidth="1"/>
    <col min="15116" max="15116" width="1.5703125" style="412" customWidth="1"/>
    <col min="15117" max="15117" width="23" style="412" customWidth="1"/>
    <col min="15118" max="15118" width="18.140625" style="412" customWidth="1"/>
    <col min="15119" max="15119" width="3.7109375" style="412" customWidth="1"/>
    <col min="15120" max="15120" width="0.85546875" style="412" customWidth="1"/>
    <col min="15121" max="15121" width="3.7109375" style="412" customWidth="1"/>
    <col min="15122" max="15122" width="4.140625" style="412" customWidth="1"/>
    <col min="15123" max="15123" width="5.28515625" style="412" customWidth="1"/>
    <col min="15124" max="15124" width="4.85546875" style="412" customWidth="1"/>
    <col min="15125" max="15125" width="5.7109375" style="412" customWidth="1"/>
    <col min="15126" max="15126" width="5.28515625" style="412" customWidth="1"/>
    <col min="15127" max="15127" width="3.7109375" style="412" customWidth="1"/>
    <col min="15128" max="15129" width="1.28515625" style="412" customWidth="1"/>
    <col min="15130" max="15130" width="2.7109375" style="412" customWidth="1"/>
    <col min="15131" max="15131" width="4.85546875" style="412" customWidth="1"/>
    <col min="15132" max="15132" width="2.5703125" style="412" customWidth="1"/>
    <col min="15133" max="15133" width="1.42578125" style="412" customWidth="1"/>
    <col min="15134" max="15134" width="5.28515625" style="412" customWidth="1"/>
    <col min="15135" max="15135" width="2.7109375" style="412" customWidth="1"/>
    <col min="15136" max="15136" width="1" style="412" customWidth="1"/>
    <col min="15137" max="15137" width="4.28515625" style="412" customWidth="1"/>
    <col min="15138" max="15139" width="1.140625" style="412" customWidth="1"/>
    <col min="15140" max="15140" width="2.5703125" style="412" customWidth="1"/>
    <col min="15141" max="15141" width="1.28515625" style="412" customWidth="1"/>
    <col min="15142" max="15142" width="0.7109375" style="412" customWidth="1"/>
    <col min="15143" max="15143" width="1.28515625" style="412" customWidth="1"/>
    <col min="15144" max="15144" width="4.140625" style="412" customWidth="1"/>
    <col min="15145" max="15146" width="2.7109375" style="412" customWidth="1"/>
    <col min="15147" max="15147" width="3.85546875" style="412" customWidth="1"/>
    <col min="15148" max="15148" width="2.7109375" style="412" customWidth="1"/>
    <col min="15149" max="15149" width="1.28515625" style="412" customWidth="1"/>
    <col min="15150" max="15150" width="5.140625" style="412" customWidth="1"/>
    <col min="15151" max="15152" width="2.5703125" style="412" customWidth="1"/>
    <col min="15153" max="15153" width="5.140625" style="412" customWidth="1"/>
    <col min="15154" max="15154" width="1.7109375" style="412" customWidth="1"/>
    <col min="15155" max="15360" width="9.140625" style="412"/>
    <col min="15361" max="15361" width="20.85546875" style="412" customWidth="1"/>
    <col min="15362" max="15362" width="0.7109375" style="412" customWidth="1"/>
    <col min="15363" max="15363" width="0.85546875" style="412" customWidth="1"/>
    <col min="15364" max="15364" width="0.7109375" style="412" customWidth="1"/>
    <col min="15365" max="15365" width="1" style="412" customWidth="1"/>
    <col min="15366" max="15366" width="0.7109375" style="412" customWidth="1"/>
    <col min="15367" max="15367" width="5.7109375" style="412" customWidth="1"/>
    <col min="15368" max="15368" width="19.28515625" style="412" customWidth="1"/>
    <col min="15369" max="15369" width="3.7109375" style="412" customWidth="1"/>
    <col min="15370" max="15370" width="1.140625" style="412" customWidth="1"/>
    <col min="15371" max="15371" width="5.140625" style="412" customWidth="1"/>
    <col min="15372" max="15372" width="1.5703125" style="412" customWidth="1"/>
    <col min="15373" max="15373" width="23" style="412" customWidth="1"/>
    <col min="15374" max="15374" width="18.140625" style="412" customWidth="1"/>
    <col min="15375" max="15375" width="3.7109375" style="412" customWidth="1"/>
    <col min="15376" max="15376" width="0.85546875" style="412" customWidth="1"/>
    <col min="15377" max="15377" width="3.7109375" style="412" customWidth="1"/>
    <col min="15378" max="15378" width="4.140625" style="412" customWidth="1"/>
    <col min="15379" max="15379" width="5.28515625" style="412" customWidth="1"/>
    <col min="15380" max="15380" width="4.85546875" style="412" customWidth="1"/>
    <col min="15381" max="15381" width="5.7109375" style="412" customWidth="1"/>
    <col min="15382" max="15382" width="5.28515625" style="412" customWidth="1"/>
    <col min="15383" max="15383" width="3.7109375" style="412" customWidth="1"/>
    <col min="15384" max="15385" width="1.28515625" style="412" customWidth="1"/>
    <col min="15386" max="15386" width="2.7109375" style="412" customWidth="1"/>
    <col min="15387" max="15387" width="4.85546875" style="412" customWidth="1"/>
    <col min="15388" max="15388" width="2.5703125" style="412" customWidth="1"/>
    <col min="15389" max="15389" width="1.42578125" style="412" customWidth="1"/>
    <col min="15390" max="15390" width="5.28515625" style="412" customWidth="1"/>
    <col min="15391" max="15391" width="2.7109375" style="412" customWidth="1"/>
    <col min="15392" max="15392" width="1" style="412" customWidth="1"/>
    <col min="15393" max="15393" width="4.28515625" style="412" customWidth="1"/>
    <col min="15394" max="15395" width="1.140625" style="412" customWidth="1"/>
    <col min="15396" max="15396" width="2.5703125" style="412" customWidth="1"/>
    <col min="15397" max="15397" width="1.28515625" style="412" customWidth="1"/>
    <col min="15398" max="15398" width="0.7109375" style="412" customWidth="1"/>
    <col min="15399" max="15399" width="1.28515625" style="412" customWidth="1"/>
    <col min="15400" max="15400" width="4.140625" style="412" customWidth="1"/>
    <col min="15401" max="15402" width="2.7109375" style="412" customWidth="1"/>
    <col min="15403" max="15403" width="3.85546875" style="412" customWidth="1"/>
    <col min="15404" max="15404" width="2.7109375" style="412" customWidth="1"/>
    <col min="15405" max="15405" width="1.28515625" style="412" customWidth="1"/>
    <col min="15406" max="15406" width="5.140625" style="412" customWidth="1"/>
    <col min="15407" max="15408" width="2.5703125" style="412" customWidth="1"/>
    <col min="15409" max="15409" width="5.140625" style="412" customWidth="1"/>
    <col min="15410" max="15410" width="1.7109375" style="412" customWidth="1"/>
    <col min="15411" max="15616" width="9.140625" style="412"/>
    <col min="15617" max="15617" width="20.85546875" style="412" customWidth="1"/>
    <col min="15618" max="15618" width="0.7109375" style="412" customWidth="1"/>
    <col min="15619" max="15619" width="0.85546875" style="412" customWidth="1"/>
    <col min="15620" max="15620" width="0.7109375" style="412" customWidth="1"/>
    <col min="15621" max="15621" width="1" style="412" customWidth="1"/>
    <col min="15622" max="15622" width="0.7109375" style="412" customWidth="1"/>
    <col min="15623" max="15623" width="5.7109375" style="412" customWidth="1"/>
    <col min="15624" max="15624" width="19.28515625" style="412" customWidth="1"/>
    <col min="15625" max="15625" width="3.7109375" style="412" customWidth="1"/>
    <col min="15626" max="15626" width="1.140625" style="412" customWidth="1"/>
    <col min="15627" max="15627" width="5.140625" style="412" customWidth="1"/>
    <col min="15628" max="15628" width="1.5703125" style="412" customWidth="1"/>
    <col min="15629" max="15629" width="23" style="412" customWidth="1"/>
    <col min="15630" max="15630" width="18.140625" style="412" customWidth="1"/>
    <col min="15631" max="15631" width="3.7109375" style="412" customWidth="1"/>
    <col min="15632" max="15632" width="0.85546875" style="412" customWidth="1"/>
    <col min="15633" max="15633" width="3.7109375" style="412" customWidth="1"/>
    <col min="15634" max="15634" width="4.140625" style="412" customWidth="1"/>
    <col min="15635" max="15635" width="5.28515625" style="412" customWidth="1"/>
    <col min="15636" max="15636" width="4.85546875" style="412" customWidth="1"/>
    <col min="15637" max="15637" width="5.7109375" style="412" customWidth="1"/>
    <col min="15638" max="15638" width="5.28515625" style="412" customWidth="1"/>
    <col min="15639" max="15639" width="3.7109375" style="412" customWidth="1"/>
    <col min="15640" max="15641" width="1.28515625" style="412" customWidth="1"/>
    <col min="15642" max="15642" width="2.7109375" style="412" customWidth="1"/>
    <col min="15643" max="15643" width="4.85546875" style="412" customWidth="1"/>
    <col min="15644" max="15644" width="2.5703125" style="412" customWidth="1"/>
    <col min="15645" max="15645" width="1.42578125" style="412" customWidth="1"/>
    <col min="15646" max="15646" width="5.28515625" style="412" customWidth="1"/>
    <col min="15647" max="15647" width="2.7109375" style="412" customWidth="1"/>
    <col min="15648" max="15648" width="1" style="412" customWidth="1"/>
    <col min="15649" max="15649" width="4.28515625" style="412" customWidth="1"/>
    <col min="15650" max="15651" width="1.140625" style="412" customWidth="1"/>
    <col min="15652" max="15652" width="2.5703125" style="412" customWidth="1"/>
    <col min="15653" max="15653" width="1.28515625" style="412" customWidth="1"/>
    <col min="15654" max="15654" width="0.7109375" style="412" customWidth="1"/>
    <col min="15655" max="15655" width="1.28515625" style="412" customWidth="1"/>
    <col min="15656" max="15656" width="4.140625" style="412" customWidth="1"/>
    <col min="15657" max="15658" width="2.7109375" style="412" customWidth="1"/>
    <col min="15659" max="15659" width="3.85546875" style="412" customWidth="1"/>
    <col min="15660" max="15660" width="2.7109375" style="412" customWidth="1"/>
    <col min="15661" max="15661" width="1.28515625" style="412" customWidth="1"/>
    <col min="15662" max="15662" width="5.140625" style="412" customWidth="1"/>
    <col min="15663" max="15664" width="2.5703125" style="412" customWidth="1"/>
    <col min="15665" max="15665" width="5.140625" style="412" customWidth="1"/>
    <col min="15666" max="15666" width="1.7109375" style="412" customWidth="1"/>
    <col min="15667" max="15872" width="9.140625" style="412"/>
    <col min="15873" max="15873" width="20.85546875" style="412" customWidth="1"/>
    <col min="15874" max="15874" width="0.7109375" style="412" customWidth="1"/>
    <col min="15875" max="15875" width="0.85546875" style="412" customWidth="1"/>
    <col min="15876" max="15876" width="0.7109375" style="412" customWidth="1"/>
    <col min="15877" max="15877" width="1" style="412" customWidth="1"/>
    <col min="15878" max="15878" width="0.7109375" style="412" customWidth="1"/>
    <col min="15879" max="15879" width="5.7109375" style="412" customWidth="1"/>
    <col min="15880" max="15880" width="19.28515625" style="412" customWidth="1"/>
    <col min="15881" max="15881" width="3.7109375" style="412" customWidth="1"/>
    <col min="15882" max="15882" width="1.140625" style="412" customWidth="1"/>
    <col min="15883" max="15883" width="5.140625" style="412" customWidth="1"/>
    <col min="15884" max="15884" width="1.5703125" style="412" customWidth="1"/>
    <col min="15885" max="15885" width="23" style="412" customWidth="1"/>
    <col min="15886" max="15886" width="18.140625" style="412" customWidth="1"/>
    <col min="15887" max="15887" width="3.7109375" style="412" customWidth="1"/>
    <col min="15888" max="15888" width="0.85546875" style="412" customWidth="1"/>
    <col min="15889" max="15889" width="3.7109375" style="412" customWidth="1"/>
    <col min="15890" max="15890" width="4.140625" style="412" customWidth="1"/>
    <col min="15891" max="15891" width="5.28515625" style="412" customWidth="1"/>
    <col min="15892" max="15892" width="4.85546875" style="412" customWidth="1"/>
    <col min="15893" max="15893" width="5.7109375" style="412" customWidth="1"/>
    <col min="15894" max="15894" width="5.28515625" style="412" customWidth="1"/>
    <col min="15895" max="15895" width="3.7109375" style="412" customWidth="1"/>
    <col min="15896" max="15897" width="1.28515625" style="412" customWidth="1"/>
    <col min="15898" max="15898" width="2.7109375" style="412" customWidth="1"/>
    <col min="15899" max="15899" width="4.85546875" style="412" customWidth="1"/>
    <col min="15900" max="15900" width="2.5703125" style="412" customWidth="1"/>
    <col min="15901" max="15901" width="1.42578125" style="412" customWidth="1"/>
    <col min="15902" max="15902" width="5.28515625" style="412" customWidth="1"/>
    <col min="15903" max="15903" width="2.7109375" style="412" customWidth="1"/>
    <col min="15904" max="15904" width="1" style="412" customWidth="1"/>
    <col min="15905" max="15905" width="4.28515625" style="412" customWidth="1"/>
    <col min="15906" max="15907" width="1.140625" style="412" customWidth="1"/>
    <col min="15908" max="15908" width="2.5703125" style="412" customWidth="1"/>
    <col min="15909" max="15909" width="1.28515625" style="412" customWidth="1"/>
    <col min="15910" max="15910" width="0.7109375" style="412" customWidth="1"/>
    <col min="15911" max="15911" width="1.28515625" style="412" customWidth="1"/>
    <col min="15912" max="15912" width="4.140625" style="412" customWidth="1"/>
    <col min="15913" max="15914" width="2.7109375" style="412" customWidth="1"/>
    <col min="15915" max="15915" width="3.85546875" style="412" customWidth="1"/>
    <col min="15916" max="15916" width="2.7109375" style="412" customWidth="1"/>
    <col min="15917" max="15917" width="1.28515625" style="412" customWidth="1"/>
    <col min="15918" max="15918" width="5.140625" style="412" customWidth="1"/>
    <col min="15919" max="15920" width="2.5703125" style="412" customWidth="1"/>
    <col min="15921" max="15921" width="5.140625" style="412" customWidth="1"/>
    <col min="15922" max="15922" width="1.7109375" style="412" customWidth="1"/>
    <col min="15923" max="16128" width="9.140625" style="412"/>
    <col min="16129" max="16129" width="20.85546875" style="412" customWidth="1"/>
    <col min="16130" max="16130" width="0.7109375" style="412" customWidth="1"/>
    <col min="16131" max="16131" width="0.85546875" style="412" customWidth="1"/>
    <col min="16132" max="16132" width="0.7109375" style="412" customWidth="1"/>
    <col min="16133" max="16133" width="1" style="412" customWidth="1"/>
    <col min="16134" max="16134" width="0.7109375" style="412" customWidth="1"/>
    <col min="16135" max="16135" width="5.7109375" style="412" customWidth="1"/>
    <col min="16136" max="16136" width="19.28515625" style="412" customWidth="1"/>
    <col min="16137" max="16137" width="3.7109375" style="412" customWidth="1"/>
    <col min="16138" max="16138" width="1.140625" style="412" customWidth="1"/>
    <col min="16139" max="16139" width="5.140625" style="412" customWidth="1"/>
    <col min="16140" max="16140" width="1.5703125" style="412" customWidth="1"/>
    <col min="16141" max="16141" width="23" style="412" customWidth="1"/>
    <col min="16142" max="16142" width="18.140625" style="412" customWidth="1"/>
    <col min="16143" max="16143" width="3.7109375" style="412" customWidth="1"/>
    <col min="16144" max="16144" width="0.85546875" style="412" customWidth="1"/>
    <col min="16145" max="16145" width="3.7109375" style="412" customWidth="1"/>
    <col min="16146" max="16146" width="4.140625" style="412" customWidth="1"/>
    <col min="16147" max="16147" width="5.28515625" style="412" customWidth="1"/>
    <col min="16148" max="16148" width="4.85546875" style="412" customWidth="1"/>
    <col min="16149" max="16149" width="5.7109375" style="412" customWidth="1"/>
    <col min="16150" max="16150" width="5.28515625" style="412" customWidth="1"/>
    <col min="16151" max="16151" width="3.7109375" style="412" customWidth="1"/>
    <col min="16152" max="16153" width="1.28515625" style="412" customWidth="1"/>
    <col min="16154" max="16154" width="2.7109375" style="412" customWidth="1"/>
    <col min="16155" max="16155" width="4.85546875" style="412" customWidth="1"/>
    <col min="16156" max="16156" width="2.5703125" style="412" customWidth="1"/>
    <col min="16157" max="16157" width="1.42578125" style="412" customWidth="1"/>
    <col min="16158" max="16158" width="5.28515625" style="412" customWidth="1"/>
    <col min="16159" max="16159" width="2.7109375" style="412" customWidth="1"/>
    <col min="16160" max="16160" width="1" style="412" customWidth="1"/>
    <col min="16161" max="16161" width="4.28515625" style="412" customWidth="1"/>
    <col min="16162" max="16163" width="1.140625" style="412" customWidth="1"/>
    <col min="16164" max="16164" width="2.5703125" style="412" customWidth="1"/>
    <col min="16165" max="16165" width="1.28515625" style="412" customWidth="1"/>
    <col min="16166" max="16166" width="0.7109375" style="412" customWidth="1"/>
    <col min="16167" max="16167" width="1.28515625" style="412" customWidth="1"/>
    <col min="16168" max="16168" width="4.140625" style="412" customWidth="1"/>
    <col min="16169" max="16170" width="2.7109375" style="412" customWidth="1"/>
    <col min="16171" max="16171" width="3.85546875" style="412" customWidth="1"/>
    <col min="16172" max="16172" width="2.7109375" style="412" customWidth="1"/>
    <col min="16173" max="16173" width="1.28515625" style="412" customWidth="1"/>
    <col min="16174" max="16174" width="5.140625" style="412" customWidth="1"/>
    <col min="16175" max="16176" width="2.5703125" style="412" customWidth="1"/>
    <col min="16177" max="16177" width="5.140625" style="412" customWidth="1"/>
    <col min="16178" max="16178" width="1.7109375" style="412" customWidth="1"/>
    <col min="16179" max="16384" width="9.140625" style="412"/>
  </cols>
  <sheetData>
    <row r="1" spans="1:15" x14ac:dyDescent="0.2">
      <c r="A1" s="412" t="s">
        <v>1272</v>
      </c>
      <c r="H1" s="451" t="s">
        <v>1273</v>
      </c>
      <c r="I1" s="451"/>
      <c r="M1" s="451" t="s">
        <v>1274</v>
      </c>
      <c r="N1" s="452"/>
    </row>
    <row r="2" spans="1:15" x14ac:dyDescent="0.2">
      <c r="A2" s="412" t="s">
        <v>1275</v>
      </c>
      <c r="H2" s="451" t="s">
        <v>1276</v>
      </c>
      <c r="I2" s="451"/>
      <c r="N2" s="452"/>
    </row>
    <row r="3" spans="1:15" x14ac:dyDescent="0.2">
      <c r="A3" s="412" t="s">
        <v>1277</v>
      </c>
      <c r="H3" s="451" t="s">
        <v>1278</v>
      </c>
      <c r="I3" s="451"/>
      <c r="N3" s="452"/>
    </row>
    <row r="4" spans="1:15" x14ac:dyDescent="0.2">
      <c r="A4" s="412" t="s">
        <v>1279</v>
      </c>
      <c r="H4" s="451" t="s">
        <v>1278</v>
      </c>
      <c r="I4" s="451"/>
      <c r="N4" s="451"/>
    </row>
    <row r="5" spans="1:15" x14ac:dyDescent="0.2">
      <c r="A5" s="412" t="s">
        <v>1280</v>
      </c>
      <c r="H5" s="451" t="s">
        <v>1280</v>
      </c>
      <c r="I5" s="451"/>
      <c r="M5" s="412" t="s">
        <v>1281</v>
      </c>
      <c r="N5" s="451" t="s">
        <v>1281</v>
      </c>
      <c r="O5" s="412" t="s">
        <v>1282</v>
      </c>
    </row>
    <row r="6" spans="1:15" x14ac:dyDescent="0.2">
      <c r="A6" s="412" t="s">
        <v>1283</v>
      </c>
      <c r="H6" s="451" t="s">
        <v>1283</v>
      </c>
      <c r="I6" s="451"/>
      <c r="N6" s="451"/>
    </row>
    <row r="7" spans="1:15" x14ac:dyDescent="0.2">
      <c r="A7" s="412" t="s">
        <v>1284</v>
      </c>
      <c r="H7" s="451" t="s">
        <v>1284</v>
      </c>
      <c r="I7" s="451"/>
      <c r="N7" s="451"/>
    </row>
    <row r="8" spans="1:15" x14ac:dyDescent="0.2">
      <c r="A8" s="412" t="s">
        <v>1285</v>
      </c>
      <c r="H8" s="451" t="s">
        <v>1285</v>
      </c>
      <c r="I8" s="451"/>
      <c r="M8" s="412" t="s">
        <v>1286</v>
      </c>
      <c r="N8" s="412" t="s">
        <v>1286</v>
      </c>
      <c r="O8" s="412" t="s">
        <v>1287</v>
      </c>
    </row>
    <row r="9" spans="1:15" x14ac:dyDescent="0.2">
      <c r="A9" s="412" t="s">
        <v>1288</v>
      </c>
      <c r="H9" s="451" t="s">
        <v>1288</v>
      </c>
      <c r="I9" s="451"/>
      <c r="M9" s="412" t="s">
        <v>1289</v>
      </c>
      <c r="N9" s="451" t="s">
        <v>1289</v>
      </c>
      <c r="O9" s="412" t="s">
        <v>1287</v>
      </c>
    </row>
    <row r="10" spans="1:15" x14ac:dyDescent="0.2">
      <c r="A10" s="412" t="s">
        <v>1290</v>
      </c>
      <c r="H10" s="451" t="s">
        <v>1290</v>
      </c>
      <c r="I10" s="451"/>
      <c r="M10" s="412" t="s">
        <v>1291</v>
      </c>
      <c r="N10" s="451" t="s">
        <v>1291</v>
      </c>
      <c r="O10" s="412" t="s">
        <v>1287</v>
      </c>
    </row>
    <row r="11" spans="1:15" x14ac:dyDescent="0.2">
      <c r="A11" s="412" t="s">
        <v>1292</v>
      </c>
      <c r="H11" s="451" t="s">
        <v>1292</v>
      </c>
      <c r="I11" s="451"/>
      <c r="M11" s="412" t="s">
        <v>1293</v>
      </c>
      <c r="N11" s="451" t="s">
        <v>1293</v>
      </c>
      <c r="O11" s="412" t="s">
        <v>1294</v>
      </c>
    </row>
    <row r="12" spans="1:15" x14ac:dyDescent="0.2">
      <c r="A12" s="412" t="s">
        <v>1295</v>
      </c>
      <c r="H12" s="451" t="s">
        <v>1295</v>
      </c>
      <c r="I12" s="451"/>
      <c r="M12" s="412" t="s">
        <v>1296</v>
      </c>
      <c r="N12" s="451" t="s">
        <v>1296</v>
      </c>
      <c r="O12" s="412" t="s">
        <v>1297</v>
      </c>
    </row>
    <row r="13" spans="1:15" x14ac:dyDescent="0.2">
      <c r="A13" s="412" t="s">
        <v>1298</v>
      </c>
      <c r="B13" s="451"/>
      <c r="H13" s="412" t="s">
        <v>1298</v>
      </c>
      <c r="I13" s="451"/>
      <c r="M13" s="412" t="s">
        <v>1299</v>
      </c>
      <c r="N13" s="412" t="s">
        <v>1299</v>
      </c>
    </row>
    <row r="14" spans="1:15" x14ac:dyDescent="0.2">
      <c r="A14" s="412" t="s">
        <v>1300</v>
      </c>
      <c r="B14" s="451"/>
      <c r="H14" s="451" t="s">
        <v>1300</v>
      </c>
      <c r="I14" s="451"/>
      <c r="M14" s="412" t="s">
        <v>1301</v>
      </c>
      <c r="N14" s="451" t="s">
        <v>1301</v>
      </c>
    </row>
    <row r="15" spans="1:15" x14ac:dyDescent="0.2">
      <c r="A15" s="412" t="s">
        <v>1302</v>
      </c>
      <c r="B15" s="451"/>
      <c r="H15" s="451" t="s">
        <v>1302</v>
      </c>
      <c r="I15" s="451"/>
      <c r="M15" s="412" t="s">
        <v>1303</v>
      </c>
      <c r="N15" s="451" t="s">
        <v>1303</v>
      </c>
      <c r="O15" s="453" t="s">
        <v>1282</v>
      </c>
    </row>
    <row r="16" spans="1:15" x14ac:dyDescent="0.2">
      <c r="A16" s="412" t="s">
        <v>1304</v>
      </c>
      <c r="B16" s="451"/>
      <c r="H16" s="451" t="s">
        <v>1305</v>
      </c>
      <c r="I16" s="451"/>
      <c r="M16" s="412" t="s">
        <v>1306</v>
      </c>
      <c r="N16" s="451" t="s">
        <v>1306</v>
      </c>
    </row>
    <row r="17" spans="1:54" x14ac:dyDescent="0.2">
      <c r="A17" s="412" t="s">
        <v>1307</v>
      </c>
      <c r="H17" s="451" t="s">
        <v>1308</v>
      </c>
      <c r="I17" s="451"/>
      <c r="M17" s="412" t="s">
        <v>1309</v>
      </c>
      <c r="N17" s="451" t="s">
        <v>1309</v>
      </c>
    </row>
    <row r="18" spans="1:54" x14ac:dyDescent="0.2">
      <c r="A18" s="454" t="s">
        <v>1310</v>
      </c>
      <c r="B18" s="454"/>
      <c r="C18" s="454"/>
      <c r="D18" s="454"/>
      <c r="E18" s="454"/>
      <c r="F18" s="454"/>
      <c r="G18" s="454"/>
      <c r="H18" s="455" t="s">
        <v>1310</v>
      </c>
      <c r="I18" s="451"/>
      <c r="J18" s="454"/>
      <c r="K18" s="454"/>
      <c r="L18" s="454"/>
      <c r="M18" s="454" t="s">
        <v>1311</v>
      </c>
      <c r="N18" s="455" t="s">
        <v>1311</v>
      </c>
      <c r="O18" s="454"/>
      <c r="P18" s="454"/>
      <c r="Q18" s="454"/>
      <c r="R18" s="454"/>
      <c r="S18" s="454"/>
      <c r="T18" s="454"/>
      <c r="U18" s="454"/>
      <c r="V18" s="454"/>
      <c r="W18" s="454"/>
      <c r="X18" s="454"/>
      <c r="Y18" s="454"/>
      <c r="Z18" s="454"/>
      <c r="AA18" s="454"/>
      <c r="AB18" s="454"/>
      <c r="AC18" s="454"/>
      <c r="AD18" s="454"/>
      <c r="AE18" s="454"/>
      <c r="AF18" s="454"/>
      <c r="AG18" s="454"/>
      <c r="AH18" s="454"/>
      <c r="AI18" s="454"/>
      <c r="AJ18" s="454"/>
      <c r="AK18" s="454"/>
      <c r="AL18" s="454"/>
      <c r="AM18" s="454"/>
      <c r="AN18" s="454"/>
      <c r="AO18" s="454"/>
      <c r="AP18" s="454"/>
      <c r="AQ18" s="454"/>
      <c r="AR18" s="454"/>
      <c r="AS18" s="454"/>
      <c r="AT18" s="454"/>
      <c r="AU18" s="454"/>
      <c r="AV18" s="454"/>
      <c r="AW18" s="454"/>
      <c r="AX18" s="454"/>
      <c r="AY18" s="454"/>
    </row>
    <row r="19" spans="1:54" ht="13.5" x14ac:dyDescent="0.25">
      <c r="A19" s="412" t="s">
        <v>1312</v>
      </c>
      <c r="D19" s="456"/>
      <c r="E19" s="456"/>
      <c r="F19" s="456"/>
      <c r="G19" s="456"/>
      <c r="H19" s="451" t="s">
        <v>1312</v>
      </c>
      <c r="I19" s="451"/>
      <c r="J19" s="457"/>
      <c r="K19" s="457"/>
      <c r="L19" s="457"/>
      <c r="M19" s="458" t="s">
        <v>1313</v>
      </c>
      <c r="N19" s="459" t="s">
        <v>1313</v>
      </c>
      <c r="O19" s="457"/>
      <c r="P19" s="457"/>
      <c r="Q19" s="457"/>
      <c r="R19" s="457"/>
      <c r="S19" s="457"/>
      <c r="T19" s="457"/>
      <c r="U19" s="457"/>
      <c r="V19" s="1069"/>
      <c r="W19" s="1069"/>
      <c r="X19" s="1069"/>
      <c r="Y19" s="1069"/>
      <c r="Z19" s="1069"/>
      <c r="AA19" s="1069"/>
      <c r="AB19" s="1069"/>
      <c r="AC19" s="1069"/>
      <c r="AD19" s="1069"/>
      <c r="AE19" s="1069"/>
      <c r="AF19" s="1069"/>
      <c r="AG19" s="1069"/>
      <c r="AH19" s="1069"/>
      <c r="AI19" s="1069"/>
      <c r="AJ19" s="1069"/>
      <c r="AK19" s="1069"/>
      <c r="AL19" s="1069"/>
      <c r="AM19" s="1069"/>
      <c r="AN19" s="1069"/>
      <c r="AO19" s="1069"/>
      <c r="AP19" s="1069"/>
      <c r="AQ19" s="1069"/>
      <c r="AR19" s="1069"/>
      <c r="AS19" s="1069"/>
      <c r="AT19" s="1069"/>
      <c r="AU19" s="1069"/>
      <c r="AV19" s="1069"/>
      <c r="AW19" s="1069"/>
      <c r="AX19" s="454"/>
      <c r="AY19" s="454"/>
    </row>
    <row r="20" spans="1:54" ht="13.5" x14ac:dyDescent="0.25">
      <c r="A20" s="412" t="s">
        <v>1314</v>
      </c>
      <c r="B20" s="454"/>
      <c r="C20" s="454"/>
      <c r="D20" s="460"/>
      <c r="E20" s="460"/>
      <c r="F20" s="460"/>
      <c r="G20" s="460"/>
      <c r="H20" s="451" t="s">
        <v>1314</v>
      </c>
      <c r="I20" s="451"/>
      <c r="J20" s="457"/>
      <c r="K20" s="457"/>
      <c r="L20" s="457"/>
      <c r="M20" s="458" t="s">
        <v>1315</v>
      </c>
      <c r="N20" s="459" t="s">
        <v>1315</v>
      </c>
      <c r="O20" s="457"/>
      <c r="P20" s="457"/>
      <c r="Q20" s="457"/>
      <c r="R20" s="457"/>
      <c r="S20" s="457"/>
      <c r="T20" s="457"/>
      <c r="U20" s="457"/>
      <c r="V20" s="454"/>
      <c r="W20" s="1069"/>
      <c r="X20" s="1069"/>
      <c r="Y20" s="1069"/>
      <c r="Z20" s="1069"/>
      <c r="AA20" s="454"/>
      <c r="AB20" s="1069"/>
      <c r="AC20" s="1069"/>
      <c r="AD20" s="454"/>
      <c r="AE20" s="1069"/>
      <c r="AF20" s="1069"/>
      <c r="AG20" s="1069"/>
      <c r="AH20" s="1069"/>
      <c r="AI20" s="1069"/>
      <c r="AJ20" s="1069"/>
      <c r="AK20" s="1069"/>
      <c r="AL20" s="1069"/>
      <c r="AM20" s="1069"/>
      <c r="AN20" s="1069"/>
      <c r="AO20" s="457"/>
      <c r="AP20" s="457"/>
      <c r="AQ20" s="457"/>
      <c r="AR20" s="1069"/>
      <c r="AS20" s="1069"/>
      <c r="AT20" s="1069"/>
      <c r="AU20" s="1069"/>
      <c r="AV20" s="1069"/>
      <c r="AW20" s="1069"/>
      <c r="AX20" s="454"/>
      <c r="AY20" s="454"/>
    </row>
    <row r="21" spans="1:54" ht="13.9" customHeight="1" x14ac:dyDescent="0.25">
      <c r="A21" s="454" t="s">
        <v>1316</v>
      </c>
      <c r="B21" s="454"/>
      <c r="C21" s="454"/>
      <c r="D21" s="460"/>
      <c r="E21" s="460"/>
      <c r="F21" s="460"/>
      <c r="G21" s="460"/>
      <c r="H21" s="454" t="s">
        <v>1316</v>
      </c>
      <c r="I21" s="451"/>
      <c r="J21" s="460"/>
      <c r="K21" s="460"/>
      <c r="L21" s="460"/>
      <c r="M21" s="461" t="s">
        <v>1317</v>
      </c>
      <c r="N21" s="461" t="s">
        <v>1317</v>
      </c>
      <c r="O21" s="460"/>
      <c r="P21" s="460"/>
      <c r="Q21" s="460"/>
      <c r="R21" s="460"/>
      <c r="S21" s="460"/>
      <c r="T21" s="460"/>
      <c r="U21" s="460"/>
      <c r="V21" s="460"/>
      <c r="W21" s="462"/>
      <c r="X21" s="462"/>
      <c r="Y21" s="462"/>
      <c r="Z21" s="462"/>
      <c r="AA21" s="462"/>
      <c r="AB21" s="462"/>
      <c r="AC21" s="462"/>
      <c r="AD21" s="462"/>
      <c r="AE21" s="462"/>
      <c r="AF21" s="462"/>
      <c r="AG21" s="462"/>
      <c r="AH21" s="462"/>
      <c r="AI21" s="462"/>
      <c r="AJ21" s="462"/>
      <c r="AK21" s="462"/>
      <c r="AL21" s="462"/>
      <c r="AM21" s="462"/>
      <c r="AN21" s="462"/>
      <c r="AO21" s="462"/>
      <c r="AP21" s="462"/>
      <c r="AQ21" s="462"/>
      <c r="AR21" s="462"/>
      <c r="AS21" s="462"/>
      <c r="AT21" s="462"/>
      <c r="AU21" s="462"/>
      <c r="AV21" s="462"/>
      <c r="AW21" s="462"/>
      <c r="AX21" s="463"/>
      <c r="AY21" s="463"/>
      <c r="AZ21" s="464"/>
      <c r="BA21" s="464"/>
      <c r="BB21" s="464"/>
    </row>
    <row r="22" spans="1:54" ht="13.9" customHeight="1" x14ac:dyDescent="0.25">
      <c r="A22" s="412" t="s">
        <v>1318</v>
      </c>
      <c r="H22" s="451" t="s">
        <v>1319</v>
      </c>
      <c r="I22" s="451"/>
      <c r="J22" s="460"/>
      <c r="K22" s="460"/>
      <c r="L22" s="460"/>
      <c r="M22" s="460" t="s">
        <v>1320</v>
      </c>
      <c r="N22" s="460" t="s">
        <v>1321</v>
      </c>
      <c r="O22" s="460" t="s">
        <v>1322</v>
      </c>
      <c r="P22" s="460"/>
      <c r="Q22" s="460"/>
      <c r="R22" s="460"/>
      <c r="S22" s="460"/>
      <c r="T22" s="460"/>
      <c r="U22" s="460"/>
      <c r="V22" s="460"/>
      <c r="W22" s="462"/>
      <c r="X22" s="462"/>
      <c r="Y22" s="462"/>
      <c r="Z22" s="462"/>
      <c r="AA22" s="462"/>
      <c r="AB22" s="462"/>
      <c r="AC22" s="462"/>
      <c r="AD22" s="462"/>
      <c r="AE22" s="462"/>
      <c r="AF22" s="462"/>
      <c r="AG22" s="462"/>
      <c r="AH22" s="462"/>
      <c r="AI22" s="462"/>
      <c r="AJ22" s="462"/>
      <c r="AK22" s="462"/>
      <c r="AL22" s="462"/>
      <c r="AM22" s="462"/>
      <c r="AN22" s="462"/>
      <c r="AO22" s="462"/>
      <c r="AP22" s="462"/>
      <c r="AQ22" s="462"/>
      <c r="AR22" s="462"/>
      <c r="AS22" s="462"/>
      <c r="AT22" s="462"/>
      <c r="AU22" s="462"/>
      <c r="AV22" s="462"/>
      <c r="AW22" s="462"/>
      <c r="AX22" s="463"/>
      <c r="AY22" s="463"/>
      <c r="AZ22" s="464"/>
      <c r="BA22" s="464"/>
      <c r="BB22" s="464"/>
    </row>
    <row r="23" spans="1:54" ht="13.5" x14ac:dyDescent="0.25">
      <c r="I23" s="451"/>
      <c r="J23" s="456"/>
      <c r="K23" s="456"/>
      <c r="L23" s="456"/>
      <c r="M23" s="456"/>
      <c r="N23" s="456"/>
      <c r="O23" s="456"/>
      <c r="P23" s="456"/>
      <c r="Q23" s="456"/>
      <c r="R23" s="456"/>
      <c r="S23" s="456"/>
      <c r="T23" s="456"/>
      <c r="U23" s="456"/>
      <c r="V23" s="465"/>
      <c r="W23" s="465"/>
      <c r="X23" s="465"/>
      <c r="Y23" s="465"/>
      <c r="Z23" s="465"/>
      <c r="AA23" s="465"/>
      <c r="AB23" s="465"/>
      <c r="AC23" s="465"/>
      <c r="AD23" s="465"/>
      <c r="AE23" s="465"/>
      <c r="AF23" s="465"/>
      <c r="AG23" s="465"/>
      <c r="AH23" s="465"/>
      <c r="AI23" s="465"/>
      <c r="AJ23" s="465"/>
      <c r="AK23" s="465"/>
      <c r="AL23" s="465"/>
      <c r="AM23" s="465"/>
      <c r="AN23" s="465"/>
      <c r="AO23" s="465"/>
      <c r="AP23" s="465"/>
      <c r="AQ23" s="465"/>
      <c r="AR23" s="465"/>
      <c r="AS23" s="465"/>
      <c r="AT23" s="465"/>
      <c r="AU23" s="465"/>
      <c r="AV23" s="465"/>
      <c r="AW23" s="465"/>
      <c r="AX23" s="464"/>
      <c r="AY23" s="464"/>
      <c r="AZ23" s="464"/>
      <c r="BA23" s="464"/>
      <c r="BB23" s="464"/>
    </row>
    <row r="24" spans="1:54" ht="13.5" x14ac:dyDescent="0.25">
      <c r="D24" s="456"/>
      <c r="E24" s="456"/>
      <c r="F24" s="456"/>
      <c r="G24" s="456"/>
      <c r="H24" s="456"/>
      <c r="I24" s="451"/>
      <c r="J24" s="456"/>
      <c r="K24" s="456"/>
      <c r="L24" s="456"/>
      <c r="M24" s="456"/>
      <c r="N24" s="456"/>
      <c r="O24" s="456"/>
      <c r="P24" s="456"/>
      <c r="Q24" s="456"/>
      <c r="R24" s="456"/>
      <c r="S24" s="456"/>
      <c r="T24" s="456"/>
      <c r="U24" s="456"/>
      <c r="V24" s="465"/>
      <c r="W24" s="465"/>
      <c r="X24" s="465"/>
      <c r="Y24" s="465"/>
      <c r="Z24" s="465"/>
      <c r="AA24" s="465"/>
      <c r="AB24" s="465"/>
      <c r="AC24" s="465"/>
      <c r="AD24" s="465"/>
      <c r="AE24" s="465"/>
      <c r="AF24" s="465"/>
      <c r="AG24" s="465"/>
      <c r="AH24" s="465"/>
      <c r="AI24" s="465"/>
      <c r="AJ24" s="465"/>
      <c r="AK24" s="465"/>
      <c r="AL24" s="465"/>
      <c r="AM24" s="465"/>
      <c r="AN24" s="465"/>
      <c r="AO24" s="465"/>
      <c r="AP24" s="465"/>
      <c r="AQ24" s="465"/>
      <c r="AR24" s="465"/>
      <c r="AS24" s="465"/>
      <c r="AT24" s="465"/>
      <c r="AU24" s="465"/>
      <c r="AV24" s="465"/>
      <c r="AW24" s="465"/>
      <c r="AX24" s="464"/>
      <c r="AY24" s="464"/>
      <c r="AZ24" s="464"/>
      <c r="BA24" s="464"/>
      <c r="BB24" s="464"/>
    </row>
    <row r="25" spans="1:54" ht="13.5" x14ac:dyDescent="0.25">
      <c r="D25" s="456"/>
      <c r="E25" s="456"/>
      <c r="F25" s="456"/>
      <c r="G25" s="456"/>
      <c r="H25" s="456"/>
      <c r="I25" s="451"/>
      <c r="J25" s="456"/>
      <c r="K25" s="456"/>
      <c r="L25" s="456"/>
      <c r="M25" s="456"/>
      <c r="N25" s="456"/>
      <c r="O25" s="456"/>
      <c r="P25" s="456"/>
      <c r="Q25" s="456"/>
      <c r="R25" s="456"/>
      <c r="S25" s="456"/>
      <c r="T25" s="456"/>
      <c r="U25" s="456"/>
      <c r="V25" s="465"/>
      <c r="W25" s="465"/>
      <c r="X25" s="465"/>
      <c r="Y25" s="465"/>
      <c r="Z25" s="465"/>
      <c r="AA25" s="465"/>
      <c r="AB25" s="465"/>
      <c r="AC25" s="465"/>
      <c r="AD25" s="465"/>
      <c r="AE25" s="465"/>
      <c r="AF25" s="465"/>
      <c r="AG25" s="465"/>
      <c r="AH25" s="465"/>
      <c r="AI25" s="465"/>
      <c r="AJ25" s="465"/>
      <c r="AK25" s="465"/>
      <c r="AL25" s="465"/>
      <c r="AM25" s="465"/>
      <c r="AN25" s="465"/>
      <c r="AO25" s="465"/>
      <c r="AP25" s="465"/>
      <c r="AQ25" s="465"/>
      <c r="AR25" s="465"/>
      <c r="AS25" s="465"/>
      <c r="AT25" s="465"/>
      <c r="AU25" s="465"/>
      <c r="AV25" s="465"/>
      <c r="AW25" s="465"/>
      <c r="AX25" s="464"/>
      <c r="AY25" s="464"/>
      <c r="AZ25" s="464"/>
      <c r="BA25" s="464"/>
      <c r="BB25" s="464"/>
    </row>
    <row r="26" spans="1:54" ht="13.5" x14ac:dyDescent="0.25">
      <c r="D26" s="456"/>
      <c r="E26" s="456"/>
      <c r="F26" s="456"/>
      <c r="G26" s="456"/>
      <c r="H26" s="456"/>
      <c r="I26" s="456"/>
      <c r="J26" s="456"/>
      <c r="K26" s="456"/>
      <c r="L26" s="456"/>
      <c r="M26" s="456"/>
      <c r="N26" s="456"/>
      <c r="O26" s="456"/>
      <c r="P26" s="456"/>
      <c r="Q26" s="456"/>
      <c r="R26" s="456"/>
      <c r="S26" s="456"/>
      <c r="T26" s="456"/>
      <c r="U26" s="456"/>
      <c r="V26" s="465"/>
      <c r="W26" s="465"/>
      <c r="X26" s="465"/>
      <c r="Y26" s="465"/>
      <c r="Z26" s="465"/>
      <c r="AA26" s="465"/>
      <c r="AB26" s="465"/>
      <c r="AC26" s="465"/>
      <c r="AD26" s="465"/>
      <c r="AE26" s="465"/>
      <c r="AF26" s="465"/>
      <c r="AG26" s="465"/>
      <c r="AH26" s="465"/>
      <c r="AI26" s="465"/>
      <c r="AJ26" s="465"/>
      <c r="AK26" s="465"/>
      <c r="AL26" s="465"/>
      <c r="AM26" s="465"/>
      <c r="AN26" s="465"/>
      <c r="AO26" s="465"/>
      <c r="AP26" s="465"/>
      <c r="AQ26" s="465"/>
      <c r="AR26" s="465"/>
      <c r="AS26" s="465"/>
      <c r="AT26" s="465"/>
      <c r="AU26" s="465"/>
      <c r="AV26" s="465"/>
      <c r="AW26" s="465"/>
      <c r="AX26" s="464"/>
      <c r="AY26" s="464"/>
      <c r="AZ26" s="464"/>
      <c r="BA26" s="464"/>
      <c r="BB26" s="464"/>
    </row>
    <row r="27" spans="1:54" ht="13.5" x14ac:dyDescent="0.25">
      <c r="D27" s="456"/>
      <c r="E27" s="456"/>
      <c r="F27" s="456"/>
      <c r="G27" s="456"/>
      <c r="H27" s="456"/>
      <c r="I27" s="456"/>
      <c r="J27" s="456"/>
      <c r="K27" s="456"/>
      <c r="L27" s="456"/>
      <c r="M27" s="456"/>
      <c r="N27" s="456"/>
      <c r="O27" s="456"/>
      <c r="P27" s="456"/>
      <c r="Q27" s="456"/>
      <c r="R27" s="456"/>
      <c r="S27" s="456"/>
      <c r="T27" s="456"/>
      <c r="U27" s="456"/>
      <c r="V27" s="465"/>
      <c r="W27" s="465"/>
      <c r="X27" s="465"/>
      <c r="Y27" s="465"/>
      <c r="Z27" s="465"/>
      <c r="AA27" s="465"/>
      <c r="AB27" s="465"/>
      <c r="AC27" s="465"/>
      <c r="AD27" s="465"/>
      <c r="AE27" s="465"/>
      <c r="AF27" s="465"/>
      <c r="AG27" s="465"/>
      <c r="AH27" s="465"/>
      <c r="AI27" s="465"/>
      <c r="AJ27" s="465"/>
      <c r="AK27" s="465"/>
      <c r="AL27" s="465"/>
      <c r="AM27" s="465"/>
      <c r="AN27" s="465"/>
      <c r="AO27" s="465"/>
      <c r="AP27" s="465"/>
      <c r="AQ27" s="465"/>
      <c r="AR27" s="465"/>
      <c r="AS27" s="465"/>
      <c r="AT27" s="465"/>
      <c r="AU27" s="465"/>
      <c r="AV27" s="465"/>
      <c r="AW27" s="465"/>
      <c r="AX27" s="464"/>
      <c r="AY27" s="464"/>
      <c r="AZ27" s="464"/>
      <c r="BA27" s="464"/>
      <c r="BB27" s="464"/>
    </row>
    <row r="28" spans="1:54" ht="13.5" x14ac:dyDescent="0.25">
      <c r="D28" s="456"/>
      <c r="E28" s="456"/>
      <c r="F28" s="456"/>
      <c r="G28" s="456"/>
      <c r="H28" s="456"/>
      <c r="I28" s="456"/>
      <c r="J28" s="456"/>
      <c r="K28" s="456"/>
      <c r="L28" s="456"/>
      <c r="M28" s="456"/>
      <c r="N28" s="456"/>
      <c r="O28" s="456"/>
      <c r="P28" s="456"/>
      <c r="Q28" s="456"/>
      <c r="R28" s="456"/>
      <c r="S28" s="456"/>
      <c r="T28" s="456"/>
      <c r="U28" s="456"/>
      <c r="V28" s="465"/>
      <c r="W28" s="465"/>
      <c r="X28" s="465"/>
      <c r="Y28" s="465"/>
      <c r="Z28" s="465"/>
      <c r="AA28" s="465"/>
      <c r="AB28" s="465"/>
      <c r="AC28" s="465"/>
      <c r="AD28" s="465"/>
      <c r="AE28" s="465"/>
      <c r="AF28" s="465"/>
      <c r="AG28" s="465"/>
      <c r="AH28" s="465"/>
      <c r="AI28" s="465"/>
      <c r="AJ28" s="465"/>
      <c r="AK28" s="465"/>
      <c r="AL28" s="465"/>
      <c r="AM28" s="465"/>
      <c r="AN28" s="465"/>
      <c r="AO28" s="465"/>
      <c r="AP28" s="465"/>
      <c r="AQ28" s="465"/>
      <c r="AR28" s="465"/>
      <c r="AS28" s="465"/>
      <c r="AT28" s="465"/>
      <c r="AU28" s="465"/>
      <c r="AV28" s="465"/>
      <c r="AW28" s="465"/>
      <c r="AX28" s="464"/>
      <c r="AY28" s="464"/>
      <c r="AZ28" s="464"/>
      <c r="BA28" s="464"/>
      <c r="BB28" s="464"/>
    </row>
    <row r="29" spans="1:54" ht="13.5" x14ac:dyDescent="0.25">
      <c r="D29" s="456"/>
      <c r="E29" s="456"/>
      <c r="F29" s="456"/>
      <c r="G29" s="456"/>
      <c r="H29" s="456"/>
      <c r="I29" s="456"/>
      <c r="J29" s="456"/>
      <c r="K29" s="456"/>
      <c r="L29" s="456"/>
      <c r="M29" s="456"/>
      <c r="N29" s="456"/>
      <c r="O29" s="456"/>
      <c r="P29" s="456"/>
      <c r="Q29" s="456"/>
      <c r="R29" s="456"/>
      <c r="S29" s="456"/>
      <c r="T29" s="456"/>
      <c r="U29" s="456"/>
      <c r="V29" s="465"/>
      <c r="W29" s="465"/>
      <c r="X29" s="465"/>
      <c r="Y29" s="465"/>
      <c r="Z29" s="465"/>
      <c r="AA29" s="465"/>
      <c r="AB29" s="465"/>
      <c r="AC29" s="465"/>
      <c r="AD29" s="465"/>
      <c r="AE29" s="465"/>
      <c r="AF29" s="465"/>
      <c r="AG29" s="465"/>
      <c r="AH29" s="465"/>
      <c r="AI29" s="465"/>
      <c r="AJ29" s="465"/>
      <c r="AK29" s="465"/>
      <c r="AL29" s="465"/>
      <c r="AM29" s="465"/>
      <c r="AN29" s="465"/>
      <c r="AO29" s="465"/>
      <c r="AP29" s="465"/>
      <c r="AQ29" s="465"/>
      <c r="AR29" s="465"/>
      <c r="AS29" s="465"/>
      <c r="AT29" s="465"/>
      <c r="AU29" s="465"/>
      <c r="AV29" s="465"/>
      <c r="AW29" s="465"/>
      <c r="AX29" s="464"/>
      <c r="AY29" s="464"/>
      <c r="AZ29" s="464"/>
      <c r="BA29" s="464"/>
      <c r="BB29" s="464"/>
    </row>
    <row r="30" spans="1:54" ht="13.5" x14ac:dyDescent="0.25">
      <c r="D30" s="456"/>
      <c r="E30" s="456"/>
      <c r="F30" s="456"/>
      <c r="G30" s="456"/>
      <c r="H30" s="456"/>
      <c r="I30" s="456"/>
      <c r="J30" s="456"/>
      <c r="K30" s="456"/>
      <c r="L30" s="456"/>
      <c r="M30" s="456"/>
      <c r="N30" s="456"/>
      <c r="O30" s="456"/>
      <c r="P30" s="456"/>
      <c r="Q30" s="456"/>
      <c r="R30" s="456"/>
      <c r="S30" s="456"/>
      <c r="T30" s="456"/>
      <c r="U30" s="456"/>
      <c r="V30" s="465"/>
      <c r="W30" s="465"/>
      <c r="X30" s="465"/>
      <c r="Y30" s="465"/>
      <c r="Z30" s="465"/>
      <c r="AA30" s="465"/>
      <c r="AB30" s="465"/>
      <c r="AC30" s="465"/>
      <c r="AD30" s="465"/>
      <c r="AE30" s="465"/>
      <c r="AF30" s="465"/>
      <c r="AG30" s="465"/>
      <c r="AH30" s="465"/>
      <c r="AI30" s="465"/>
      <c r="AJ30" s="465"/>
      <c r="AK30" s="465"/>
      <c r="AL30" s="465"/>
      <c r="AM30" s="465"/>
      <c r="AN30" s="465"/>
      <c r="AO30" s="465"/>
      <c r="AP30" s="465"/>
      <c r="AQ30" s="465"/>
      <c r="AR30" s="465"/>
      <c r="AS30" s="465"/>
      <c r="AT30" s="465"/>
      <c r="AU30" s="465"/>
      <c r="AV30" s="465"/>
      <c r="AW30" s="465"/>
      <c r="AX30" s="464"/>
      <c r="AY30" s="464"/>
      <c r="AZ30" s="464"/>
      <c r="BA30" s="464"/>
      <c r="BB30" s="464"/>
    </row>
    <row r="31" spans="1:54" ht="24" x14ac:dyDescent="0.4">
      <c r="D31" s="466"/>
      <c r="E31" s="466"/>
      <c r="F31" s="466"/>
      <c r="G31" s="466"/>
      <c r="H31" s="466"/>
      <c r="I31" s="466"/>
      <c r="J31" s="466"/>
      <c r="K31" s="466"/>
      <c r="L31" s="466"/>
      <c r="M31" s="466"/>
      <c r="N31" s="466"/>
      <c r="O31" s="466"/>
      <c r="P31" s="466"/>
      <c r="Q31" s="466"/>
      <c r="R31" s="466"/>
      <c r="S31" s="466"/>
      <c r="T31" s="466"/>
      <c r="U31" s="466"/>
      <c r="V31" s="467"/>
      <c r="W31" s="467"/>
      <c r="X31" s="467"/>
      <c r="Y31" s="467"/>
      <c r="Z31" s="467"/>
      <c r="AA31" s="467"/>
      <c r="AB31" s="467"/>
      <c r="AC31" s="467"/>
      <c r="AD31" s="467"/>
      <c r="AE31" s="467"/>
      <c r="AF31" s="467"/>
      <c r="AG31" s="467"/>
      <c r="AH31" s="467"/>
      <c r="AI31" s="467"/>
      <c r="AJ31" s="467"/>
      <c r="AK31" s="467"/>
      <c r="AL31" s="467"/>
      <c r="AM31" s="467"/>
      <c r="AN31" s="467"/>
      <c r="AO31" s="467"/>
      <c r="AP31" s="467"/>
      <c r="AQ31" s="467"/>
      <c r="AR31" s="467"/>
      <c r="AS31" s="467"/>
      <c r="AT31" s="467"/>
      <c r="AU31" s="467"/>
      <c r="AV31" s="467"/>
      <c r="AW31" s="467"/>
    </row>
    <row r="32" spans="1:54" ht="24" x14ac:dyDescent="0.4">
      <c r="D32" s="466"/>
      <c r="E32" s="466"/>
      <c r="F32" s="466"/>
      <c r="G32" s="466"/>
      <c r="H32" s="466"/>
      <c r="I32" s="466"/>
      <c r="J32" s="466"/>
      <c r="K32" s="466"/>
      <c r="L32" s="466"/>
      <c r="M32" s="466"/>
      <c r="N32" s="466"/>
      <c r="O32" s="466"/>
      <c r="P32" s="466"/>
      <c r="Q32" s="466"/>
      <c r="R32" s="466"/>
      <c r="S32" s="466"/>
      <c r="T32" s="466"/>
      <c r="U32" s="466"/>
      <c r="V32" s="467"/>
      <c r="W32" s="467"/>
      <c r="X32" s="467"/>
      <c r="Y32" s="467"/>
      <c r="Z32" s="467"/>
      <c r="AA32" s="467"/>
      <c r="AB32" s="467"/>
      <c r="AC32" s="467"/>
      <c r="AD32" s="467"/>
      <c r="AE32" s="467"/>
      <c r="AF32" s="467"/>
      <c r="AG32" s="467"/>
      <c r="AH32" s="467"/>
      <c r="AI32" s="467"/>
      <c r="AJ32" s="467"/>
      <c r="AK32" s="467"/>
      <c r="AL32" s="467"/>
      <c r="AM32" s="467"/>
      <c r="AN32" s="467"/>
      <c r="AO32" s="467"/>
      <c r="AP32" s="467"/>
      <c r="AQ32" s="467"/>
      <c r="AR32" s="467"/>
      <c r="AS32" s="467"/>
      <c r="AT32" s="467"/>
      <c r="AU32" s="467"/>
      <c r="AV32" s="467"/>
      <c r="AW32" s="467"/>
    </row>
    <row r="33" spans="4:49" ht="24" x14ac:dyDescent="0.4">
      <c r="D33" s="466"/>
      <c r="E33" s="466"/>
      <c r="F33" s="466"/>
      <c r="G33" s="466"/>
      <c r="H33" s="466"/>
      <c r="I33" s="466"/>
      <c r="J33" s="466"/>
      <c r="K33" s="466"/>
      <c r="L33" s="466"/>
      <c r="M33" s="466"/>
      <c r="N33" s="466"/>
      <c r="O33" s="466"/>
      <c r="P33" s="466"/>
      <c r="Q33" s="466"/>
      <c r="R33" s="466"/>
      <c r="S33" s="466"/>
      <c r="T33" s="466"/>
      <c r="U33" s="466"/>
      <c r="V33" s="467"/>
      <c r="W33" s="467"/>
      <c r="X33" s="467"/>
      <c r="Y33" s="467"/>
      <c r="Z33" s="467"/>
      <c r="AA33" s="467"/>
      <c r="AB33" s="467"/>
      <c r="AC33" s="467"/>
      <c r="AD33" s="467"/>
      <c r="AE33" s="467"/>
      <c r="AF33" s="467"/>
      <c r="AG33" s="467"/>
      <c r="AH33" s="467"/>
      <c r="AI33" s="467"/>
      <c r="AJ33" s="467"/>
      <c r="AK33" s="467"/>
      <c r="AL33" s="467"/>
      <c r="AM33" s="467"/>
      <c r="AN33" s="467"/>
      <c r="AO33" s="467"/>
      <c r="AP33" s="467"/>
      <c r="AQ33" s="467"/>
      <c r="AR33" s="467"/>
      <c r="AS33" s="467"/>
      <c r="AT33" s="467"/>
      <c r="AU33" s="467"/>
      <c r="AV33" s="467"/>
      <c r="AW33" s="467"/>
    </row>
    <row r="34" spans="4:49" ht="24" x14ac:dyDescent="0.4">
      <c r="D34" s="466"/>
      <c r="E34" s="466"/>
      <c r="F34" s="466"/>
      <c r="G34" s="466"/>
      <c r="H34" s="466"/>
      <c r="I34" s="466"/>
      <c r="J34" s="466"/>
      <c r="K34" s="466"/>
      <c r="L34" s="466"/>
      <c r="M34" s="466"/>
      <c r="N34" s="466"/>
      <c r="O34" s="466"/>
      <c r="P34" s="466"/>
      <c r="Q34" s="466"/>
      <c r="R34" s="466"/>
      <c r="S34" s="466"/>
      <c r="T34" s="466"/>
      <c r="U34" s="466"/>
      <c r="V34" s="467"/>
      <c r="W34" s="467"/>
      <c r="X34" s="467"/>
      <c r="Y34" s="467"/>
      <c r="Z34" s="467"/>
      <c r="AA34" s="467"/>
      <c r="AB34" s="467"/>
      <c r="AC34" s="467"/>
      <c r="AD34" s="467"/>
      <c r="AE34" s="467"/>
      <c r="AF34" s="467"/>
      <c r="AG34" s="467"/>
      <c r="AH34" s="467"/>
      <c r="AI34" s="467"/>
      <c r="AJ34" s="467"/>
      <c r="AK34" s="467"/>
      <c r="AL34" s="467"/>
      <c r="AM34" s="467"/>
      <c r="AN34" s="467"/>
      <c r="AO34" s="467"/>
      <c r="AP34" s="467"/>
      <c r="AQ34" s="467"/>
      <c r="AR34" s="467"/>
      <c r="AS34" s="467"/>
      <c r="AT34" s="467"/>
      <c r="AU34" s="467"/>
      <c r="AV34" s="467"/>
      <c r="AW34" s="467"/>
    </row>
    <row r="35" spans="4:49" ht="24" x14ac:dyDescent="0.4">
      <c r="D35" s="466"/>
      <c r="E35" s="466"/>
      <c r="F35" s="466"/>
      <c r="G35" s="466"/>
      <c r="H35" s="466"/>
      <c r="I35" s="466"/>
      <c r="J35" s="466"/>
      <c r="K35" s="466"/>
      <c r="L35" s="466"/>
      <c r="M35" s="466"/>
      <c r="N35" s="466"/>
      <c r="O35" s="466"/>
      <c r="P35" s="466"/>
      <c r="Q35" s="466"/>
      <c r="R35" s="466"/>
      <c r="S35" s="466"/>
      <c r="T35" s="466"/>
      <c r="U35" s="466"/>
      <c r="V35" s="467"/>
      <c r="W35" s="467"/>
      <c r="X35" s="467"/>
      <c r="Y35" s="467"/>
      <c r="Z35" s="467"/>
      <c r="AA35" s="467"/>
      <c r="AB35" s="467"/>
      <c r="AC35" s="467"/>
      <c r="AD35" s="467"/>
      <c r="AE35" s="467"/>
      <c r="AF35" s="467"/>
      <c r="AG35" s="467"/>
      <c r="AH35" s="467"/>
      <c r="AI35" s="467"/>
      <c r="AJ35" s="467"/>
      <c r="AK35" s="467"/>
      <c r="AL35" s="467"/>
      <c r="AM35" s="467"/>
      <c r="AN35" s="467"/>
      <c r="AO35" s="467"/>
      <c r="AP35" s="467"/>
      <c r="AQ35" s="467"/>
      <c r="AR35" s="467"/>
      <c r="AS35" s="467"/>
      <c r="AT35" s="467"/>
      <c r="AU35" s="467"/>
      <c r="AV35" s="467"/>
      <c r="AW35" s="467"/>
    </row>
    <row r="36" spans="4:49" ht="24" x14ac:dyDescent="0.4">
      <c r="D36" s="466"/>
      <c r="E36" s="466"/>
      <c r="F36" s="466"/>
      <c r="G36" s="466"/>
      <c r="H36" s="466"/>
      <c r="I36" s="466"/>
      <c r="J36" s="466"/>
      <c r="K36" s="466"/>
      <c r="L36" s="466"/>
      <c r="M36" s="466"/>
      <c r="N36" s="466"/>
      <c r="O36" s="466"/>
      <c r="P36" s="466"/>
      <c r="Q36" s="466"/>
      <c r="R36" s="466"/>
      <c r="S36" s="466"/>
      <c r="T36" s="466"/>
      <c r="U36" s="466"/>
      <c r="V36" s="467"/>
      <c r="W36" s="467"/>
      <c r="X36" s="467"/>
      <c r="Y36" s="467"/>
      <c r="Z36" s="467"/>
      <c r="AA36" s="467"/>
      <c r="AB36" s="467"/>
      <c r="AC36" s="467"/>
      <c r="AD36" s="467"/>
      <c r="AE36" s="467"/>
      <c r="AF36" s="467"/>
      <c r="AG36" s="467"/>
      <c r="AH36" s="467"/>
      <c r="AI36" s="467"/>
      <c r="AJ36" s="467"/>
      <c r="AK36" s="467"/>
      <c r="AL36" s="467"/>
      <c r="AM36" s="467"/>
      <c r="AN36" s="467"/>
      <c r="AO36" s="467"/>
      <c r="AP36" s="467"/>
      <c r="AQ36" s="467"/>
      <c r="AR36" s="467"/>
      <c r="AS36" s="467"/>
      <c r="AT36" s="467"/>
      <c r="AU36" s="467"/>
      <c r="AV36" s="467"/>
      <c r="AW36" s="467"/>
    </row>
    <row r="37" spans="4:49" ht="24" x14ac:dyDescent="0.4">
      <c r="D37" s="466"/>
      <c r="E37" s="466"/>
      <c r="F37" s="466"/>
      <c r="G37" s="466"/>
      <c r="H37" s="466"/>
      <c r="I37" s="466"/>
      <c r="J37" s="466"/>
      <c r="K37" s="466"/>
      <c r="L37" s="466"/>
      <c r="M37" s="466"/>
      <c r="N37" s="466"/>
      <c r="O37" s="466"/>
      <c r="P37" s="466"/>
      <c r="Q37" s="466"/>
      <c r="R37" s="466"/>
      <c r="S37" s="466"/>
      <c r="T37" s="466"/>
      <c r="U37" s="466"/>
      <c r="V37" s="467"/>
      <c r="W37" s="467"/>
      <c r="X37" s="467"/>
      <c r="Y37" s="467"/>
      <c r="Z37" s="467"/>
      <c r="AA37" s="467"/>
      <c r="AB37" s="467"/>
      <c r="AC37" s="467"/>
      <c r="AD37" s="467"/>
      <c r="AE37" s="467"/>
      <c r="AF37" s="467"/>
      <c r="AG37" s="467"/>
      <c r="AH37" s="467"/>
      <c r="AI37" s="467"/>
      <c r="AJ37" s="467"/>
      <c r="AK37" s="467"/>
      <c r="AL37" s="467"/>
      <c r="AM37" s="467"/>
      <c r="AN37" s="467"/>
      <c r="AO37" s="467"/>
      <c r="AP37" s="467"/>
      <c r="AQ37" s="467"/>
      <c r="AR37" s="467"/>
      <c r="AS37" s="467"/>
      <c r="AT37" s="467"/>
      <c r="AU37" s="467"/>
      <c r="AV37" s="467"/>
      <c r="AW37" s="467"/>
    </row>
    <row r="38" spans="4:49" ht="24" x14ac:dyDescent="0.4">
      <c r="D38" s="466"/>
      <c r="E38" s="466"/>
      <c r="F38" s="466"/>
      <c r="G38" s="466"/>
      <c r="H38" s="466"/>
      <c r="I38" s="466"/>
      <c r="J38" s="466"/>
      <c r="K38" s="466"/>
      <c r="L38" s="466"/>
      <c r="M38" s="466"/>
      <c r="N38" s="466"/>
      <c r="O38" s="466"/>
      <c r="P38" s="466"/>
      <c r="Q38" s="466"/>
      <c r="R38" s="466"/>
      <c r="S38" s="466"/>
      <c r="T38" s="466"/>
      <c r="U38" s="466"/>
      <c r="V38" s="467"/>
      <c r="W38" s="467"/>
      <c r="X38" s="467"/>
      <c r="Y38" s="467"/>
      <c r="Z38" s="467"/>
      <c r="AA38" s="467"/>
      <c r="AB38" s="467"/>
      <c r="AC38" s="467"/>
      <c r="AD38" s="467"/>
      <c r="AE38" s="467"/>
      <c r="AF38" s="467"/>
      <c r="AG38" s="467"/>
      <c r="AH38" s="467"/>
      <c r="AI38" s="467"/>
      <c r="AJ38" s="467"/>
      <c r="AK38" s="467"/>
      <c r="AL38" s="467"/>
      <c r="AM38" s="467"/>
      <c r="AN38" s="467"/>
      <c r="AO38" s="467"/>
      <c r="AP38" s="467"/>
      <c r="AQ38" s="467"/>
      <c r="AR38" s="467"/>
      <c r="AS38" s="467"/>
      <c r="AT38" s="467"/>
      <c r="AU38" s="467"/>
      <c r="AV38" s="467"/>
      <c r="AW38" s="467"/>
    </row>
    <row r="39" spans="4:49" ht="24" x14ac:dyDescent="0.4">
      <c r="D39" s="466"/>
      <c r="E39" s="466"/>
      <c r="F39" s="466"/>
      <c r="G39" s="466"/>
      <c r="H39" s="466"/>
      <c r="I39" s="466"/>
      <c r="J39" s="466"/>
      <c r="K39" s="466"/>
      <c r="L39" s="466"/>
      <c r="M39" s="466"/>
      <c r="N39" s="466"/>
      <c r="O39" s="466"/>
      <c r="P39" s="466"/>
      <c r="Q39" s="466"/>
      <c r="R39" s="466"/>
      <c r="S39" s="466"/>
      <c r="T39" s="466"/>
      <c r="U39" s="466"/>
      <c r="V39" s="467"/>
      <c r="W39" s="467"/>
      <c r="X39" s="467"/>
      <c r="Y39" s="467"/>
      <c r="Z39" s="467"/>
      <c r="AA39" s="467"/>
      <c r="AB39" s="467"/>
      <c r="AC39" s="467"/>
      <c r="AD39" s="467"/>
      <c r="AE39" s="467"/>
      <c r="AF39" s="467"/>
      <c r="AG39" s="467"/>
      <c r="AH39" s="467"/>
      <c r="AI39" s="467"/>
      <c r="AJ39" s="467"/>
      <c r="AK39" s="467"/>
      <c r="AL39" s="467"/>
      <c r="AM39" s="467"/>
      <c r="AN39" s="467"/>
      <c r="AO39" s="467"/>
      <c r="AP39" s="467"/>
      <c r="AQ39" s="467"/>
      <c r="AR39" s="467"/>
      <c r="AS39" s="467"/>
      <c r="AT39" s="467"/>
      <c r="AU39" s="467"/>
      <c r="AV39" s="467"/>
      <c r="AW39" s="467"/>
    </row>
  </sheetData>
  <protectedRanges>
    <protectedRange sqref="A7 H1:H22 N5:T22" name="Диапазон1"/>
  </protectedRanges>
  <mergeCells count="8">
    <mergeCell ref="V19:AW19"/>
    <mergeCell ref="W20:Z20"/>
    <mergeCell ref="AB20:AC20"/>
    <mergeCell ref="AE20:AG20"/>
    <mergeCell ref="AH20:AK20"/>
    <mergeCell ref="AL20:AN20"/>
    <mergeCell ref="AR20:AT20"/>
    <mergeCell ref="AU20:AW20"/>
  </mergeCells>
  <pageMargins left="0.75" right="0.75" top="1" bottom="1" header="0.5" footer="0.5"/>
  <pageSetup paperSize="9" orientation="portrait" horizontalDpi="120" verticalDpi="144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7"/>
  <sheetViews>
    <sheetView view="pageBreakPreview" topLeftCell="A46" zoomScale="85" zoomScaleNormal="85" zoomScaleSheetLayoutView="85" workbookViewId="0">
      <selection activeCell="H22" sqref="H22"/>
    </sheetView>
  </sheetViews>
  <sheetFormatPr defaultRowHeight="12.75" x14ac:dyDescent="0.2"/>
  <cols>
    <col min="1" max="2" width="2.28515625" style="412" customWidth="1"/>
    <col min="3" max="3" width="5.7109375" style="412" customWidth="1"/>
    <col min="4" max="4" width="2.7109375" style="412" customWidth="1"/>
    <col min="5" max="5" width="2.5703125" style="412" customWidth="1"/>
    <col min="6" max="6" width="0.28515625" style="412" customWidth="1"/>
    <col min="7" max="7" width="5.140625" style="412" customWidth="1"/>
    <col min="8" max="8" width="4.28515625" style="412" customWidth="1"/>
    <col min="9" max="9" width="2.7109375" style="412" customWidth="1"/>
    <col min="10" max="10" width="1.140625" style="412" customWidth="1"/>
    <col min="11" max="11" width="5.140625" style="412" customWidth="1"/>
    <col min="12" max="12" width="1.5703125" style="412" customWidth="1"/>
    <col min="13" max="13" width="6.85546875" style="412" customWidth="1"/>
    <col min="14" max="14" width="2.7109375" style="412" customWidth="1"/>
    <col min="15" max="15" width="3.7109375" style="412" customWidth="1"/>
    <col min="16" max="16" width="0.85546875" style="412" customWidth="1"/>
    <col min="17" max="17" width="3.7109375" style="412" customWidth="1"/>
    <col min="18" max="18" width="4.140625" style="412" customWidth="1"/>
    <col min="19" max="19" width="5.28515625" style="412" customWidth="1"/>
    <col min="20" max="20" width="4.85546875" style="412" customWidth="1"/>
    <col min="21" max="21" width="5.7109375" style="412" customWidth="1"/>
    <col min="22" max="22" width="5.28515625" style="412" customWidth="1"/>
    <col min="23" max="23" width="3.7109375" style="412" customWidth="1"/>
    <col min="24" max="25" width="1.28515625" style="412" customWidth="1"/>
    <col min="26" max="26" width="2.7109375" style="412" customWidth="1"/>
    <col min="27" max="27" width="4.85546875" style="412" customWidth="1"/>
    <col min="28" max="28" width="2.5703125" style="412" customWidth="1"/>
    <col min="29" max="29" width="1.42578125" style="412" customWidth="1"/>
    <col min="30" max="30" width="2.28515625" style="412" customWidth="1"/>
    <col min="31" max="31" width="3" style="412" customWidth="1"/>
    <col min="32" max="32" width="2.7109375" style="412" customWidth="1"/>
    <col min="33" max="33" width="1" style="412" customWidth="1"/>
    <col min="34" max="34" width="4.28515625" style="412" customWidth="1"/>
    <col min="35" max="36" width="1.140625" style="412" customWidth="1"/>
    <col min="37" max="37" width="2.5703125" style="412" customWidth="1"/>
    <col min="38" max="38" width="1.28515625" style="412" customWidth="1"/>
    <col min="39" max="39" width="0.7109375" style="412" customWidth="1"/>
    <col min="40" max="40" width="1.28515625" style="412" customWidth="1"/>
    <col min="41" max="41" width="4.140625" style="412" customWidth="1"/>
    <col min="42" max="43" width="2.7109375" style="412" customWidth="1"/>
    <col min="44" max="44" width="3.85546875" style="412" customWidth="1"/>
    <col min="45" max="45" width="2.7109375" style="412" customWidth="1"/>
    <col min="46" max="46" width="1.28515625" style="412" customWidth="1"/>
    <col min="47" max="47" width="5.85546875" style="412" customWidth="1"/>
    <col min="48" max="48" width="3.140625" style="412" customWidth="1"/>
    <col min="49" max="49" width="2.5703125" style="412" customWidth="1"/>
    <col min="50" max="50" width="5.140625" style="412" customWidth="1"/>
    <col min="51" max="51" width="2.28515625" style="514" customWidth="1"/>
    <col min="52" max="256" width="9.140625" style="412"/>
    <col min="257" max="258" width="2.28515625" style="412" customWidth="1"/>
    <col min="259" max="259" width="5.7109375" style="412" customWidth="1"/>
    <col min="260" max="260" width="2.7109375" style="412" customWidth="1"/>
    <col min="261" max="261" width="2.5703125" style="412" customWidth="1"/>
    <col min="262" max="262" width="0.28515625" style="412" customWidth="1"/>
    <col min="263" max="263" width="5.140625" style="412" customWidth="1"/>
    <col min="264" max="264" width="4.28515625" style="412" customWidth="1"/>
    <col min="265" max="265" width="2.7109375" style="412" customWidth="1"/>
    <col min="266" max="266" width="1.140625" style="412" customWidth="1"/>
    <col min="267" max="267" width="5.140625" style="412" customWidth="1"/>
    <col min="268" max="268" width="1.5703125" style="412" customWidth="1"/>
    <col min="269" max="269" width="6.85546875" style="412" customWidth="1"/>
    <col min="270" max="270" width="2.7109375" style="412" customWidth="1"/>
    <col min="271" max="271" width="3.7109375" style="412" customWidth="1"/>
    <col min="272" max="272" width="0.85546875" style="412" customWidth="1"/>
    <col min="273" max="273" width="3.7109375" style="412" customWidth="1"/>
    <col min="274" max="274" width="4.140625" style="412" customWidth="1"/>
    <col min="275" max="275" width="5.28515625" style="412" customWidth="1"/>
    <col min="276" max="276" width="4.85546875" style="412" customWidth="1"/>
    <col min="277" max="277" width="5.7109375" style="412" customWidth="1"/>
    <col min="278" max="278" width="5.28515625" style="412" customWidth="1"/>
    <col min="279" max="279" width="3.7109375" style="412" customWidth="1"/>
    <col min="280" max="281" width="1.28515625" style="412" customWidth="1"/>
    <col min="282" max="282" width="2.7109375" style="412" customWidth="1"/>
    <col min="283" max="283" width="4.85546875" style="412" customWidth="1"/>
    <col min="284" max="284" width="2.5703125" style="412" customWidth="1"/>
    <col min="285" max="285" width="1.42578125" style="412" customWidth="1"/>
    <col min="286" max="286" width="2.28515625" style="412" customWidth="1"/>
    <col min="287" max="287" width="3" style="412" customWidth="1"/>
    <col min="288" max="288" width="2.7109375" style="412" customWidth="1"/>
    <col min="289" max="289" width="1" style="412" customWidth="1"/>
    <col min="290" max="290" width="4.28515625" style="412" customWidth="1"/>
    <col min="291" max="292" width="1.140625" style="412" customWidth="1"/>
    <col min="293" max="293" width="2.5703125" style="412" customWidth="1"/>
    <col min="294" max="294" width="1.28515625" style="412" customWidth="1"/>
    <col min="295" max="295" width="0.7109375" style="412" customWidth="1"/>
    <col min="296" max="296" width="1.28515625" style="412" customWidth="1"/>
    <col min="297" max="297" width="4.140625" style="412" customWidth="1"/>
    <col min="298" max="299" width="2.7109375" style="412" customWidth="1"/>
    <col min="300" max="300" width="3.85546875" style="412" customWidth="1"/>
    <col min="301" max="301" width="2.7109375" style="412" customWidth="1"/>
    <col min="302" max="302" width="1.28515625" style="412" customWidth="1"/>
    <col min="303" max="303" width="5.85546875" style="412" customWidth="1"/>
    <col min="304" max="304" width="3.140625" style="412" customWidth="1"/>
    <col min="305" max="305" width="2.5703125" style="412" customWidth="1"/>
    <col min="306" max="306" width="5.140625" style="412" customWidth="1"/>
    <col min="307" max="307" width="2.28515625" style="412" customWidth="1"/>
    <col min="308" max="512" width="9.140625" style="412"/>
    <col min="513" max="514" width="2.28515625" style="412" customWidth="1"/>
    <col min="515" max="515" width="5.7109375" style="412" customWidth="1"/>
    <col min="516" max="516" width="2.7109375" style="412" customWidth="1"/>
    <col min="517" max="517" width="2.5703125" style="412" customWidth="1"/>
    <col min="518" max="518" width="0.28515625" style="412" customWidth="1"/>
    <col min="519" max="519" width="5.140625" style="412" customWidth="1"/>
    <col min="520" max="520" width="4.28515625" style="412" customWidth="1"/>
    <col min="521" max="521" width="2.7109375" style="412" customWidth="1"/>
    <col min="522" max="522" width="1.140625" style="412" customWidth="1"/>
    <col min="523" max="523" width="5.140625" style="412" customWidth="1"/>
    <col min="524" max="524" width="1.5703125" style="412" customWidth="1"/>
    <col min="525" max="525" width="6.85546875" style="412" customWidth="1"/>
    <col min="526" max="526" width="2.7109375" style="412" customWidth="1"/>
    <col min="527" max="527" width="3.7109375" style="412" customWidth="1"/>
    <col min="528" max="528" width="0.85546875" style="412" customWidth="1"/>
    <col min="529" max="529" width="3.7109375" style="412" customWidth="1"/>
    <col min="530" max="530" width="4.140625" style="412" customWidth="1"/>
    <col min="531" max="531" width="5.28515625" style="412" customWidth="1"/>
    <col min="532" max="532" width="4.85546875" style="412" customWidth="1"/>
    <col min="533" max="533" width="5.7109375" style="412" customWidth="1"/>
    <col min="534" max="534" width="5.28515625" style="412" customWidth="1"/>
    <col min="535" max="535" width="3.7109375" style="412" customWidth="1"/>
    <col min="536" max="537" width="1.28515625" style="412" customWidth="1"/>
    <col min="538" max="538" width="2.7109375" style="412" customWidth="1"/>
    <col min="539" max="539" width="4.85546875" style="412" customWidth="1"/>
    <col min="540" max="540" width="2.5703125" style="412" customWidth="1"/>
    <col min="541" max="541" width="1.42578125" style="412" customWidth="1"/>
    <col min="542" max="542" width="2.28515625" style="412" customWidth="1"/>
    <col min="543" max="543" width="3" style="412" customWidth="1"/>
    <col min="544" max="544" width="2.7109375" style="412" customWidth="1"/>
    <col min="545" max="545" width="1" style="412" customWidth="1"/>
    <col min="546" max="546" width="4.28515625" style="412" customWidth="1"/>
    <col min="547" max="548" width="1.140625" style="412" customWidth="1"/>
    <col min="549" max="549" width="2.5703125" style="412" customWidth="1"/>
    <col min="550" max="550" width="1.28515625" style="412" customWidth="1"/>
    <col min="551" max="551" width="0.7109375" style="412" customWidth="1"/>
    <col min="552" max="552" width="1.28515625" style="412" customWidth="1"/>
    <col min="553" max="553" width="4.140625" style="412" customWidth="1"/>
    <col min="554" max="555" width="2.7109375" style="412" customWidth="1"/>
    <col min="556" max="556" width="3.85546875" style="412" customWidth="1"/>
    <col min="557" max="557" width="2.7109375" style="412" customWidth="1"/>
    <col min="558" max="558" width="1.28515625" style="412" customWidth="1"/>
    <col min="559" max="559" width="5.85546875" style="412" customWidth="1"/>
    <col min="560" max="560" width="3.140625" style="412" customWidth="1"/>
    <col min="561" max="561" width="2.5703125" style="412" customWidth="1"/>
    <col min="562" max="562" width="5.140625" style="412" customWidth="1"/>
    <col min="563" max="563" width="2.28515625" style="412" customWidth="1"/>
    <col min="564" max="768" width="9.140625" style="412"/>
    <col min="769" max="770" width="2.28515625" style="412" customWidth="1"/>
    <col min="771" max="771" width="5.7109375" style="412" customWidth="1"/>
    <col min="772" max="772" width="2.7109375" style="412" customWidth="1"/>
    <col min="773" max="773" width="2.5703125" style="412" customWidth="1"/>
    <col min="774" max="774" width="0.28515625" style="412" customWidth="1"/>
    <col min="775" max="775" width="5.140625" style="412" customWidth="1"/>
    <col min="776" max="776" width="4.28515625" style="412" customWidth="1"/>
    <col min="777" max="777" width="2.7109375" style="412" customWidth="1"/>
    <col min="778" max="778" width="1.140625" style="412" customWidth="1"/>
    <col min="779" max="779" width="5.140625" style="412" customWidth="1"/>
    <col min="780" max="780" width="1.5703125" style="412" customWidth="1"/>
    <col min="781" max="781" width="6.85546875" style="412" customWidth="1"/>
    <col min="782" max="782" width="2.7109375" style="412" customWidth="1"/>
    <col min="783" max="783" width="3.7109375" style="412" customWidth="1"/>
    <col min="784" max="784" width="0.85546875" style="412" customWidth="1"/>
    <col min="785" max="785" width="3.7109375" style="412" customWidth="1"/>
    <col min="786" max="786" width="4.140625" style="412" customWidth="1"/>
    <col min="787" max="787" width="5.28515625" style="412" customWidth="1"/>
    <col min="788" max="788" width="4.85546875" style="412" customWidth="1"/>
    <col min="789" max="789" width="5.7109375" style="412" customWidth="1"/>
    <col min="790" max="790" width="5.28515625" style="412" customWidth="1"/>
    <col min="791" max="791" width="3.7109375" style="412" customWidth="1"/>
    <col min="792" max="793" width="1.28515625" style="412" customWidth="1"/>
    <col min="794" max="794" width="2.7109375" style="412" customWidth="1"/>
    <col min="795" max="795" width="4.85546875" style="412" customWidth="1"/>
    <col min="796" max="796" width="2.5703125" style="412" customWidth="1"/>
    <col min="797" max="797" width="1.42578125" style="412" customWidth="1"/>
    <col min="798" max="798" width="2.28515625" style="412" customWidth="1"/>
    <col min="799" max="799" width="3" style="412" customWidth="1"/>
    <col min="800" max="800" width="2.7109375" style="412" customWidth="1"/>
    <col min="801" max="801" width="1" style="412" customWidth="1"/>
    <col min="802" max="802" width="4.28515625" style="412" customWidth="1"/>
    <col min="803" max="804" width="1.140625" style="412" customWidth="1"/>
    <col min="805" max="805" width="2.5703125" style="412" customWidth="1"/>
    <col min="806" max="806" width="1.28515625" style="412" customWidth="1"/>
    <col min="807" max="807" width="0.7109375" style="412" customWidth="1"/>
    <col min="808" max="808" width="1.28515625" style="412" customWidth="1"/>
    <col min="809" max="809" width="4.140625" style="412" customWidth="1"/>
    <col min="810" max="811" width="2.7109375" style="412" customWidth="1"/>
    <col min="812" max="812" width="3.85546875" style="412" customWidth="1"/>
    <col min="813" max="813" width="2.7109375" style="412" customWidth="1"/>
    <col min="814" max="814" width="1.28515625" style="412" customWidth="1"/>
    <col min="815" max="815" width="5.85546875" style="412" customWidth="1"/>
    <col min="816" max="816" width="3.140625" style="412" customWidth="1"/>
    <col min="817" max="817" width="2.5703125" style="412" customWidth="1"/>
    <col min="818" max="818" width="5.140625" style="412" customWidth="1"/>
    <col min="819" max="819" width="2.28515625" style="412" customWidth="1"/>
    <col min="820" max="1024" width="9.140625" style="412"/>
    <col min="1025" max="1026" width="2.28515625" style="412" customWidth="1"/>
    <col min="1027" max="1027" width="5.7109375" style="412" customWidth="1"/>
    <col min="1028" max="1028" width="2.7109375" style="412" customWidth="1"/>
    <col min="1029" max="1029" width="2.5703125" style="412" customWidth="1"/>
    <col min="1030" max="1030" width="0.28515625" style="412" customWidth="1"/>
    <col min="1031" max="1031" width="5.140625" style="412" customWidth="1"/>
    <col min="1032" max="1032" width="4.28515625" style="412" customWidth="1"/>
    <col min="1033" max="1033" width="2.7109375" style="412" customWidth="1"/>
    <col min="1034" max="1034" width="1.140625" style="412" customWidth="1"/>
    <col min="1035" max="1035" width="5.140625" style="412" customWidth="1"/>
    <col min="1036" max="1036" width="1.5703125" style="412" customWidth="1"/>
    <col min="1037" max="1037" width="6.85546875" style="412" customWidth="1"/>
    <col min="1038" max="1038" width="2.7109375" style="412" customWidth="1"/>
    <col min="1039" max="1039" width="3.7109375" style="412" customWidth="1"/>
    <col min="1040" max="1040" width="0.85546875" style="412" customWidth="1"/>
    <col min="1041" max="1041" width="3.7109375" style="412" customWidth="1"/>
    <col min="1042" max="1042" width="4.140625" style="412" customWidth="1"/>
    <col min="1043" max="1043" width="5.28515625" style="412" customWidth="1"/>
    <col min="1044" max="1044" width="4.85546875" style="412" customWidth="1"/>
    <col min="1045" max="1045" width="5.7109375" style="412" customWidth="1"/>
    <col min="1046" max="1046" width="5.28515625" style="412" customWidth="1"/>
    <col min="1047" max="1047" width="3.7109375" style="412" customWidth="1"/>
    <col min="1048" max="1049" width="1.28515625" style="412" customWidth="1"/>
    <col min="1050" max="1050" width="2.7109375" style="412" customWidth="1"/>
    <col min="1051" max="1051" width="4.85546875" style="412" customWidth="1"/>
    <col min="1052" max="1052" width="2.5703125" style="412" customWidth="1"/>
    <col min="1053" max="1053" width="1.42578125" style="412" customWidth="1"/>
    <col min="1054" max="1054" width="2.28515625" style="412" customWidth="1"/>
    <col min="1055" max="1055" width="3" style="412" customWidth="1"/>
    <col min="1056" max="1056" width="2.7109375" style="412" customWidth="1"/>
    <col min="1057" max="1057" width="1" style="412" customWidth="1"/>
    <col min="1058" max="1058" width="4.28515625" style="412" customWidth="1"/>
    <col min="1059" max="1060" width="1.140625" style="412" customWidth="1"/>
    <col min="1061" max="1061" width="2.5703125" style="412" customWidth="1"/>
    <col min="1062" max="1062" width="1.28515625" style="412" customWidth="1"/>
    <col min="1063" max="1063" width="0.7109375" style="412" customWidth="1"/>
    <col min="1064" max="1064" width="1.28515625" style="412" customWidth="1"/>
    <col min="1065" max="1065" width="4.140625" style="412" customWidth="1"/>
    <col min="1066" max="1067" width="2.7109375" style="412" customWidth="1"/>
    <col min="1068" max="1068" width="3.85546875" style="412" customWidth="1"/>
    <col min="1069" max="1069" width="2.7109375" style="412" customWidth="1"/>
    <col min="1070" max="1070" width="1.28515625" style="412" customWidth="1"/>
    <col min="1071" max="1071" width="5.85546875" style="412" customWidth="1"/>
    <col min="1072" max="1072" width="3.140625" style="412" customWidth="1"/>
    <col min="1073" max="1073" width="2.5703125" style="412" customWidth="1"/>
    <col min="1074" max="1074" width="5.140625" style="412" customWidth="1"/>
    <col min="1075" max="1075" width="2.28515625" style="412" customWidth="1"/>
    <col min="1076" max="1280" width="9.140625" style="412"/>
    <col min="1281" max="1282" width="2.28515625" style="412" customWidth="1"/>
    <col min="1283" max="1283" width="5.7109375" style="412" customWidth="1"/>
    <col min="1284" max="1284" width="2.7109375" style="412" customWidth="1"/>
    <col min="1285" max="1285" width="2.5703125" style="412" customWidth="1"/>
    <col min="1286" max="1286" width="0.28515625" style="412" customWidth="1"/>
    <col min="1287" max="1287" width="5.140625" style="412" customWidth="1"/>
    <col min="1288" max="1288" width="4.28515625" style="412" customWidth="1"/>
    <col min="1289" max="1289" width="2.7109375" style="412" customWidth="1"/>
    <col min="1290" max="1290" width="1.140625" style="412" customWidth="1"/>
    <col min="1291" max="1291" width="5.140625" style="412" customWidth="1"/>
    <col min="1292" max="1292" width="1.5703125" style="412" customWidth="1"/>
    <col min="1293" max="1293" width="6.85546875" style="412" customWidth="1"/>
    <col min="1294" max="1294" width="2.7109375" style="412" customWidth="1"/>
    <col min="1295" max="1295" width="3.7109375" style="412" customWidth="1"/>
    <col min="1296" max="1296" width="0.85546875" style="412" customWidth="1"/>
    <col min="1297" max="1297" width="3.7109375" style="412" customWidth="1"/>
    <col min="1298" max="1298" width="4.140625" style="412" customWidth="1"/>
    <col min="1299" max="1299" width="5.28515625" style="412" customWidth="1"/>
    <col min="1300" max="1300" width="4.85546875" style="412" customWidth="1"/>
    <col min="1301" max="1301" width="5.7109375" style="412" customWidth="1"/>
    <col min="1302" max="1302" width="5.28515625" style="412" customWidth="1"/>
    <col min="1303" max="1303" width="3.7109375" style="412" customWidth="1"/>
    <col min="1304" max="1305" width="1.28515625" style="412" customWidth="1"/>
    <col min="1306" max="1306" width="2.7109375" style="412" customWidth="1"/>
    <col min="1307" max="1307" width="4.85546875" style="412" customWidth="1"/>
    <col min="1308" max="1308" width="2.5703125" style="412" customWidth="1"/>
    <col min="1309" max="1309" width="1.42578125" style="412" customWidth="1"/>
    <col min="1310" max="1310" width="2.28515625" style="412" customWidth="1"/>
    <col min="1311" max="1311" width="3" style="412" customWidth="1"/>
    <col min="1312" max="1312" width="2.7109375" style="412" customWidth="1"/>
    <col min="1313" max="1313" width="1" style="412" customWidth="1"/>
    <col min="1314" max="1314" width="4.28515625" style="412" customWidth="1"/>
    <col min="1315" max="1316" width="1.140625" style="412" customWidth="1"/>
    <col min="1317" max="1317" width="2.5703125" style="412" customWidth="1"/>
    <col min="1318" max="1318" width="1.28515625" style="412" customWidth="1"/>
    <col min="1319" max="1319" width="0.7109375" style="412" customWidth="1"/>
    <col min="1320" max="1320" width="1.28515625" style="412" customWidth="1"/>
    <col min="1321" max="1321" width="4.140625" style="412" customWidth="1"/>
    <col min="1322" max="1323" width="2.7109375" style="412" customWidth="1"/>
    <col min="1324" max="1324" width="3.85546875" style="412" customWidth="1"/>
    <col min="1325" max="1325" width="2.7109375" style="412" customWidth="1"/>
    <col min="1326" max="1326" width="1.28515625" style="412" customWidth="1"/>
    <col min="1327" max="1327" width="5.85546875" style="412" customWidth="1"/>
    <col min="1328" max="1328" width="3.140625" style="412" customWidth="1"/>
    <col min="1329" max="1329" width="2.5703125" style="412" customWidth="1"/>
    <col min="1330" max="1330" width="5.140625" style="412" customWidth="1"/>
    <col min="1331" max="1331" width="2.28515625" style="412" customWidth="1"/>
    <col min="1332" max="1536" width="9.140625" style="412"/>
    <col min="1537" max="1538" width="2.28515625" style="412" customWidth="1"/>
    <col min="1539" max="1539" width="5.7109375" style="412" customWidth="1"/>
    <col min="1540" max="1540" width="2.7109375" style="412" customWidth="1"/>
    <col min="1541" max="1541" width="2.5703125" style="412" customWidth="1"/>
    <col min="1542" max="1542" width="0.28515625" style="412" customWidth="1"/>
    <col min="1543" max="1543" width="5.140625" style="412" customWidth="1"/>
    <col min="1544" max="1544" width="4.28515625" style="412" customWidth="1"/>
    <col min="1545" max="1545" width="2.7109375" style="412" customWidth="1"/>
    <col min="1546" max="1546" width="1.140625" style="412" customWidth="1"/>
    <col min="1547" max="1547" width="5.140625" style="412" customWidth="1"/>
    <col min="1548" max="1548" width="1.5703125" style="412" customWidth="1"/>
    <col min="1549" max="1549" width="6.85546875" style="412" customWidth="1"/>
    <col min="1550" max="1550" width="2.7109375" style="412" customWidth="1"/>
    <col min="1551" max="1551" width="3.7109375" style="412" customWidth="1"/>
    <col min="1552" max="1552" width="0.85546875" style="412" customWidth="1"/>
    <col min="1553" max="1553" width="3.7109375" style="412" customWidth="1"/>
    <col min="1554" max="1554" width="4.140625" style="412" customWidth="1"/>
    <col min="1555" max="1555" width="5.28515625" style="412" customWidth="1"/>
    <col min="1556" max="1556" width="4.85546875" style="412" customWidth="1"/>
    <col min="1557" max="1557" width="5.7109375" style="412" customWidth="1"/>
    <col min="1558" max="1558" width="5.28515625" style="412" customWidth="1"/>
    <col min="1559" max="1559" width="3.7109375" style="412" customWidth="1"/>
    <col min="1560" max="1561" width="1.28515625" style="412" customWidth="1"/>
    <col min="1562" max="1562" width="2.7109375" style="412" customWidth="1"/>
    <col min="1563" max="1563" width="4.85546875" style="412" customWidth="1"/>
    <col min="1564" max="1564" width="2.5703125" style="412" customWidth="1"/>
    <col min="1565" max="1565" width="1.42578125" style="412" customWidth="1"/>
    <col min="1566" max="1566" width="2.28515625" style="412" customWidth="1"/>
    <col min="1567" max="1567" width="3" style="412" customWidth="1"/>
    <col min="1568" max="1568" width="2.7109375" style="412" customWidth="1"/>
    <col min="1569" max="1569" width="1" style="412" customWidth="1"/>
    <col min="1570" max="1570" width="4.28515625" style="412" customWidth="1"/>
    <col min="1571" max="1572" width="1.140625" style="412" customWidth="1"/>
    <col min="1573" max="1573" width="2.5703125" style="412" customWidth="1"/>
    <col min="1574" max="1574" width="1.28515625" style="412" customWidth="1"/>
    <col min="1575" max="1575" width="0.7109375" style="412" customWidth="1"/>
    <col min="1576" max="1576" width="1.28515625" style="412" customWidth="1"/>
    <col min="1577" max="1577" width="4.140625" style="412" customWidth="1"/>
    <col min="1578" max="1579" width="2.7109375" style="412" customWidth="1"/>
    <col min="1580" max="1580" width="3.85546875" style="412" customWidth="1"/>
    <col min="1581" max="1581" width="2.7109375" style="412" customWidth="1"/>
    <col min="1582" max="1582" width="1.28515625" style="412" customWidth="1"/>
    <col min="1583" max="1583" width="5.85546875" style="412" customWidth="1"/>
    <col min="1584" max="1584" width="3.140625" style="412" customWidth="1"/>
    <col min="1585" max="1585" width="2.5703125" style="412" customWidth="1"/>
    <col min="1586" max="1586" width="5.140625" style="412" customWidth="1"/>
    <col min="1587" max="1587" width="2.28515625" style="412" customWidth="1"/>
    <col min="1588" max="1792" width="9.140625" style="412"/>
    <col min="1793" max="1794" width="2.28515625" style="412" customWidth="1"/>
    <col min="1795" max="1795" width="5.7109375" style="412" customWidth="1"/>
    <col min="1796" max="1796" width="2.7109375" style="412" customWidth="1"/>
    <col min="1797" max="1797" width="2.5703125" style="412" customWidth="1"/>
    <col min="1798" max="1798" width="0.28515625" style="412" customWidth="1"/>
    <col min="1799" max="1799" width="5.140625" style="412" customWidth="1"/>
    <col min="1800" max="1800" width="4.28515625" style="412" customWidth="1"/>
    <col min="1801" max="1801" width="2.7109375" style="412" customWidth="1"/>
    <col min="1802" max="1802" width="1.140625" style="412" customWidth="1"/>
    <col min="1803" max="1803" width="5.140625" style="412" customWidth="1"/>
    <col min="1804" max="1804" width="1.5703125" style="412" customWidth="1"/>
    <col min="1805" max="1805" width="6.85546875" style="412" customWidth="1"/>
    <col min="1806" max="1806" width="2.7109375" style="412" customWidth="1"/>
    <col min="1807" max="1807" width="3.7109375" style="412" customWidth="1"/>
    <col min="1808" max="1808" width="0.85546875" style="412" customWidth="1"/>
    <col min="1809" max="1809" width="3.7109375" style="412" customWidth="1"/>
    <col min="1810" max="1810" width="4.140625" style="412" customWidth="1"/>
    <col min="1811" max="1811" width="5.28515625" style="412" customWidth="1"/>
    <col min="1812" max="1812" width="4.85546875" style="412" customWidth="1"/>
    <col min="1813" max="1813" width="5.7109375" style="412" customWidth="1"/>
    <col min="1814" max="1814" width="5.28515625" style="412" customWidth="1"/>
    <col min="1815" max="1815" width="3.7109375" style="412" customWidth="1"/>
    <col min="1816" max="1817" width="1.28515625" style="412" customWidth="1"/>
    <col min="1818" max="1818" width="2.7109375" style="412" customWidth="1"/>
    <col min="1819" max="1819" width="4.85546875" style="412" customWidth="1"/>
    <col min="1820" max="1820" width="2.5703125" style="412" customWidth="1"/>
    <col min="1821" max="1821" width="1.42578125" style="412" customWidth="1"/>
    <col min="1822" max="1822" width="2.28515625" style="412" customWidth="1"/>
    <col min="1823" max="1823" width="3" style="412" customWidth="1"/>
    <col min="1824" max="1824" width="2.7109375" style="412" customWidth="1"/>
    <col min="1825" max="1825" width="1" style="412" customWidth="1"/>
    <col min="1826" max="1826" width="4.28515625" style="412" customWidth="1"/>
    <col min="1827" max="1828" width="1.140625" style="412" customWidth="1"/>
    <col min="1829" max="1829" width="2.5703125" style="412" customWidth="1"/>
    <col min="1830" max="1830" width="1.28515625" style="412" customWidth="1"/>
    <col min="1831" max="1831" width="0.7109375" style="412" customWidth="1"/>
    <col min="1832" max="1832" width="1.28515625" style="412" customWidth="1"/>
    <col min="1833" max="1833" width="4.140625" style="412" customWidth="1"/>
    <col min="1834" max="1835" width="2.7109375" style="412" customWidth="1"/>
    <col min="1836" max="1836" width="3.85546875" style="412" customWidth="1"/>
    <col min="1837" max="1837" width="2.7109375" style="412" customWidth="1"/>
    <col min="1838" max="1838" width="1.28515625" style="412" customWidth="1"/>
    <col min="1839" max="1839" width="5.85546875" style="412" customWidth="1"/>
    <col min="1840" max="1840" width="3.140625" style="412" customWidth="1"/>
    <col min="1841" max="1841" width="2.5703125" style="412" customWidth="1"/>
    <col min="1842" max="1842" width="5.140625" style="412" customWidth="1"/>
    <col min="1843" max="1843" width="2.28515625" style="412" customWidth="1"/>
    <col min="1844" max="2048" width="9.140625" style="412"/>
    <col min="2049" max="2050" width="2.28515625" style="412" customWidth="1"/>
    <col min="2051" max="2051" width="5.7109375" style="412" customWidth="1"/>
    <col min="2052" max="2052" width="2.7109375" style="412" customWidth="1"/>
    <col min="2053" max="2053" width="2.5703125" style="412" customWidth="1"/>
    <col min="2054" max="2054" width="0.28515625" style="412" customWidth="1"/>
    <col min="2055" max="2055" width="5.140625" style="412" customWidth="1"/>
    <col min="2056" max="2056" width="4.28515625" style="412" customWidth="1"/>
    <col min="2057" max="2057" width="2.7109375" style="412" customWidth="1"/>
    <col min="2058" max="2058" width="1.140625" style="412" customWidth="1"/>
    <col min="2059" max="2059" width="5.140625" style="412" customWidth="1"/>
    <col min="2060" max="2060" width="1.5703125" style="412" customWidth="1"/>
    <col min="2061" max="2061" width="6.85546875" style="412" customWidth="1"/>
    <col min="2062" max="2062" width="2.7109375" style="412" customWidth="1"/>
    <col min="2063" max="2063" width="3.7109375" style="412" customWidth="1"/>
    <col min="2064" max="2064" width="0.85546875" style="412" customWidth="1"/>
    <col min="2065" max="2065" width="3.7109375" style="412" customWidth="1"/>
    <col min="2066" max="2066" width="4.140625" style="412" customWidth="1"/>
    <col min="2067" max="2067" width="5.28515625" style="412" customWidth="1"/>
    <col min="2068" max="2068" width="4.85546875" style="412" customWidth="1"/>
    <col min="2069" max="2069" width="5.7109375" style="412" customWidth="1"/>
    <col min="2070" max="2070" width="5.28515625" style="412" customWidth="1"/>
    <col min="2071" max="2071" width="3.7109375" style="412" customWidth="1"/>
    <col min="2072" max="2073" width="1.28515625" style="412" customWidth="1"/>
    <col min="2074" max="2074" width="2.7109375" style="412" customWidth="1"/>
    <col min="2075" max="2075" width="4.85546875" style="412" customWidth="1"/>
    <col min="2076" max="2076" width="2.5703125" style="412" customWidth="1"/>
    <col min="2077" max="2077" width="1.42578125" style="412" customWidth="1"/>
    <col min="2078" max="2078" width="2.28515625" style="412" customWidth="1"/>
    <col min="2079" max="2079" width="3" style="412" customWidth="1"/>
    <col min="2080" max="2080" width="2.7109375" style="412" customWidth="1"/>
    <col min="2081" max="2081" width="1" style="412" customWidth="1"/>
    <col min="2082" max="2082" width="4.28515625" style="412" customWidth="1"/>
    <col min="2083" max="2084" width="1.140625" style="412" customWidth="1"/>
    <col min="2085" max="2085" width="2.5703125" style="412" customWidth="1"/>
    <col min="2086" max="2086" width="1.28515625" style="412" customWidth="1"/>
    <col min="2087" max="2087" width="0.7109375" style="412" customWidth="1"/>
    <col min="2088" max="2088" width="1.28515625" style="412" customWidth="1"/>
    <col min="2089" max="2089" width="4.140625" style="412" customWidth="1"/>
    <col min="2090" max="2091" width="2.7109375" style="412" customWidth="1"/>
    <col min="2092" max="2092" width="3.85546875" style="412" customWidth="1"/>
    <col min="2093" max="2093" width="2.7109375" style="412" customWidth="1"/>
    <col min="2094" max="2094" width="1.28515625" style="412" customWidth="1"/>
    <col min="2095" max="2095" width="5.85546875" style="412" customWidth="1"/>
    <col min="2096" max="2096" width="3.140625" style="412" customWidth="1"/>
    <col min="2097" max="2097" width="2.5703125" style="412" customWidth="1"/>
    <col min="2098" max="2098" width="5.140625" style="412" customWidth="1"/>
    <col min="2099" max="2099" width="2.28515625" style="412" customWidth="1"/>
    <col min="2100" max="2304" width="9.140625" style="412"/>
    <col min="2305" max="2306" width="2.28515625" style="412" customWidth="1"/>
    <col min="2307" max="2307" width="5.7109375" style="412" customWidth="1"/>
    <col min="2308" max="2308" width="2.7109375" style="412" customWidth="1"/>
    <col min="2309" max="2309" width="2.5703125" style="412" customWidth="1"/>
    <col min="2310" max="2310" width="0.28515625" style="412" customWidth="1"/>
    <col min="2311" max="2311" width="5.140625" style="412" customWidth="1"/>
    <col min="2312" max="2312" width="4.28515625" style="412" customWidth="1"/>
    <col min="2313" max="2313" width="2.7109375" style="412" customWidth="1"/>
    <col min="2314" max="2314" width="1.140625" style="412" customWidth="1"/>
    <col min="2315" max="2315" width="5.140625" style="412" customWidth="1"/>
    <col min="2316" max="2316" width="1.5703125" style="412" customWidth="1"/>
    <col min="2317" max="2317" width="6.85546875" style="412" customWidth="1"/>
    <col min="2318" max="2318" width="2.7109375" style="412" customWidth="1"/>
    <col min="2319" max="2319" width="3.7109375" style="412" customWidth="1"/>
    <col min="2320" max="2320" width="0.85546875" style="412" customWidth="1"/>
    <col min="2321" max="2321" width="3.7109375" style="412" customWidth="1"/>
    <col min="2322" max="2322" width="4.140625" style="412" customWidth="1"/>
    <col min="2323" max="2323" width="5.28515625" style="412" customWidth="1"/>
    <col min="2324" max="2324" width="4.85546875" style="412" customWidth="1"/>
    <col min="2325" max="2325" width="5.7109375" style="412" customWidth="1"/>
    <col min="2326" max="2326" width="5.28515625" style="412" customWidth="1"/>
    <col min="2327" max="2327" width="3.7109375" style="412" customWidth="1"/>
    <col min="2328" max="2329" width="1.28515625" style="412" customWidth="1"/>
    <col min="2330" max="2330" width="2.7109375" style="412" customWidth="1"/>
    <col min="2331" max="2331" width="4.85546875" style="412" customWidth="1"/>
    <col min="2332" max="2332" width="2.5703125" style="412" customWidth="1"/>
    <col min="2333" max="2333" width="1.42578125" style="412" customWidth="1"/>
    <col min="2334" max="2334" width="2.28515625" style="412" customWidth="1"/>
    <col min="2335" max="2335" width="3" style="412" customWidth="1"/>
    <col min="2336" max="2336" width="2.7109375" style="412" customWidth="1"/>
    <col min="2337" max="2337" width="1" style="412" customWidth="1"/>
    <col min="2338" max="2338" width="4.28515625" style="412" customWidth="1"/>
    <col min="2339" max="2340" width="1.140625" style="412" customWidth="1"/>
    <col min="2341" max="2341" width="2.5703125" style="412" customWidth="1"/>
    <col min="2342" max="2342" width="1.28515625" style="412" customWidth="1"/>
    <col min="2343" max="2343" width="0.7109375" style="412" customWidth="1"/>
    <col min="2344" max="2344" width="1.28515625" style="412" customWidth="1"/>
    <col min="2345" max="2345" width="4.140625" style="412" customWidth="1"/>
    <col min="2346" max="2347" width="2.7109375" style="412" customWidth="1"/>
    <col min="2348" max="2348" width="3.85546875" style="412" customWidth="1"/>
    <col min="2349" max="2349" width="2.7109375" style="412" customWidth="1"/>
    <col min="2350" max="2350" width="1.28515625" style="412" customWidth="1"/>
    <col min="2351" max="2351" width="5.85546875" style="412" customWidth="1"/>
    <col min="2352" max="2352" width="3.140625" style="412" customWidth="1"/>
    <col min="2353" max="2353" width="2.5703125" style="412" customWidth="1"/>
    <col min="2354" max="2354" width="5.140625" style="412" customWidth="1"/>
    <col min="2355" max="2355" width="2.28515625" style="412" customWidth="1"/>
    <col min="2356" max="2560" width="9.140625" style="412"/>
    <col min="2561" max="2562" width="2.28515625" style="412" customWidth="1"/>
    <col min="2563" max="2563" width="5.7109375" style="412" customWidth="1"/>
    <col min="2564" max="2564" width="2.7109375" style="412" customWidth="1"/>
    <col min="2565" max="2565" width="2.5703125" style="412" customWidth="1"/>
    <col min="2566" max="2566" width="0.28515625" style="412" customWidth="1"/>
    <col min="2567" max="2567" width="5.140625" style="412" customWidth="1"/>
    <col min="2568" max="2568" width="4.28515625" style="412" customWidth="1"/>
    <col min="2569" max="2569" width="2.7109375" style="412" customWidth="1"/>
    <col min="2570" max="2570" width="1.140625" style="412" customWidth="1"/>
    <col min="2571" max="2571" width="5.140625" style="412" customWidth="1"/>
    <col min="2572" max="2572" width="1.5703125" style="412" customWidth="1"/>
    <col min="2573" max="2573" width="6.85546875" style="412" customWidth="1"/>
    <col min="2574" max="2574" width="2.7109375" style="412" customWidth="1"/>
    <col min="2575" max="2575" width="3.7109375" style="412" customWidth="1"/>
    <col min="2576" max="2576" width="0.85546875" style="412" customWidth="1"/>
    <col min="2577" max="2577" width="3.7109375" style="412" customWidth="1"/>
    <col min="2578" max="2578" width="4.140625" style="412" customWidth="1"/>
    <col min="2579" max="2579" width="5.28515625" style="412" customWidth="1"/>
    <col min="2580" max="2580" width="4.85546875" style="412" customWidth="1"/>
    <col min="2581" max="2581" width="5.7109375" style="412" customWidth="1"/>
    <col min="2582" max="2582" width="5.28515625" style="412" customWidth="1"/>
    <col min="2583" max="2583" width="3.7109375" style="412" customWidth="1"/>
    <col min="2584" max="2585" width="1.28515625" style="412" customWidth="1"/>
    <col min="2586" max="2586" width="2.7109375" style="412" customWidth="1"/>
    <col min="2587" max="2587" width="4.85546875" style="412" customWidth="1"/>
    <col min="2588" max="2588" width="2.5703125" style="412" customWidth="1"/>
    <col min="2589" max="2589" width="1.42578125" style="412" customWidth="1"/>
    <col min="2590" max="2590" width="2.28515625" style="412" customWidth="1"/>
    <col min="2591" max="2591" width="3" style="412" customWidth="1"/>
    <col min="2592" max="2592" width="2.7109375" style="412" customWidth="1"/>
    <col min="2593" max="2593" width="1" style="412" customWidth="1"/>
    <col min="2594" max="2594" width="4.28515625" style="412" customWidth="1"/>
    <col min="2595" max="2596" width="1.140625" style="412" customWidth="1"/>
    <col min="2597" max="2597" width="2.5703125" style="412" customWidth="1"/>
    <col min="2598" max="2598" width="1.28515625" style="412" customWidth="1"/>
    <col min="2599" max="2599" width="0.7109375" style="412" customWidth="1"/>
    <col min="2600" max="2600" width="1.28515625" style="412" customWidth="1"/>
    <col min="2601" max="2601" width="4.140625" style="412" customWidth="1"/>
    <col min="2602" max="2603" width="2.7109375" style="412" customWidth="1"/>
    <col min="2604" max="2604" width="3.85546875" style="412" customWidth="1"/>
    <col min="2605" max="2605" width="2.7109375" style="412" customWidth="1"/>
    <col min="2606" max="2606" width="1.28515625" style="412" customWidth="1"/>
    <col min="2607" max="2607" width="5.85546875" style="412" customWidth="1"/>
    <col min="2608" max="2608" width="3.140625" style="412" customWidth="1"/>
    <col min="2609" max="2609" width="2.5703125" style="412" customWidth="1"/>
    <col min="2610" max="2610" width="5.140625" style="412" customWidth="1"/>
    <col min="2611" max="2611" width="2.28515625" style="412" customWidth="1"/>
    <col min="2612" max="2816" width="9.140625" style="412"/>
    <col min="2817" max="2818" width="2.28515625" style="412" customWidth="1"/>
    <col min="2819" max="2819" width="5.7109375" style="412" customWidth="1"/>
    <col min="2820" max="2820" width="2.7109375" style="412" customWidth="1"/>
    <col min="2821" max="2821" width="2.5703125" style="412" customWidth="1"/>
    <col min="2822" max="2822" width="0.28515625" style="412" customWidth="1"/>
    <col min="2823" max="2823" width="5.140625" style="412" customWidth="1"/>
    <col min="2824" max="2824" width="4.28515625" style="412" customWidth="1"/>
    <col min="2825" max="2825" width="2.7109375" style="412" customWidth="1"/>
    <col min="2826" max="2826" width="1.140625" style="412" customWidth="1"/>
    <col min="2827" max="2827" width="5.140625" style="412" customWidth="1"/>
    <col min="2828" max="2828" width="1.5703125" style="412" customWidth="1"/>
    <col min="2829" max="2829" width="6.85546875" style="412" customWidth="1"/>
    <col min="2830" max="2830" width="2.7109375" style="412" customWidth="1"/>
    <col min="2831" max="2831" width="3.7109375" style="412" customWidth="1"/>
    <col min="2832" max="2832" width="0.85546875" style="412" customWidth="1"/>
    <col min="2833" max="2833" width="3.7109375" style="412" customWidth="1"/>
    <col min="2834" max="2834" width="4.140625" style="412" customWidth="1"/>
    <col min="2835" max="2835" width="5.28515625" style="412" customWidth="1"/>
    <col min="2836" max="2836" width="4.85546875" style="412" customWidth="1"/>
    <col min="2837" max="2837" width="5.7109375" style="412" customWidth="1"/>
    <col min="2838" max="2838" width="5.28515625" style="412" customWidth="1"/>
    <col min="2839" max="2839" width="3.7109375" style="412" customWidth="1"/>
    <col min="2840" max="2841" width="1.28515625" style="412" customWidth="1"/>
    <col min="2842" max="2842" width="2.7109375" style="412" customWidth="1"/>
    <col min="2843" max="2843" width="4.85546875" style="412" customWidth="1"/>
    <col min="2844" max="2844" width="2.5703125" style="412" customWidth="1"/>
    <col min="2845" max="2845" width="1.42578125" style="412" customWidth="1"/>
    <col min="2846" max="2846" width="2.28515625" style="412" customWidth="1"/>
    <col min="2847" max="2847" width="3" style="412" customWidth="1"/>
    <col min="2848" max="2848" width="2.7109375" style="412" customWidth="1"/>
    <col min="2849" max="2849" width="1" style="412" customWidth="1"/>
    <col min="2850" max="2850" width="4.28515625" style="412" customWidth="1"/>
    <col min="2851" max="2852" width="1.140625" style="412" customWidth="1"/>
    <col min="2853" max="2853" width="2.5703125" style="412" customWidth="1"/>
    <col min="2854" max="2854" width="1.28515625" style="412" customWidth="1"/>
    <col min="2855" max="2855" width="0.7109375" style="412" customWidth="1"/>
    <col min="2856" max="2856" width="1.28515625" style="412" customWidth="1"/>
    <col min="2857" max="2857" width="4.140625" style="412" customWidth="1"/>
    <col min="2858" max="2859" width="2.7109375" style="412" customWidth="1"/>
    <col min="2860" max="2860" width="3.85546875" style="412" customWidth="1"/>
    <col min="2861" max="2861" width="2.7109375" style="412" customWidth="1"/>
    <col min="2862" max="2862" width="1.28515625" style="412" customWidth="1"/>
    <col min="2863" max="2863" width="5.85546875" style="412" customWidth="1"/>
    <col min="2864" max="2864" width="3.140625" style="412" customWidth="1"/>
    <col min="2865" max="2865" width="2.5703125" style="412" customWidth="1"/>
    <col min="2866" max="2866" width="5.140625" style="412" customWidth="1"/>
    <col min="2867" max="2867" width="2.28515625" style="412" customWidth="1"/>
    <col min="2868" max="3072" width="9.140625" style="412"/>
    <col min="3073" max="3074" width="2.28515625" style="412" customWidth="1"/>
    <col min="3075" max="3075" width="5.7109375" style="412" customWidth="1"/>
    <col min="3076" max="3076" width="2.7109375" style="412" customWidth="1"/>
    <col min="3077" max="3077" width="2.5703125" style="412" customWidth="1"/>
    <col min="3078" max="3078" width="0.28515625" style="412" customWidth="1"/>
    <col min="3079" max="3079" width="5.140625" style="412" customWidth="1"/>
    <col min="3080" max="3080" width="4.28515625" style="412" customWidth="1"/>
    <col min="3081" max="3081" width="2.7109375" style="412" customWidth="1"/>
    <col min="3082" max="3082" width="1.140625" style="412" customWidth="1"/>
    <col min="3083" max="3083" width="5.140625" style="412" customWidth="1"/>
    <col min="3084" max="3084" width="1.5703125" style="412" customWidth="1"/>
    <col min="3085" max="3085" width="6.85546875" style="412" customWidth="1"/>
    <col min="3086" max="3086" width="2.7109375" style="412" customWidth="1"/>
    <col min="3087" max="3087" width="3.7109375" style="412" customWidth="1"/>
    <col min="3088" max="3088" width="0.85546875" style="412" customWidth="1"/>
    <col min="3089" max="3089" width="3.7109375" style="412" customWidth="1"/>
    <col min="3090" max="3090" width="4.140625" style="412" customWidth="1"/>
    <col min="3091" max="3091" width="5.28515625" style="412" customWidth="1"/>
    <col min="3092" max="3092" width="4.85546875" style="412" customWidth="1"/>
    <col min="3093" max="3093" width="5.7109375" style="412" customWidth="1"/>
    <col min="3094" max="3094" width="5.28515625" style="412" customWidth="1"/>
    <col min="3095" max="3095" width="3.7109375" style="412" customWidth="1"/>
    <col min="3096" max="3097" width="1.28515625" style="412" customWidth="1"/>
    <col min="3098" max="3098" width="2.7109375" style="412" customWidth="1"/>
    <col min="3099" max="3099" width="4.85546875" style="412" customWidth="1"/>
    <col min="3100" max="3100" width="2.5703125" style="412" customWidth="1"/>
    <col min="3101" max="3101" width="1.42578125" style="412" customWidth="1"/>
    <col min="3102" max="3102" width="2.28515625" style="412" customWidth="1"/>
    <col min="3103" max="3103" width="3" style="412" customWidth="1"/>
    <col min="3104" max="3104" width="2.7109375" style="412" customWidth="1"/>
    <col min="3105" max="3105" width="1" style="412" customWidth="1"/>
    <col min="3106" max="3106" width="4.28515625" style="412" customWidth="1"/>
    <col min="3107" max="3108" width="1.140625" style="412" customWidth="1"/>
    <col min="3109" max="3109" width="2.5703125" style="412" customWidth="1"/>
    <col min="3110" max="3110" width="1.28515625" style="412" customWidth="1"/>
    <col min="3111" max="3111" width="0.7109375" style="412" customWidth="1"/>
    <col min="3112" max="3112" width="1.28515625" style="412" customWidth="1"/>
    <col min="3113" max="3113" width="4.140625" style="412" customWidth="1"/>
    <col min="3114" max="3115" width="2.7109375" style="412" customWidth="1"/>
    <col min="3116" max="3116" width="3.85546875" style="412" customWidth="1"/>
    <col min="3117" max="3117" width="2.7109375" style="412" customWidth="1"/>
    <col min="3118" max="3118" width="1.28515625" style="412" customWidth="1"/>
    <col min="3119" max="3119" width="5.85546875" style="412" customWidth="1"/>
    <col min="3120" max="3120" width="3.140625" style="412" customWidth="1"/>
    <col min="3121" max="3121" width="2.5703125" style="412" customWidth="1"/>
    <col min="3122" max="3122" width="5.140625" style="412" customWidth="1"/>
    <col min="3123" max="3123" width="2.28515625" style="412" customWidth="1"/>
    <col min="3124" max="3328" width="9.140625" style="412"/>
    <col min="3329" max="3330" width="2.28515625" style="412" customWidth="1"/>
    <col min="3331" max="3331" width="5.7109375" style="412" customWidth="1"/>
    <col min="3332" max="3332" width="2.7109375" style="412" customWidth="1"/>
    <col min="3333" max="3333" width="2.5703125" style="412" customWidth="1"/>
    <col min="3334" max="3334" width="0.28515625" style="412" customWidth="1"/>
    <col min="3335" max="3335" width="5.140625" style="412" customWidth="1"/>
    <col min="3336" max="3336" width="4.28515625" style="412" customWidth="1"/>
    <col min="3337" max="3337" width="2.7109375" style="412" customWidth="1"/>
    <col min="3338" max="3338" width="1.140625" style="412" customWidth="1"/>
    <col min="3339" max="3339" width="5.140625" style="412" customWidth="1"/>
    <col min="3340" max="3340" width="1.5703125" style="412" customWidth="1"/>
    <col min="3341" max="3341" width="6.85546875" style="412" customWidth="1"/>
    <col min="3342" max="3342" width="2.7109375" style="412" customWidth="1"/>
    <col min="3343" max="3343" width="3.7109375" style="412" customWidth="1"/>
    <col min="3344" max="3344" width="0.85546875" style="412" customWidth="1"/>
    <col min="3345" max="3345" width="3.7109375" style="412" customWidth="1"/>
    <col min="3346" max="3346" width="4.140625" style="412" customWidth="1"/>
    <col min="3347" max="3347" width="5.28515625" style="412" customWidth="1"/>
    <col min="3348" max="3348" width="4.85546875" style="412" customWidth="1"/>
    <col min="3349" max="3349" width="5.7109375" style="412" customWidth="1"/>
    <col min="3350" max="3350" width="5.28515625" style="412" customWidth="1"/>
    <col min="3351" max="3351" width="3.7109375" style="412" customWidth="1"/>
    <col min="3352" max="3353" width="1.28515625" style="412" customWidth="1"/>
    <col min="3354" max="3354" width="2.7109375" style="412" customWidth="1"/>
    <col min="3355" max="3355" width="4.85546875" style="412" customWidth="1"/>
    <col min="3356" max="3356" width="2.5703125" style="412" customWidth="1"/>
    <col min="3357" max="3357" width="1.42578125" style="412" customWidth="1"/>
    <col min="3358" max="3358" width="2.28515625" style="412" customWidth="1"/>
    <col min="3359" max="3359" width="3" style="412" customWidth="1"/>
    <col min="3360" max="3360" width="2.7109375" style="412" customWidth="1"/>
    <col min="3361" max="3361" width="1" style="412" customWidth="1"/>
    <col min="3362" max="3362" width="4.28515625" style="412" customWidth="1"/>
    <col min="3363" max="3364" width="1.140625" style="412" customWidth="1"/>
    <col min="3365" max="3365" width="2.5703125" style="412" customWidth="1"/>
    <col min="3366" max="3366" width="1.28515625" style="412" customWidth="1"/>
    <col min="3367" max="3367" width="0.7109375" style="412" customWidth="1"/>
    <col min="3368" max="3368" width="1.28515625" style="412" customWidth="1"/>
    <col min="3369" max="3369" width="4.140625" style="412" customWidth="1"/>
    <col min="3370" max="3371" width="2.7109375" style="412" customWidth="1"/>
    <col min="3372" max="3372" width="3.85546875" style="412" customWidth="1"/>
    <col min="3373" max="3373" width="2.7109375" style="412" customWidth="1"/>
    <col min="3374" max="3374" width="1.28515625" style="412" customWidth="1"/>
    <col min="3375" max="3375" width="5.85546875" style="412" customWidth="1"/>
    <col min="3376" max="3376" width="3.140625" style="412" customWidth="1"/>
    <col min="3377" max="3377" width="2.5703125" style="412" customWidth="1"/>
    <col min="3378" max="3378" width="5.140625" style="412" customWidth="1"/>
    <col min="3379" max="3379" width="2.28515625" style="412" customWidth="1"/>
    <col min="3380" max="3584" width="9.140625" style="412"/>
    <col min="3585" max="3586" width="2.28515625" style="412" customWidth="1"/>
    <col min="3587" max="3587" width="5.7109375" style="412" customWidth="1"/>
    <col min="3588" max="3588" width="2.7109375" style="412" customWidth="1"/>
    <col min="3589" max="3589" width="2.5703125" style="412" customWidth="1"/>
    <col min="3590" max="3590" width="0.28515625" style="412" customWidth="1"/>
    <col min="3591" max="3591" width="5.140625" style="412" customWidth="1"/>
    <col min="3592" max="3592" width="4.28515625" style="412" customWidth="1"/>
    <col min="3593" max="3593" width="2.7109375" style="412" customWidth="1"/>
    <col min="3594" max="3594" width="1.140625" style="412" customWidth="1"/>
    <col min="3595" max="3595" width="5.140625" style="412" customWidth="1"/>
    <col min="3596" max="3596" width="1.5703125" style="412" customWidth="1"/>
    <col min="3597" max="3597" width="6.85546875" style="412" customWidth="1"/>
    <col min="3598" max="3598" width="2.7109375" style="412" customWidth="1"/>
    <col min="3599" max="3599" width="3.7109375" style="412" customWidth="1"/>
    <col min="3600" max="3600" width="0.85546875" style="412" customWidth="1"/>
    <col min="3601" max="3601" width="3.7109375" style="412" customWidth="1"/>
    <col min="3602" max="3602" width="4.140625" style="412" customWidth="1"/>
    <col min="3603" max="3603" width="5.28515625" style="412" customWidth="1"/>
    <col min="3604" max="3604" width="4.85546875" style="412" customWidth="1"/>
    <col min="3605" max="3605" width="5.7109375" style="412" customWidth="1"/>
    <col min="3606" max="3606" width="5.28515625" style="412" customWidth="1"/>
    <col min="3607" max="3607" width="3.7109375" style="412" customWidth="1"/>
    <col min="3608" max="3609" width="1.28515625" style="412" customWidth="1"/>
    <col min="3610" max="3610" width="2.7109375" style="412" customWidth="1"/>
    <col min="3611" max="3611" width="4.85546875" style="412" customWidth="1"/>
    <col min="3612" max="3612" width="2.5703125" style="412" customWidth="1"/>
    <col min="3613" max="3613" width="1.42578125" style="412" customWidth="1"/>
    <col min="3614" max="3614" width="2.28515625" style="412" customWidth="1"/>
    <col min="3615" max="3615" width="3" style="412" customWidth="1"/>
    <col min="3616" max="3616" width="2.7109375" style="412" customWidth="1"/>
    <col min="3617" max="3617" width="1" style="412" customWidth="1"/>
    <col min="3618" max="3618" width="4.28515625" style="412" customWidth="1"/>
    <col min="3619" max="3620" width="1.140625" style="412" customWidth="1"/>
    <col min="3621" max="3621" width="2.5703125" style="412" customWidth="1"/>
    <col min="3622" max="3622" width="1.28515625" style="412" customWidth="1"/>
    <col min="3623" max="3623" width="0.7109375" style="412" customWidth="1"/>
    <col min="3624" max="3624" width="1.28515625" style="412" customWidth="1"/>
    <col min="3625" max="3625" width="4.140625" style="412" customWidth="1"/>
    <col min="3626" max="3627" width="2.7109375" style="412" customWidth="1"/>
    <col min="3628" max="3628" width="3.85546875" style="412" customWidth="1"/>
    <col min="3629" max="3629" width="2.7109375" style="412" customWidth="1"/>
    <col min="3630" max="3630" width="1.28515625" style="412" customWidth="1"/>
    <col min="3631" max="3631" width="5.85546875" style="412" customWidth="1"/>
    <col min="3632" max="3632" width="3.140625" style="412" customWidth="1"/>
    <col min="3633" max="3633" width="2.5703125" style="412" customWidth="1"/>
    <col min="3634" max="3634" width="5.140625" style="412" customWidth="1"/>
    <col min="3635" max="3635" width="2.28515625" style="412" customWidth="1"/>
    <col min="3636" max="3840" width="9.140625" style="412"/>
    <col min="3841" max="3842" width="2.28515625" style="412" customWidth="1"/>
    <col min="3843" max="3843" width="5.7109375" style="412" customWidth="1"/>
    <col min="3844" max="3844" width="2.7109375" style="412" customWidth="1"/>
    <col min="3845" max="3845" width="2.5703125" style="412" customWidth="1"/>
    <col min="3846" max="3846" width="0.28515625" style="412" customWidth="1"/>
    <col min="3847" max="3847" width="5.140625" style="412" customWidth="1"/>
    <col min="3848" max="3848" width="4.28515625" style="412" customWidth="1"/>
    <col min="3849" max="3849" width="2.7109375" style="412" customWidth="1"/>
    <col min="3850" max="3850" width="1.140625" style="412" customWidth="1"/>
    <col min="3851" max="3851" width="5.140625" style="412" customWidth="1"/>
    <col min="3852" max="3852" width="1.5703125" style="412" customWidth="1"/>
    <col min="3853" max="3853" width="6.85546875" style="412" customWidth="1"/>
    <col min="3854" max="3854" width="2.7109375" style="412" customWidth="1"/>
    <col min="3855" max="3855" width="3.7109375" style="412" customWidth="1"/>
    <col min="3856" max="3856" width="0.85546875" style="412" customWidth="1"/>
    <col min="3857" max="3857" width="3.7109375" style="412" customWidth="1"/>
    <col min="3858" max="3858" width="4.140625" style="412" customWidth="1"/>
    <col min="3859" max="3859" width="5.28515625" style="412" customWidth="1"/>
    <col min="3860" max="3860" width="4.85546875" style="412" customWidth="1"/>
    <col min="3861" max="3861" width="5.7109375" style="412" customWidth="1"/>
    <col min="3862" max="3862" width="5.28515625" style="412" customWidth="1"/>
    <col min="3863" max="3863" width="3.7109375" style="412" customWidth="1"/>
    <col min="3864" max="3865" width="1.28515625" style="412" customWidth="1"/>
    <col min="3866" max="3866" width="2.7109375" style="412" customWidth="1"/>
    <col min="3867" max="3867" width="4.85546875" style="412" customWidth="1"/>
    <col min="3868" max="3868" width="2.5703125" style="412" customWidth="1"/>
    <col min="3869" max="3869" width="1.42578125" style="412" customWidth="1"/>
    <col min="3870" max="3870" width="2.28515625" style="412" customWidth="1"/>
    <col min="3871" max="3871" width="3" style="412" customWidth="1"/>
    <col min="3872" max="3872" width="2.7109375" style="412" customWidth="1"/>
    <col min="3873" max="3873" width="1" style="412" customWidth="1"/>
    <col min="3874" max="3874" width="4.28515625" style="412" customWidth="1"/>
    <col min="3875" max="3876" width="1.140625" style="412" customWidth="1"/>
    <col min="3877" max="3877" width="2.5703125" style="412" customWidth="1"/>
    <col min="3878" max="3878" width="1.28515625" style="412" customWidth="1"/>
    <col min="3879" max="3879" width="0.7109375" style="412" customWidth="1"/>
    <col min="3880" max="3880" width="1.28515625" style="412" customWidth="1"/>
    <col min="3881" max="3881" width="4.140625" style="412" customWidth="1"/>
    <col min="3882" max="3883" width="2.7109375" style="412" customWidth="1"/>
    <col min="3884" max="3884" width="3.85546875" style="412" customWidth="1"/>
    <col min="3885" max="3885" width="2.7109375" style="412" customWidth="1"/>
    <col min="3886" max="3886" width="1.28515625" style="412" customWidth="1"/>
    <col min="3887" max="3887" width="5.85546875" style="412" customWidth="1"/>
    <col min="3888" max="3888" width="3.140625" style="412" customWidth="1"/>
    <col min="3889" max="3889" width="2.5703125" style="412" customWidth="1"/>
    <col min="3890" max="3890" width="5.140625" style="412" customWidth="1"/>
    <col min="3891" max="3891" width="2.28515625" style="412" customWidth="1"/>
    <col min="3892" max="4096" width="9.140625" style="412"/>
    <col min="4097" max="4098" width="2.28515625" style="412" customWidth="1"/>
    <col min="4099" max="4099" width="5.7109375" style="412" customWidth="1"/>
    <col min="4100" max="4100" width="2.7109375" style="412" customWidth="1"/>
    <col min="4101" max="4101" width="2.5703125" style="412" customWidth="1"/>
    <col min="4102" max="4102" width="0.28515625" style="412" customWidth="1"/>
    <col min="4103" max="4103" width="5.140625" style="412" customWidth="1"/>
    <col min="4104" max="4104" width="4.28515625" style="412" customWidth="1"/>
    <col min="4105" max="4105" width="2.7109375" style="412" customWidth="1"/>
    <col min="4106" max="4106" width="1.140625" style="412" customWidth="1"/>
    <col min="4107" max="4107" width="5.140625" style="412" customWidth="1"/>
    <col min="4108" max="4108" width="1.5703125" style="412" customWidth="1"/>
    <col min="4109" max="4109" width="6.85546875" style="412" customWidth="1"/>
    <col min="4110" max="4110" width="2.7109375" style="412" customWidth="1"/>
    <col min="4111" max="4111" width="3.7109375" style="412" customWidth="1"/>
    <col min="4112" max="4112" width="0.85546875" style="412" customWidth="1"/>
    <col min="4113" max="4113" width="3.7109375" style="412" customWidth="1"/>
    <col min="4114" max="4114" width="4.140625" style="412" customWidth="1"/>
    <col min="4115" max="4115" width="5.28515625" style="412" customWidth="1"/>
    <col min="4116" max="4116" width="4.85546875" style="412" customWidth="1"/>
    <col min="4117" max="4117" width="5.7109375" style="412" customWidth="1"/>
    <col min="4118" max="4118" width="5.28515625" style="412" customWidth="1"/>
    <col min="4119" max="4119" width="3.7109375" style="412" customWidth="1"/>
    <col min="4120" max="4121" width="1.28515625" style="412" customWidth="1"/>
    <col min="4122" max="4122" width="2.7109375" style="412" customWidth="1"/>
    <col min="4123" max="4123" width="4.85546875" style="412" customWidth="1"/>
    <col min="4124" max="4124" width="2.5703125" style="412" customWidth="1"/>
    <col min="4125" max="4125" width="1.42578125" style="412" customWidth="1"/>
    <col min="4126" max="4126" width="2.28515625" style="412" customWidth="1"/>
    <col min="4127" max="4127" width="3" style="412" customWidth="1"/>
    <col min="4128" max="4128" width="2.7109375" style="412" customWidth="1"/>
    <col min="4129" max="4129" width="1" style="412" customWidth="1"/>
    <col min="4130" max="4130" width="4.28515625" style="412" customWidth="1"/>
    <col min="4131" max="4132" width="1.140625" style="412" customWidth="1"/>
    <col min="4133" max="4133" width="2.5703125" style="412" customWidth="1"/>
    <col min="4134" max="4134" width="1.28515625" style="412" customWidth="1"/>
    <col min="4135" max="4135" width="0.7109375" style="412" customWidth="1"/>
    <col min="4136" max="4136" width="1.28515625" style="412" customWidth="1"/>
    <col min="4137" max="4137" width="4.140625" style="412" customWidth="1"/>
    <col min="4138" max="4139" width="2.7109375" style="412" customWidth="1"/>
    <col min="4140" max="4140" width="3.85546875" style="412" customWidth="1"/>
    <col min="4141" max="4141" width="2.7109375" style="412" customWidth="1"/>
    <col min="4142" max="4142" width="1.28515625" style="412" customWidth="1"/>
    <col min="4143" max="4143" width="5.85546875" style="412" customWidth="1"/>
    <col min="4144" max="4144" width="3.140625" style="412" customWidth="1"/>
    <col min="4145" max="4145" width="2.5703125" style="412" customWidth="1"/>
    <col min="4146" max="4146" width="5.140625" style="412" customWidth="1"/>
    <col min="4147" max="4147" width="2.28515625" style="412" customWidth="1"/>
    <col min="4148" max="4352" width="9.140625" style="412"/>
    <col min="4353" max="4354" width="2.28515625" style="412" customWidth="1"/>
    <col min="4355" max="4355" width="5.7109375" style="412" customWidth="1"/>
    <col min="4356" max="4356" width="2.7109375" style="412" customWidth="1"/>
    <col min="4357" max="4357" width="2.5703125" style="412" customWidth="1"/>
    <col min="4358" max="4358" width="0.28515625" style="412" customWidth="1"/>
    <col min="4359" max="4359" width="5.140625" style="412" customWidth="1"/>
    <col min="4360" max="4360" width="4.28515625" style="412" customWidth="1"/>
    <col min="4361" max="4361" width="2.7109375" style="412" customWidth="1"/>
    <col min="4362" max="4362" width="1.140625" style="412" customWidth="1"/>
    <col min="4363" max="4363" width="5.140625" style="412" customWidth="1"/>
    <col min="4364" max="4364" width="1.5703125" style="412" customWidth="1"/>
    <col min="4365" max="4365" width="6.85546875" style="412" customWidth="1"/>
    <col min="4366" max="4366" width="2.7109375" style="412" customWidth="1"/>
    <col min="4367" max="4367" width="3.7109375" style="412" customWidth="1"/>
    <col min="4368" max="4368" width="0.85546875" style="412" customWidth="1"/>
    <col min="4369" max="4369" width="3.7109375" style="412" customWidth="1"/>
    <col min="4370" max="4370" width="4.140625" style="412" customWidth="1"/>
    <col min="4371" max="4371" width="5.28515625" style="412" customWidth="1"/>
    <col min="4372" max="4372" width="4.85546875" style="412" customWidth="1"/>
    <col min="4373" max="4373" width="5.7109375" style="412" customWidth="1"/>
    <col min="4374" max="4374" width="5.28515625" style="412" customWidth="1"/>
    <col min="4375" max="4375" width="3.7109375" style="412" customWidth="1"/>
    <col min="4376" max="4377" width="1.28515625" style="412" customWidth="1"/>
    <col min="4378" max="4378" width="2.7109375" style="412" customWidth="1"/>
    <col min="4379" max="4379" width="4.85546875" style="412" customWidth="1"/>
    <col min="4380" max="4380" width="2.5703125" style="412" customWidth="1"/>
    <col min="4381" max="4381" width="1.42578125" style="412" customWidth="1"/>
    <col min="4382" max="4382" width="2.28515625" style="412" customWidth="1"/>
    <col min="4383" max="4383" width="3" style="412" customWidth="1"/>
    <col min="4384" max="4384" width="2.7109375" style="412" customWidth="1"/>
    <col min="4385" max="4385" width="1" style="412" customWidth="1"/>
    <col min="4386" max="4386" width="4.28515625" style="412" customWidth="1"/>
    <col min="4387" max="4388" width="1.140625" style="412" customWidth="1"/>
    <col min="4389" max="4389" width="2.5703125" style="412" customWidth="1"/>
    <col min="4390" max="4390" width="1.28515625" style="412" customWidth="1"/>
    <col min="4391" max="4391" width="0.7109375" style="412" customWidth="1"/>
    <col min="4392" max="4392" width="1.28515625" style="412" customWidth="1"/>
    <col min="4393" max="4393" width="4.140625" style="412" customWidth="1"/>
    <col min="4394" max="4395" width="2.7109375" style="412" customWidth="1"/>
    <col min="4396" max="4396" width="3.85546875" style="412" customWidth="1"/>
    <col min="4397" max="4397" width="2.7109375" style="412" customWidth="1"/>
    <col min="4398" max="4398" width="1.28515625" style="412" customWidth="1"/>
    <col min="4399" max="4399" width="5.85546875" style="412" customWidth="1"/>
    <col min="4400" max="4400" width="3.140625" style="412" customWidth="1"/>
    <col min="4401" max="4401" width="2.5703125" style="412" customWidth="1"/>
    <col min="4402" max="4402" width="5.140625" style="412" customWidth="1"/>
    <col min="4403" max="4403" width="2.28515625" style="412" customWidth="1"/>
    <col min="4404" max="4608" width="9.140625" style="412"/>
    <col min="4609" max="4610" width="2.28515625" style="412" customWidth="1"/>
    <col min="4611" max="4611" width="5.7109375" style="412" customWidth="1"/>
    <col min="4612" max="4612" width="2.7109375" style="412" customWidth="1"/>
    <col min="4613" max="4613" width="2.5703125" style="412" customWidth="1"/>
    <col min="4614" max="4614" width="0.28515625" style="412" customWidth="1"/>
    <col min="4615" max="4615" width="5.140625" style="412" customWidth="1"/>
    <col min="4616" max="4616" width="4.28515625" style="412" customWidth="1"/>
    <col min="4617" max="4617" width="2.7109375" style="412" customWidth="1"/>
    <col min="4618" max="4618" width="1.140625" style="412" customWidth="1"/>
    <col min="4619" max="4619" width="5.140625" style="412" customWidth="1"/>
    <col min="4620" max="4620" width="1.5703125" style="412" customWidth="1"/>
    <col min="4621" max="4621" width="6.85546875" style="412" customWidth="1"/>
    <col min="4622" max="4622" width="2.7109375" style="412" customWidth="1"/>
    <col min="4623" max="4623" width="3.7109375" style="412" customWidth="1"/>
    <col min="4624" max="4624" width="0.85546875" style="412" customWidth="1"/>
    <col min="4625" max="4625" width="3.7109375" style="412" customWidth="1"/>
    <col min="4626" max="4626" width="4.140625" style="412" customWidth="1"/>
    <col min="4627" max="4627" width="5.28515625" style="412" customWidth="1"/>
    <col min="4628" max="4628" width="4.85546875" style="412" customWidth="1"/>
    <col min="4629" max="4629" width="5.7109375" style="412" customWidth="1"/>
    <col min="4630" max="4630" width="5.28515625" style="412" customWidth="1"/>
    <col min="4631" max="4631" width="3.7109375" style="412" customWidth="1"/>
    <col min="4632" max="4633" width="1.28515625" style="412" customWidth="1"/>
    <col min="4634" max="4634" width="2.7109375" style="412" customWidth="1"/>
    <col min="4635" max="4635" width="4.85546875" style="412" customWidth="1"/>
    <col min="4636" max="4636" width="2.5703125" style="412" customWidth="1"/>
    <col min="4637" max="4637" width="1.42578125" style="412" customWidth="1"/>
    <col min="4638" max="4638" width="2.28515625" style="412" customWidth="1"/>
    <col min="4639" max="4639" width="3" style="412" customWidth="1"/>
    <col min="4640" max="4640" width="2.7109375" style="412" customWidth="1"/>
    <col min="4641" max="4641" width="1" style="412" customWidth="1"/>
    <col min="4642" max="4642" width="4.28515625" style="412" customWidth="1"/>
    <col min="4643" max="4644" width="1.140625" style="412" customWidth="1"/>
    <col min="4645" max="4645" width="2.5703125" style="412" customWidth="1"/>
    <col min="4646" max="4646" width="1.28515625" style="412" customWidth="1"/>
    <col min="4647" max="4647" width="0.7109375" style="412" customWidth="1"/>
    <col min="4648" max="4648" width="1.28515625" style="412" customWidth="1"/>
    <col min="4649" max="4649" width="4.140625" style="412" customWidth="1"/>
    <col min="4650" max="4651" width="2.7109375" style="412" customWidth="1"/>
    <col min="4652" max="4652" width="3.85546875" style="412" customWidth="1"/>
    <col min="4653" max="4653" width="2.7109375" style="412" customWidth="1"/>
    <col min="4654" max="4654" width="1.28515625" style="412" customWidth="1"/>
    <col min="4655" max="4655" width="5.85546875" style="412" customWidth="1"/>
    <col min="4656" max="4656" width="3.140625" style="412" customWidth="1"/>
    <col min="4657" max="4657" width="2.5703125" style="412" customWidth="1"/>
    <col min="4658" max="4658" width="5.140625" style="412" customWidth="1"/>
    <col min="4659" max="4659" width="2.28515625" style="412" customWidth="1"/>
    <col min="4660" max="4864" width="9.140625" style="412"/>
    <col min="4865" max="4866" width="2.28515625" style="412" customWidth="1"/>
    <col min="4867" max="4867" width="5.7109375" style="412" customWidth="1"/>
    <col min="4868" max="4868" width="2.7109375" style="412" customWidth="1"/>
    <col min="4869" max="4869" width="2.5703125" style="412" customWidth="1"/>
    <col min="4870" max="4870" width="0.28515625" style="412" customWidth="1"/>
    <col min="4871" max="4871" width="5.140625" style="412" customWidth="1"/>
    <col min="4872" max="4872" width="4.28515625" style="412" customWidth="1"/>
    <col min="4873" max="4873" width="2.7109375" style="412" customWidth="1"/>
    <col min="4874" max="4874" width="1.140625" style="412" customWidth="1"/>
    <col min="4875" max="4875" width="5.140625" style="412" customWidth="1"/>
    <col min="4876" max="4876" width="1.5703125" style="412" customWidth="1"/>
    <col min="4877" max="4877" width="6.85546875" style="412" customWidth="1"/>
    <col min="4878" max="4878" width="2.7109375" style="412" customWidth="1"/>
    <col min="4879" max="4879" width="3.7109375" style="412" customWidth="1"/>
    <col min="4880" max="4880" width="0.85546875" style="412" customWidth="1"/>
    <col min="4881" max="4881" width="3.7109375" style="412" customWidth="1"/>
    <col min="4882" max="4882" width="4.140625" style="412" customWidth="1"/>
    <col min="4883" max="4883" width="5.28515625" style="412" customWidth="1"/>
    <col min="4884" max="4884" width="4.85546875" style="412" customWidth="1"/>
    <col min="4885" max="4885" width="5.7109375" style="412" customWidth="1"/>
    <col min="4886" max="4886" width="5.28515625" style="412" customWidth="1"/>
    <col min="4887" max="4887" width="3.7109375" style="412" customWidth="1"/>
    <col min="4888" max="4889" width="1.28515625" style="412" customWidth="1"/>
    <col min="4890" max="4890" width="2.7109375" style="412" customWidth="1"/>
    <col min="4891" max="4891" width="4.85546875" style="412" customWidth="1"/>
    <col min="4892" max="4892" width="2.5703125" style="412" customWidth="1"/>
    <col min="4893" max="4893" width="1.42578125" style="412" customWidth="1"/>
    <col min="4894" max="4894" width="2.28515625" style="412" customWidth="1"/>
    <col min="4895" max="4895" width="3" style="412" customWidth="1"/>
    <col min="4896" max="4896" width="2.7109375" style="412" customWidth="1"/>
    <col min="4897" max="4897" width="1" style="412" customWidth="1"/>
    <col min="4898" max="4898" width="4.28515625" style="412" customWidth="1"/>
    <col min="4899" max="4900" width="1.140625" style="412" customWidth="1"/>
    <col min="4901" max="4901" width="2.5703125" style="412" customWidth="1"/>
    <col min="4902" max="4902" width="1.28515625" style="412" customWidth="1"/>
    <col min="4903" max="4903" width="0.7109375" style="412" customWidth="1"/>
    <col min="4904" max="4904" width="1.28515625" style="412" customWidth="1"/>
    <col min="4905" max="4905" width="4.140625" style="412" customWidth="1"/>
    <col min="4906" max="4907" width="2.7109375" style="412" customWidth="1"/>
    <col min="4908" max="4908" width="3.85546875" style="412" customWidth="1"/>
    <col min="4909" max="4909" width="2.7109375" style="412" customWidth="1"/>
    <col min="4910" max="4910" width="1.28515625" style="412" customWidth="1"/>
    <col min="4911" max="4911" width="5.85546875" style="412" customWidth="1"/>
    <col min="4912" max="4912" width="3.140625" style="412" customWidth="1"/>
    <col min="4913" max="4913" width="2.5703125" style="412" customWidth="1"/>
    <col min="4914" max="4914" width="5.140625" style="412" customWidth="1"/>
    <col min="4915" max="4915" width="2.28515625" style="412" customWidth="1"/>
    <col min="4916" max="5120" width="9.140625" style="412"/>
    <col min="5121" max="5122" width="2.28515625" style="412" customWidth="1"/>
    <col min="5123" max="5123" width="5.7109375" style="412" customWidth="1"/>
    <col min="5124" max="5124" width="2.7109375" style="412" customWidth="1"/>
    <col min="5125" max="5125" width="2.5703125" style="412" customWidth="1"/>
    <col min="5126" max="5126" width="0.28515625" style="412" customWidth="1"/>
    <col min="5127" max="5127" width="5.140625" style="412" customWidth="1"/>
    <col min="5128" max="5128" width="4.28515625" style="412" customWidth="1"/>
    <col min="5129" max="5129" width="2.7109375" style="412" customWidth="1"/>
    <col min="5130" max="5130" width="1.140625" style="412" customWidth="1"/>
    <col min="5131" max="5131" width="5.140625" style="412" customWidth="1"/>
    <col min="5132" max="5132" width="1.5703125" style="412" customWidth="1"/>
    <col min="5133" max="5133" width="6.85546875" style="412" customWidth="1"/>
    <col min="5134" max="5134" width="2.7109375" style="412" customWidth="1"/>
    <col min="5135" max="5135" width="3.7109375" style="412" customWidth="1"/>
    <col min="5136" max="5136" width="0.85546875" style="412" customWidth="1"/>
    <col min="5137" max="5137" width="3.7109375" style="412" customWidth="1"/>
    <col min="5138" max="5138" width="4.140625" style="412" customWidth="1"/>
    <col min="5139" max="5139" width="5.28515625" style="412" customWidth="1"/>
    <col min="5140" max="5140" width="4.85546875" style="412" customWidth="1"/>
    <col min="5141" max="5141" width="5.7109375" style="412" customWidth="1"/>
    <col min="5142" max="5142" width="5.28515625" style="412" customWidth="1"/>
    <col min="5143" max="5143" width="3.7109375" style="412" customWidth="1"/>
    <col min="5144" max="5145" width="1.28515625" style="412" customWidth="1"/>
    <col min="5146" max="5146" width="2.7109375" style="412" customWidth="1"/>
    <col min="5147" max="5147" width="4.85546875" style="412" customWidth="1"/>
    <col min="5148" max="5148" width="2.5703125" style="412" customWidth="1"/>
    <col min="5149" max="5149" width="1.42578125" style="412" customWidth="1"/>
    <col min="5150" max="5150" width="2.28515625" style="412" customWidth="1"/>
    <col min="5151" max="5151" width="3" style="412" customWidth="1"/>
    <col min="5152" max="5152" width="2.7109375" style="412" customWidth="1"/>
    <col min="5153" max="5153" width="1" style="412" customWidth="1"/>
    <col min="5154" max="5154" width="4.28515625" style="412" customWidth="1"/>
    <col min="5155" max="5156" width="1.140625" style="412" customWidth="1"/>
    <col min="5157" max="5157" width="2.5703125" style="412" customWidth="1"/>
    <col min="5158" max="5158" width="1.28515625" style="412" customWidth="1"/>
    <col min="5159" max="5159" width="0.7109375" style="412" customWidth="1"/>
    <col min="5160" max="5160" width="1.28515625" style="412" customWidth="1"/>
    <col min="5161" max="5161" width="4.140625" style="412" customWidth="1"/>
    <col min="5162" max="5163" width="2.7109375" style="412" customWidth="1"/>
    <col min="5164" max="5164" width="3.85546875" style="412" customWidth="1"/>
    <col min="5165" max="5165" width="2.7109375" style="412" customWidth="1"/>
    <col min="5166" max="5166" width="1.28515625" style="412" customWidth="1"/>
    <col min="5167" max="5167" width="5.85546875" style="412" customWidth="1"/>
    <col min="5168" max="5168" width="3.140625" style="412" customWidth="1"/>
    <col min="5169" max="5169" width="2.5703125" style="412" customWidth="1"/>
    <col min="5170" max="5170" width="5.140625" style="412" customWidth="1"/>
    <col min="5171" max="5171" width="2.28515625" style="412" customWidth="1"/>
    <col min="5172" max="5376" width="9.140625" style="412"/>
    <col min="5377" max="5378" width="2.28515625" style="412" customWidth="1"/>
    <col min="5379" max="5379" width="5.7109375" style="412" customWidth="1"/>
    <col min="5380" max="5380" width="2.7109375" style="412" customWidth="1"/>
    <col min="5381" max="5381" width="2.5703125" style="412" customWidth="1"/>
    <col min="5382" max="5382" width="0.28515625" style="412" customWidth="1"/>
    <col min="5383" max="5383" width="5.140625" style="412" customWidth="1"/>
    <col min="5384" max="5384" width="4.28515625" style="412" customWidth="1"/>
    <col min="5385" max="5385" width="2.7109375" style="412" customWidth="1"/>
    <col min="5386" max="5386" width="1.140625" style="412" customWidth="1"/>
    <col min="5387" max="5387" width="5.140625" style="412" customWidth="1"/>
    <col min="5388" max="5388" width="1.5703125" style="412" customWidth="1"/>
    <col min="5389" max="5389" width="6.85546875" style="412" customWidth="1"/>
    <col min="5390" max="5390" width="2.7109375" style="412" customWidth="1"/>
    <col min="5391" max="5391" width="3.7109375" style="412" customWidth="1"/>
    <col min="5392" max="5392" width="0.85546875" style="412" customWidth="1"/>
    <col min="5393" max="5393" width="3.7109375" style="412" customWidth="1"/>
    <col min="5394" max="5394" width="4.140625" style="412" customWidth="1"/>
    <col min="5395" max="5395" width="5.28515625" style="412" customWidth="1"/>
    <col min="5396" max="5396" width="4.85546875" style="412" customWidth="1"/>
    <col min="5397" max="5397" width="5.7109375" style="412" customWidth="1"/>
    <col min="5398" max="5398" width="5.28515625" style="412" customWidth="1"/>
    <col min="5399" max="5399" width="3.7109375" style="412" customWidth="1"/>
    <col min="5400" max="5401" width="1.28515625" style="412" customWidth="1"/>
    <col min="5402" max="5402" width="2.7109375" style="412" customWidth="1"/>
    <col min="5403" max="5403" width="4.85546875" style="412" customWidth="1"/>
    <col min="5404" max="5404" width="2.5703125" style="412" customWidth="1"/>
    <col min="5405" max="5405" width="1.42578125" style="412" customWidth="1"/>
    <col min="5406" max="5406" width="2.28515625" style="412" customWidth="1"/>
    <col min="5407" max="5407" width="3" style="412" customWidth="1"/>
    <col min="5408" max="5408" width="2.7109375" style="412" customWidth="1"/>
    <col min="5409" max="5409" width="1" style="412" customWidth="1"/>
    <col min="5410" max="5410" width="4.28515625" style="412" customWidth="1"/>
    <col min="5411" max="5412" width="1.140625" style="412" customWidth="1"/>
    <col min="5413" max="5413" width="2.5703125" style="412" customWidth="1"/>
    <col min="5414" max="5414" width="1.28515625" style="412" customWidth="1"/>
    <col min="5415" max="5415" width="0.7109375" style="412" customWidth="1"/>
    <col min="5416" max="5416" width="1.28515625" style="412" customWidth="1"/>
    <col min="5417" max="5417" width="4.140625" style="412" customWidth="1"/>
    <col min="5418" max="5419" width="2.7109375" style="412" customWidth="1"/>
    <col min="5420" max="5420" width="3.85546875" style="412" customWidth="1"/>
    <col min="5421" max="5421" width="2.7109375" style="412" customWidth="1"/>
    <col min="5422" max="5422" width="1.28515625" style="412" customWidth="1"/>
    <col min="5423" max="5423" width="5.85546875" style="412" customWidth="1"/>
    <col min="5424" max="5424" width="3.140625" style="412" customWidth="1"/>
    <col min="5425" max="5425" width="2.5703125" style="412" customWidth="1"/>
    <col min="5426" max="5426" width="5.140625" style="412" customWidth="1"/>
    <col min="5427" max="5427" width="2.28515625" style="412" customWidth="1"/>
    <col min="5428" max="5632" width="9.140625" style="412"/>
    <col min="5633" max="5634" width="2.28515625" style="412" customWidth="1"/>
    <col min="5635" max="5635" width="5.7109375" style="412" customWidth="1"/>
    <col min="5636" max="5636" width="2.7109375" style="412" customWidth="1"/>
    <col min="5637" max="5637" width="2.5703125" style="412" customWidth="1"/>
    <col min="5638" max="5638" width="0.28515625" style="412" customWidth="1"/>
    <col min="5639" max="5639" width="5.140625" style="412" customWidth="1"/>
    <col min="5640" max="5640" width="4.28515625" style="412" customWidth="1"/>
    <col min="5641" max="5641" width="2.7109375" style="412" customWidth="1"/>
    <col min="5642" max="5642" width="1.140625" style="412" customWidth="1"/>
    <col min="5643" max="5643" width="5.140625" style="412" customWidth="1"/>
    <col min="5644" max="5644" width="1.5703125" style="412" customWidth="1"/>
    <col min="5645" max="5645" width="6.85546875" style="412" customWidth="1"/>
    <col min="5646" max="5646" width="2.7109375" style="412" customWidth="1"/>
    <col min="5647" max="5647" width="3.7109375" style="412" customWidth="1"/>
    <col min="5648" max="5648" width="0.85546875" style="412" customWidth="1"/>
    <col min="5649" max="5649" width="3.7109375" style="412" customWidth="1"/>
    <col min="5650" max="5650" width="4.140625" style="412" customWidth="1"/>
    <col min="5651" max="5651" width="5.28515625" style="412" customWidth="1"/>
    <col min="5652" max="5652" width="4.85546875" style="412" customWidth="1"/>
    <col min="5653" max="5653" width="5.7109375" style="412" customWidth="1"/>
    <col min="5654" max="5654" width="5.28515625" style="412" customWidth="1"/>
    <col min="5655" max="5655" width="3.7109375" style="412" customWidth="1"/>
    <col min="5656" max="5657" width="1.28515625" style="412" customWidth="1"/>
    <col min="5658" max="5658" width="2.7109375" style="412" customWidth="1"/>
    <col min="5659" max="5659" width="4.85546875" style="412" customWidth="1"/>
    <col min="5660" max="5660" width="2.5703125" style="412" customWidth="1"/>
    <col min="5661" max="5661" width="1.42578125" style="412" customWidth="1"/>
    <col min="5662" max="5662" width="2.28515625" style="412" customWidth="1"/>
    <col min="5663" max="5663" width="3" style="412" customWidth="1"/>
    <col min="5664" max="5664" width="2.7109375" style="412" customWidth="1"/>
    <col min="5665" max="5665" width="1" style="412" customWidth="1"/>
    <col min="5666" max="5666" width="4.28515625" style="412" customWidth="1"/>
    <col min="5667" max="5668" width="1.140625" style="412" customWidth="1"/>
    <col min="5669" max="5669" width="2.5703125" style="412" customWidth="1"/>
    <col min="5670" max="5670" width="1.28515625" style="412" customWidth="1"/>
    <col min="5671" max="5671" width="0.7109375" style="412" customWidth="1"/>
    <col min="5672" max="5672" width="1.28515625" style="412" customWidth="1"/>
    <col min="5673" max="5673" width="4.140625" style="412" customWidth="1"/>
    <col min="5674" max="5675" width="2.7109375" style="412" customWidth="1"/>
    <col min="5676" max="5676" width="3.85546875" style="412" customWidth="1"/>
    <col min="5677" max="5677" width="2.7109375" style="412" customWidth="1"/>
    <col min="5678" max="5678" width="1.28515625" style="412" customWidth="1"/>
    <col min="5679" max="5679" width="5.85546875" style="412" customWidth="1"/>
    <col min="5680" max="5680" width="3.140625" style="412" customWidth="1"/>
    <col min="5681" max="5681" width="2.5703125" style="412" customWidth="1"/>
    <col min="5682" max="5682" width="5.140625" style="412" customWidth="1"/>
    <col min="5683" max="5683" width="2.28515625" style="412" customWidth="1"/>
    <col min="5684" max="5888" width="9.140625" style="412"/>
    <col min="5889" max="5890" width="2.28515625" style="412" customWidth="1"/>
    <col min="5891" max="5891" width="5.7109375" style="412" customWidth="1"/>
    <col min="5892" max="5892" width="2.7109375" style="412" customWidth="1"/>
    <col min="5893" max="5893" width="2.5703125" style="412" customWidth="1"/>
    <col min="5894" max="5894" width="0.28515625" style="412" customWidth="1"/>
    <col min="5895" max="5895" width="5.140625" style="412" customWidth="1"/>
    <col min="5896" max="5896" width="4.28515625" style="412" customWidth="1"/>
    <col min="5897" max="5897" width="2.7109375" style="412" customWidth="1"/>
    <col min="5898" max="5898" width="1.140625" style="412" customWidth="1"/>
    <col min="5899" max="5899" width="5.140625" style="412" customWidth="1"/>
    <col min="5900" max="5900" width="1.5703125" style="412" customWidth="1"/>
    <col min="5901" max="5901" width="6.85546875" style="412" customWidth="1"/>
    <col min="5902" max="5902" width="2.7109375" style="412" customWidth="1"/>
    <col min="5903" max="5903" width="3.7109375" style="412" customWidth="1"/>
    <col min="5904" max="5904" width="0.85546875" style="412" customWidth="1"/>
    <col min="5905" max="5905" width="3.7109375" style="412" customWidth="1"/>
    <col min="5906" max="5906" width="4.140625" style="412" customWidth="1"/>
    <col min="5907" max="5907" width="5.28515625" style="412" customWidth="1"/>
    <col min="5908" max="5908" width="4.85546875" style="412" customWidth="1"/>
    <col min="5909" max="5909" width="5.7109375" style="412" customWidth="1"/>
    <col min="5910" max="5910" width="5.28515625" style="412" customWidth="1"/>
    <col min="5911" max="5911" width="3.7109375" style="412" customWidth="1"/>
    <col min="5912" max="5913" width="1.28515625" style="412" customWidth="1"/>
    <col min="5914" max="5914" width="2.7109375" style="412" customWidth="1"/>
    <col min="5915" max="5915" width="4.85546875" style="412" customWidth="1"/>
    <col min="5916" max="5916" width="2.5703125" style="412" customWidth="1"/>
    <col min="5917" max="5917" width="1.42578125" style="412" customWidth="1"/>
    <col min="5918" max="5918" width="2.28515625" style="412" customWidth="1"/>
    <col min="5919" max="5919" width="3" style="412" customWidth="1"/>
    <col min="5920" max="5920" width="2.7109375" style="412" customWidth="1"/>
    <col min="5921" max="5921" width="1" style="412" customWidth="1"/>
    <col min="5922" max="5922" width="4.28515625" style="412" customWidth="1"/>
    <col min="5923" max="5924" width="1.140625" style="412" customWidth="1"/>
    <col min="5925" max="5925" width="2.5703125" style="412" customWidth="1"/>
    <col min="5926" max="5926" width="1.28515625" style="412" customWidth="1"/>
    <col min="5927" max="5927" width="0.7109375" style="412" customWidth="1"/>
    <col min="5928" max="5928" width="1.28515625" style="412" customWidth="1"/>
    <col min="5929" max="5929" width="4.140625" style="412" customWidth="1"/>
    <col min="5930" max="5931" width="2.7109375" style="412" customWidth="1"/>
    <col min="5932" max="5932" width="3.85546875" style="412" customWidth="1"/>
    <col min="5933" max="5933" width="2.7109375" style="412" customWidth="1"/>
    <col min="5934" max="5934" width="1.28515625" style="412" customWidth="1"/>
    <col min="5935" max="5935" width="5.85546875" style="412" customWidth="1"/>
    <col min="5936" max="5936" width="3.140625" style="412" customWidth="1"/>
    <col min="5937" max="5937" width="2.5703125" style="412" customWidth="1"/>
    <col min="5938" max="5938" width="5.140625" style="412" customWidth="1"/>
    <col min="5939" max="5939" width="2.28515625" style="412" customWidth="1"/>
    <col min="5940" max="6144" width="9.140625" style="412"/>
    <col min="6145" max="6146" width="2.28515625" style="412" customWidth="1"/>
    <col min="6147" max="6147" width="5.7109375" style="412" customWidth="1"/>
    <col min="6148" max="6148" width="2.7109375" style="412" customWidth="1"/>
    <col min="6149" max="6149" width="2.5703125" style="412" customWidth="1"/>
    <col min="6150" max="6150" width="0.28515625" style="412" customWidth="1"/>
    <col min="6151" max="6151" width="5.140625" style="412" customWidth="1"/>
    <col min="6152" max="6152" width="4.28515625" style="412" customWidth="1"/>
    <col min="6153" max="6153" width="2.7109375" style="412" customWidth="1"/>
    <col min="6154" max="6154" width="1.140625" style="412" customWidth="1"/>
    <col min="6155" max="6155" width="5.140625" style="412" customWidth="1"/>
    <col min="6156" max="6156" width="1.5703125" style="412" customWidth="1"/>
    <col min="6157" max="6157" width="6.85546875" style="412" customWidth="1"/>
    <col min="6158" max="6158" width="2.7109375" style="412" customWidth="1"/>
    <col min="6159" max="6159" width="3.7109375" style="412" customWidth="1"/>
    <col min="6160" max="6160" width="0.85546875" style="412" customWidth="1"/>
    <col min="6161" max="6161" width="3.7109375" style="412" customWidth="1"/>
    <col min="6162" max="6162" width="4.140625" style="412" customWidth="1"/>
    <col min="6163" max="6163" width="5.28515625" style="412" customWidth="1"/>
    <col min="6164" max="6164" width="4.85546875" style="412" customWidth="1"/>
    <col min="6165" max="6165" width="5.7109375" style="412" customWidth="1"/>
    <col min="6166" max="6166" width="5.28515625" style="412" customWidth="1"/>
    <col min="6167" max="6167" width="3.7109375" style="412" customWidth="1"/>
    <col min="6168" max="6169" width="1.28515625" style="412" customWidth="1"/>
    <col min="6170" max="6170" width="2.7109375" style="412" customWidth="1"/>
    <col min="6171" max="6171" width="4.85546875" style="412" customWidth="1"/>
    <col min="6172" max="6172" width="2.5703125" style="412" customWidth="1"/>
    <col min="6173" max="6173" width="1.42578125" style="412" customWidth="1"/>
    <col min="6174" max="6174" width="2.28515625" style="412" customWidth="1"/>
    <col min="6175" max="6175" width="3" style="412" customWidth="1"/>
    <col min="6176" max="6176" width="2.7109375" style="412" customWidth="1"/>
    <col min="6177" max="6177" width="1" style="412" customWidth="1"/>
    <col min="6178" max="6178" width="4.28515625" style="412" customWidth="1"/>
    <col min="6179" max="6180" width="1.140625" style="412" customWidth="1"/>
    <col min="6181" max="6181" width="2.5703125" style="412" customWidth="1"/>
    <col min="6182" max="6182" width="1.28515625" style="412" customWidth="1"/>
    <col min="6183" max="6183" width="0.7109375" style="412" customWidth="1"/>
    <col min="6184" max="6184" width="1.28515625" style="412" customWidth="1"/>
    <col min="6185" max="6185" width="4.140625" style="412" customWidth="1"/>
    <col min="6186" max="6187" width="2.7109375" style="412" customWidth="1"/>
    <col min="6188" max="6188" width="3.85546875" style="412" customWidth="1"/>
    <col min="6189" max="6189" width="2.7109375" style="412" customWidth="1"/>
    <col min="6190" max="6190" width="1.28515625" style="412" customWidth="1"/>
    <col min="6191" max="6191" width="5.85546875" style="412" customWidth="1"/>
    <col min="6192" max="6192" width="3.140625" style="412" customWidth="1"/>
    <col min="6193" max="6193" width="2.5703125" style="412" customWidth="1"/>
    <col min="6194" max="6194" width="5.140625" style="412" customWidth="1"/>
    <col min="6195" max="6195" width="2.28515625" style="412" customWidth="1"/>
    <col min="6196" max="6400" width="9.140625" style="412"/>
    <col min="6401" max="6402" width="2.28515625" style="412" customWidth="1"/>
    <col min="6403" max="6403" width="5.7109375" style="412" customWidth="1"/>
    <col min="6404" max="6404" width="2.7109375" style="412" customWidth="1"/>
    <col min="6405" max="6405" width="2.5703125" style="412" customWidth="1"/>
    <col min="6406" max="6406" width="0.28515625" style="412" customWidth="1"/>
    <col min="6407" max="6407" width="5.140625" style="412" customWidth="1"/>
    <col min="6408" max="6408" width="4.28515625" style="412" customWidth="1"/>
    <col min="6409" max="6409" width="2.7109375" style="412" customWidth="1"/>
    <col min="6410" max="6410" width="1.140625" style="412" customWidth="1"/>
    <col min="6411" max="6411" width="5.140625" style="412" customWidth="1"/>
    <col min="6412" max="6412" width="1.5703125" style="412" customWidth="1"/>
    <col min="6413" max="6413" width="6.85546875" style="412" customWidth="1"/>
    <col min="6414" max="6414" width="2.7109375" style="412" customWidth="1"/>
    <col min="6415" max="6415" width="3.7109375" style="412" customWidth="1"/>
    <col min="6416" max="6416" width="0.85546875" style="412" customWidth="1"/>
    <col min="6417" max="6417" width="3.7109375" style="412" customWidth="1"/>
    <col min="6418" max="6418" width="4.140625" style="412" customWidth="1"/>
    <col min="6419" max="6419" width="5.28515625" style="412" customWidth="1"/>
    <col min="6420" max="6420" width="4.85546875" style="412" customWidth="1"/>
    <col min="6421" max="6421" width="5.7109375" style="412" customWidth="1"/>
    <col min="6422" max="6422" width="5.28515625" style="412" customWidth="1"/>
    <col min="6423" max="6423" width="3.7109375" style="412" customWidth="1"/>
    <col min="6424" max="6425" width="1.28515625" style="412" customWidth="1"/>
    <col min="6426" max="6426" width="2.7109375" style="412" customWidth="1"/>
    <col min="6427" max="6427" width="4.85546875" style="412" customWidth="1"/>
    <col min="6428" max="6428" width="2.5703125" style="412" customWidth="1"/>
    <col min="6429" max="6429" width="1.42578125" style="412" customWidth="1"/>
    <col min="6430" max="6430" width="2.28515625" style="412" customWidth="1"/>
    <col min="6431" max="6431" width="3" style="412" customWidth="1"/>
    <col min="6432" max="6432" width="2.7109375" style="412" customWidth="1"/>
    <col min="6433" max="6433" width="1" style="412" customWidth="1"/>
    <col min="6434" max="6434" width="4.28515625" style="412" customWidth="1"/>
    <col min="6435" max="6436" width="1.140625" style="412" customWidth="1"/>
    <col min="6437" max="6437" width="2.5703125" style="412" customWidth="1"/>
    <col min="6438" max="6438" width="1.28515625" style="412" customWidth="1"/>
    <col min="6439" max="6439" width="0.7109375" style="412" customWidth="1"/>
    <col min="6440" max="6440" width="1.28515625" style="412" customWidth="1"/>
    <col min="6441" max="6441" width="4.140625" style="412" customWidth="1"/>
    <col min="6442" max="6443" width="2.7109375" style="412" customWidth="1"/>
    <col min="6444" max="6444" width="3.85546875" style="412" customWidth="1"/>
    <col min="6445" max="6445" width="2.7109375" style="412" customWidth="1"/>
    <col min="6446" max="6446" width="1.28515625" style="412" customWidth="1"/>
    <col min="6447" max="6447" width="5.85546875" style="412" customWidth="1"/>
    <col min="6448" max="6448" width="3.140625" style="412" customWidth="1"/>
    <col min="6449" max="6449" width="2.5703125" style="412" customWidth="1"/>
    <col min="6450" max="6450" width="5.140625" style="412" customWidth="1"/>
    <col min="6451" max="6451" width="2.28515625" style="412" customWidth="1"/>
    <col min="6452" max="6656" width="9.140625" style="412"/>
    <col min="6657" max="6658" width="2.28515625" style="412" customWidth="1"/>
    <col min="6659" max="6659" width="5.7109375" style="412" customWidth="1"/>
    <col min="6660" max="6660" width="2.7109375" style="412" customWidth="1"/>
    <col min="6661" max="6661" width="2.5703125" style="412" customWidth="1"/>
    <col min="6662" max="6662" width="0.28515625" style="412" customWidth="1"/>
    <col min="6663" max="6663" width="5.140625" style="412" customWidth="1"/>
    <col min="6664" max="6664" width="4.28515625" style="412" customWidth="1"/>
    <col min="6665" max="6665" width="2.7109375" style="412" customWidth="1"/>
    <col min="6666" max="6666" width="1.140625" style="412" customWidth="1"/>
    <col min="6667" max="6667" width="5.140625" style="412" customWidth="1"/>
    <col min="6668" max="6668" width="1.5703125" style="412" customWidth="1"/>
    <col min="6669" max="6669" width="6.85546875" style="412" customWidth="1"/>
    <col min="6670" max="6670" width="2.7109375" style="412" customWidth="1"/>
    <col min="6671" max="6671" width="3.7109375" style="412" customWidth="1"/>
    <col min="6672" max="6672" width="0.85546875" style="412" customWidth="1"/>
    <col min="6673" max="6673" width="3.7109375" style="412" customWidth="1"/>
    <col min="6674" max="6674" width="4.140625" style="412" customWidth="1"/>
    <col min="6675" max="6675" width="5.28515625" style="412" customWidth="1"/>
    <col min="6676" max="6676" width="4.85546875" style="412" customWidth="1"/>
    <col min="6677" max="6677" width="5.7109375" style="412" customWidth="1"/>
    <col min="6678" max="6678" width="5.28515625" style="412" customWidth="1"/>
    <col min="6679" max="6679" width="3.7109375" style="412" customWidth="1"/>
    <col min="6680" max="6681" width="1.28515625" style="412" customWidth="1"/>
    <col min="6682" max="6682" width="2.7109375" style="412" customWidth="1"/>
    <col min="6683" max="6683" width="4.85546875" style="412" customWidth="1"/>
    <col min="6684" max="6684" width="2.5703125" style="412" customWidth="1"/>
    <col min="6685" max="6685" width="1.42578125" style="412" customWidth="1"/>
    <col min="6686" max="6686" width="2.28515625" style="412" customWidth="1"/>
    <col min="6687" max="6687" width="3" style="412" customWidth="1"/>
    <col min="6688" max="6688" width="2.7109375" style="412" customWidth="1"/>
    <col min="6689" max="6689" width="1" style="412" customWidth="1"/>
    <col min="6690" max="6690" width="4.28515625" style="412" customWidth="1"/>
    <col min="6691" max="6692" width="1.140625" style="412" customWidth="1"/>
    <col min="6693" max="6693" width="2.5703125" style="412" customWidth="1"/>
    <col min="6694" max="6694" width="1.28515625" style="412" customWidth="1"/>
    <col min="6695" max="6695" width="0.7109375" style="412" customWidth="1"/>
    <col min="6696" max="6696" width="1.28515625" style="412" customWidth="1"/>
    <col min="6697" max="6697" width="4.140625" style="412" customWidth="1"/>
    <col min="6698" max="6699" width="2.7109375" style="412" customWidth="1"/>
    <col min="6700" max="6700" width="3.85546875" style="412" customWidth="1"/>
    <col min="6701" max="6701" width="2.7109375" style="412" customWidth="1"/>
    <col min="6702" max="6702" width="1.28515625" style="412" customWidth="1"/>
    <col min="6703" max="6703" width="5.85546875" style="412" customWidth="1"/>
    <col min="6704" max="6704" width="3.140625" style="412" customWidth="1"/>
    <col min="6705" max="6705" width="2.5703125" style="412" customWidth="1"/>
    <col min="6706" max="6706" width="5.140625" style="412" customWidth="1"/>
    <col min="6707" max="6707" width="2.28515625" style="412" customWidth="1"/>
    <col min="6708" max="6912" width="9.140625" style="412"/>
    <col min="6913" max="6914" width="2.28515625" style="412" customWidth="1"/>
    <col min="6915" max="6915" width="5.7109375" style="412" customWidth="1"/>
    <col min="6916" max="6916" width="2.7109375" style="412" customWidth="1"/>
    <col min="6917" max="6917" width="2.5703125" style="412" customWidth="1"/>
    <col min="6918" max="6918" width="0.28515625" style="412" customWidth="1"/>
    <col min="6919" max="6919" width="5.140625" style="412" customWidth="1"/>
    <col min="6920" max="6920" width="4.28515625" style="412" customWidth="1"/>
    <col min="6921" max="6921" width="2.7109375" style="412" customWidth="1"/>
    <col min="6922" max="6922" width="1.140625" style="412" customWidth="1"/>
    <col min="6923" max="6923" width="5.140625" style="412" customWidth="1"/>
    <col min="6924" max="6924" width="1.5703125" style="412" customWidth="1"/>
    <col min="6925" max="6925" width="6.85546875" style="412" customWidth="1"/>
    <col min="6926" max="6926" width="2.7109375" style="412" customWidth="1"/>
    <col min="6927" max="6927" width="3.7109375" style="412" customWidth="1"/>
    <col min="6928" max="6928" width="0.85546875" style="412" customWidth="1"/>
    <col min="6929" max="6929" width="3.7109375" style="412" customWidth="1"/>
    <col min="6930" max="6930" width="4.140625" style="412" customWidth="1"/>
    <col min="6931" max="6931" width="5.28515625" style="412" customWidth="1"/>
    <col min="6932" max="6932" width="4.85546875" style="412" customWidth="1"/>
    <col min="6933" max="6933" width="5.7109375" style="412" customWidth="1"/>
    <col min="6934" max="6934" width="5.28515625" style="412" customWidth="1"/>
    <col min="6935" max="6935" width="3.7109375" style="412" customWidth="1"/>
    <col min="6936" max="6937" width="1.28515625" style="412" customWidth="1"/>
    <col min="6938" max="6938" width="2.7109375" style="412" customWidth="1"/>
    <col min="6939" max="6939" width="4.85546875" style="412" customWidth="1"/>
    <col min="6940" max="6940" width="2.5703125" style="412" customWidth="1"/>
    <col min="6941" max="6941" width="1.42578125" style="412" customWidth="1"/>
    <col min="6942" max="6942" width="2.28515625" style="412" customWidth="1"/>
    <col min="6943" max="6943" width="3" style="412" customWidth="1"/>
    <col min="6944" max="6944" width="2.7109375" style="412" customWidth="1"/>
    <col min="6945" max="6945" width="1" style="412" customWidth="1"/>
    <col min="6946" max="6946" width="4.28515625" style="412" customWidth="1"/>
    <col min="6947" max="6948" width="1.140625" style="412" customWidth="1"/>
    <col min="6949" max="6949" width="2.5703125" style="412" customWidth="1"/>
    <col min="6950" max="6950" width="1.28515625" style="412" customWidth="1"/>
    <col min="6951" max="6951" width="0.7109375" style="412" customWidth="1"/>
    <col min="6952" max="6952" width="1.28515625" style="412" customWidth="1"/>
    <col min="6953" max="6953" width="4.140625" style="412" customWidth="1"/>
    <col min="6954" max="6955" width="2.7109375" style="412" customWidth="1"/>
    <col min="6956" max="6956" width="3.85546875" style="412" customWidth="1"/>
    <col min="6957" max="6957" width="2.7109375" style="412" customWidth="1"/>
    <col min="6958" max="6958" width="1.28515625" style="412" customWidth="1"/>
    <col min="6959" max="6959" width="5.85546875" style="412" customWidth="1"/>
    <col min="6960" max="6960" width="3.140625" style="412" customWidth="1"/>
    <col min="6961" max="6961" width="2.5703125" style="412" customWidth="1"/>
    <col min="6962" max="6962" width="5.140625" style="412" customWidth="1"/>
    <col min="6963" max="6963" width="2.28515625" style="412" customWidth="1"/>
    <col min="6964" max="7168" width="9.140625" style="412"/>
    <col min="7169" max="7170" width="2.28515625" style="412" customWidth="1"/>
    <col min="7171" max="7171" width="5.7109375" style="412" customWidth="1"/>
    <col min="7172" max="7172" width="2.7109375" style="412" customWidth="1"/>
    <col min="7173" max="7173" width="2.5703125" style="412" customWidth="1"/>
    <col min="7174" max="7174" width="0.28515625" style="412" customWidth="1"/>
    <col min="7175" max="7175" width="5.140625" style="412" customWidth="1"/>
    <col min="7176" max="7176" width="4.28515625" style="412" customWidth="1"/>
    <col min="7177" max="7177" width="2.7109375" style="412" customWidth="1"/>
    <col min="7178" max="7178" width="1.140625" style="412" customWidth="1"/>
    <col min="7179" max="7179" width="5.140625" style="412" customWidth="1"/>
    <col min="7180" max="7180" width="1.5703125" style="412" customWidth="1"/>
    <col min="7181" max="7181" width="6.85546875" style="412" customWidth="1"/>
    <col min="7182" max="7182" width="2.7109375" style="412" customWidth="1"/>
    <col min="7183" max="7183" width="3.7109375" style="412" customWidth="1"/>
    <col min="7184" max="7184" width="0.85546875" style="412" customWidth="1"/>
    <col min="7185" max="7185" width="3.7109375" style="412" customWidth="1"/>
    <col min="7186" max="7186" width="4.140625" style="412" customWidth="1"/>
    <col min="7187" max="7187" width="5.28515625" style="412" customWidth="1"/>
    <col min="7188" max="7188" width="4.85546875" style="412" customWidth="1"/>
    <col min="7189" max="7189" width="5.7109375" style="412" customWidth="1"/>
    <col min="7190" max="7190" width="5.28515625" style="412" customWidth="1"/>
    <col min="7191" max="7191" width="3.7109375" style="412" customWidth="1"/>
    <col min="7192" max="7193" width="1.28515625" style="412" customWidth="1"/>
    <col min="7194" max="7194" width="2.7109375" style="412" customWidth="1"/>
    <col min="7195" max="7195" width="4.85546875" style="412" customWidth="1"/>
    <col min="7196" max="7196" width="2.5703125" style="412" customWidth="1"/>
    <col min="7197" max="7197" width="1.42578125" style="412" customWidth="1"/>
    <col min="7198" max="7198" width="2.28515625" style="412" customWidth="1"/>
    <col min="7199" max="7199" width="3" style="412" customWidth="1"/>
    <col min="7200" max="7200" width="2.7109375" style="412" customWidth="1"/>
    <col min="7201" max="7201" width="1" style="412" customWidth="1"/>
    <col min="7202" max="7202" width="4.28515625" style="412" customWidth="1"/>
    <col min="7203" max="7204" width="1.140625" style="412" customWidth="1"/>
    <col min="7205" max="7205" width="2.5703125" style="412" customWidth="1"/>
    <col min="7206" max="7206" width="1.28515625" style="412" customWidth="1"/>
    <col min="7207" max="7207" width="0.7109375" style="412" customWidth="1"/>
    <col min="7208" max="7208" width="1.28515625" style="412" customWidth="1"/>
    <col min="7209" max="7209" width="4.140625" style="412" customWidth="1"/>
    <col min="7210" max="7211" width="2.7109375" style="412" customWidth="1"/>
    <col min="7212" max="7212" width="3.85546875" style="412" customWidth="1"/>
    <col min="7213" max="7213" width="2.7109375" style="412" customWidth="1"/>
    <col min="7214" max="7214" width="1.28515625" style="412" customWidth="1"/>
    <col min="7215" max="7215" width="5.85546875" style="412" customWidth="1"/>
    <col min="7216" max="7216" width="3.140625" style="412" customWidth="1"/>
    <col min="7217" max="7217" width="2.5703125" style="412" customWidth="1"/>
    <col min="7218" max="7218" width="5.140625" style="412" customWidth="1"/>
    <col min="7219" max="7219" width="2.28515625" style="412" customWidth="1"/>
    <col min="7220" max="7424" width="9.140625" style="412"/>
    <col min="7425" max="7426" width="2.28515625" style="412" customWidth="1"/>
    <col min="7427" max="7427" width="5.7109375" style="412" customWidth="1"/>
    <col min="7428" max="7428" width="2.7109375" style="412" customWidth="1"/>
    <col min="7429" max="7429" width="2.5703125" style="412" customWidth="1"/>
    <col min="7430" max="7430" width="0.28515625" style="412" customWidth="1"/>
    <col min="7431" max="7431" width="5.140625" style="412" customWidth="1"/>
    <col min="7432" max="7432" width="4.28515625" style="412" customWidth="1"/>
    <col min="7433" max="7433" width="2.7109375" style="412" customWidth="1"/>
    <col min="7434" max="7434" width="1.140625" style="412" customWidth="1"/>
    <col min="7435" max="7435" width="5.140625" style="412" customWidth="1"/>
    <col min="7436" max="7436" width="1.5703125" style="412" customWidth="1"/>
    <col min="7437" max="7437" width="6.85546875" style="412" customWidth="1"/>
    <col min="7438" max="7438" width="2.7109375" style="412" customWidth="1"/>
    <col min="7439" max="7439" width="3.7109375" style="412" customWidth="1"/>
    <col min="7440" max="7440" width="0.85546875" style="412" customWidth="1"/>
    <col min="7441" max="7441" width="3.7109375" style="412" customWidth="1"/>
    <col min="7442" max="7442" width="4.140625" style="412" customWidth="1"/>
    <col min="7443" max="7443" width="5.28515625" style="412" customWidth="1"/>
    <col min="7444" max="7444" width="4.85546875" style="412" customWidth="1"/>
    <col min="7445" max="7445" width="5.7109375" style="412" customWidth="1"/>
    <col min="7446" max="7446" width="5.28515625" style="412" customWidth="1"/>
    <col min="7447" max="7447" width="3.7109375" style="412" customWidth="1"/>
    <col min="7448" max="7449" width="1.28515625" style="412" customWidth="1"/>
    <col min="7450" max="7450" width="2.7109375" style="412" customWidth="1"/>
    <col min="7451" max="7451" width="4.85546875" style="412" customWidth="1"/>
    <col min="7452" max="7452" width="2.5703125" style="412" customWidth="1"/>
    <col min="7453" max="7453" width="1.42578125" style="412" customWidth="1"/>
    <col min="7454" max="7454" width="2.28515625" style="412" customWidth="1"/>
    <col min="7455" max="7455" width="3" style="412" customWidth="1"/>
    <col min="7456" max="7456" width="2.7109375" style="412" customWidth="1"/>
    <col min="7457" max="7457" width="1" style="412" customWidth="1"/>
    <col min="7458" max="7458" width="4.28515625" style="412" customWidth="1"/>
    <col min="7459" max="7460" width="1.140625" style="412" customWidth="1"/>
    <col min="7461" max="7461" width="2.5703125" style="412" customWidth="1"/>
    <col min="7462" max="7462" width="1.28515625" style="412" customWidth="1"/>
    <col min="7463" max="7463" width="0.7109375" style="412" customWidth="1"/>
    <col min="7464" max="7464" width="1.28515625" style="412" customWidth="1"/>
    <col min="7465" max="7465" width="4.140625" style="412" customWidth="1"/>
    <col min="7466" max="7467" width="2.7109375" style="412" customWidth="1"/>
    <col min="7468" max="7468" width="3.85546875" style="412" customWidth="1"/>
    <col min="7469" max="7469" width="2.7109375" style="412" customWidth="1"/>
    <col min="7470" max="7470" width="1.28515625" style="412" customWidth="1"/>
    <col min="7471" max="7471" width="5.85546875" style="412" customWidth="1"/>
    <col min="7472" max="7472" width="3.140625" style="412" customWidth="1"/>
    <col min="7473" max="7473" width="2.5703125" style="412" customWidth="1"/>
    <col min="7474" max="7474" width="5.140625" style="412" customWidth="1"/>
    <col min="7475" max="7475" width="2.28515625" style="412" customWidth="1"/>
    <col min="7476" max="7680" width="9.140625" style="412"/>
    <col min="7681" max="7682" width="2.28515625" style="412" customWidth="1"/>
    <col min="7683" max="7683" width="5.7109375" style="412" customWidth="1"/>
    <col min="7684" max="7684" width="2.7109375" style="412" customWidth="1"/>
    <col min="7685" max="7685" width="2.5703125" style="412" customWidth="1"/>
    <col min="7686" max="7686" width="0.28515625" style="412" customWidth="1"/>
    <col min="7687" max="7687" width="5.140625" style="412" customWidth="1"/>
    <col min="7688" max="7688" width="4.28515625" style="412" customWidth="1"/>
    <col min="7689" max="7689" width="2.7109375" style="412" customWidth="1"/>
    <col min="7690" max="7690" width="1.140625" style="412" customWidth="1"/>
    <col min="7691" max="7691" width="5.140625" style="412" customWidth="1"/>
    <col min="7692" max="7692" width="1.5703125" style="412" customWidth="1"/>
    <col min="7693" max="7693" width="6.85546875" style="412" customWidth="1"/>
    <col min="7694" max="7694" width="2.7109375" style="412" customWidth="1"/>
    <col min="7695" max="7695" width="3.7109375" style="412" customWidth="1"/>
    <col min="7696" max="7696" width="0.85546875" style="412" customWidth="1"/>
    <col min="7697" max="7697" width="3.7109375" style="412" customWidth="1"/>
    <col min="7698" max="7698" width="4.140625" style="412" customWidth="1"/>
    <col min="7699" max="7699" width="5.28515625" style="412" customWidth="1"/>
    <col min="7700" max="7700" width="4.85546875" style="412" customWidth="1"/>
    <col min="7701" max="7701" width="5.7109375" style="412" customWidth="1"/>
    <col min="7702" max="7702" width="5.28515625" style="412" customWidth="1"/>
    <col min="7703" max="7703" width="3.7109375" style="412" customWidth="1"/>
    <col min="7704" max="7705" width="1.28515625" style="412" customWidth="1"/>
    <col min="7706" max="7706" width="2.7109375" style="412" customWidth="1"/>
    <col min="7707" max="7707" width="4.85546875" style="412" customWidth="1"/>
    <col min="7708" max="7708" width="2.5703125" style="412" customWidth="1"/>
    <col min="7709" max="7709" width="1.42578125" style="412" customWidth="1"/>
    <col min="7710" max="7710" width="2.28515625" style="412" customWidth="1"/>
    <col min="7711" max="7711" width="3" style="412" customWidth="1"/>
    <col min="7712" max="7712" width="2.7109375" style="412" customWidth="1"/>
    <col min="7713" max="7713" width="1" style="412" customWidth="1"/>
    <col min="7714" max="7714" width="4.28515625" style="412" customWidth="1"/>
    <col min="7715" max="7716" width="1.140625" style="412" customWidth="1"/>
    <col min="7717" max="7717" width="2.5703125" style="412" customWidth="1"/>
    <col min="7718" max="7718" width="1.28515625" style="412" customWidth="1"/>
    <col min="7719" max="7719" width="0.7109375" style="412" customWidth="1"/>
    <col min="7720" max="7720" width="1.28515625" style="412" customWidth="1"/>
    <col min="7721" max="7721" width="4.140625" style="412" customWidth="1"/>
    <col min="7722" max="7723" width="2.7109375" style="412" customWidth="1"/>
    <col min="7724" max="7724" width="3.85546875" style="412" customWidth="1"/>
    <col min="7725" max="7725" width="2.7109375" style="412" customWidth="1"/>
    <col min="7726" max="7726" width="1.28515625" style="412" customWidth="1"/>
    <col min="7727" max="7727" width="5.85546875" style="412" customWidth="1"/>
    <col min="7728" max="7728" width="3.140625" style="412" customWidth="1"/>
    <col min="7729" max="7729" width="2.5703125" style="412" customWidth="1"/>
    <col min="7730" max="7730" width="5.140625" style="412" customWidth="1"/>
    <col min="7731" max="7731" width="2.28515625" style="412" customWidth="1"/>
    <col min="7732" max="7936" width="9.140625" style="412"/>
    <col min="7937" max="7938" width="2.28515625" style="412" customWidth="1"/>
    <col min="7939" max="7939" width="5.7109375" style="412" customWidth="1"/>
    <col min="7940" max="7940" width="2.7109375" style="412" customWidth="1"/>
    <col min="7941" max="7941" width="2.5703125" style="412" customWidth="1"/>
    <col min="7942" max="7942" width="0.28515625" style="412" customWidth="1"/>
    <col min="7943" max="7943" width="5.140625" style="412" customWidth="1"/>
    <col min="7944" max="7944" width="4.28515625" style="412" customWidth="1"/>
    <col min="7945" max="7945" width="2.7109375" style="412" customWidth="1"/>
    <col min="7946" max="7946" width="1.140625" style="412" customWidth="1"/>
    <col min="7947" max="7947" width="5.140625" style="412" customWidth="1"/>
    <col min="7948" max="7948" width="1.5703125" style="412" customWidth="1"/>
    <col min="7949" max="7949" width="6.85546875" style="412" customWidth="1"/>
    <col min="7950" max="7950" width="2.7109375" style="412" customWidth="1"/>
    <col min="7951" max="7951" width="3.7109375" style="412" customWidth="1"/>
    <col min="7952" max="7952" width="0.85546875" style="412" customWidth="1"/>
    <col min="7953" max="7953" width="3.7109375" style="412" customWidth="1"/>
    <col min="7954" max="7954" width="4.140625" style="412" customWidth="1"/>
    <col min="7955" max="7955" width="5.28515625" style="412" customWidth="1"/>
    <col min="7956" max="7956" width="4.85546875" style="412" customWidth="1"/>
    <col min="7957" max="7957" width="5.7109375" style="412" customWidth="1"/>
    <col min="7958" max="7958" width="5.28515625" style="412" customWidth="1"/>
    <col min="7959" max="7959" width="3.7109375" style="412" customWidth="1"/>
    <col min="7960" max="7961" width="1.28515625" style="412" customWidth="1"/>
    <col min="7962" max="7962" width="2.7109375" style="412" customWidth="1"/>
    <col min="7963" max="7963" width="4.85546875" style="412" customWidth="1"/>
    <col min="7964" max="7964" width="2.5703125" style="412" customWidth="1"/>
    <col min="7965" max="7965" width="1.42578125" style="412" customWidth="1"/>
    <col min="7966" max="7966" width="2.28515625" style="412" customWidth="1"/>
    <col min="7967" max="7967" width="3" style="412" customWidth="1"/>
    <col min="7968" max="7968" width="2.7109375" style="412" customWidth="1"/>
    <col min="7969" max="7969" width="1" style="412" customWidth="1"/>
    <col min="7970" max="7970" width="4.28515625" style="412" customWidth="1"/>
    <col min="7971" max="7972" width="1.140625" style="412" customWidth="1"/>
    <col min="7973" max="7973" width="2.5703125" style="412" customWidth="1"/>
    <col min="7974" max="7974" width="1.28515625" style="412" customWidth="1"/>
    <col min="7975" max="7975" width="0.7109375" style="412" customWidth="1"/>
    <col min="7976" max="7976" width="1.28515625" style="412" customWidth="1"/>
    <col min="7977" max="7977" width="4.140625" style="412" customWidth="1"/>
    <col min="7978" max="7979" width="2.7109375" style="412" customWidth="1"/>
    <col min="7980" max="7980" width="3.85546875" style="412" customWidth="1"/>
    <col min="7981" max="7981" width="2.7109375" style="412" customWidth="1"/>
    <col min="7982" max="7982" width="1.28515625" style="412" customWidth="1"/>
    <col min="7983" max="7983" width="5.85546875" style="412" customWidth="1"/>
    <col min="7984" max="7984" width="3.140625" style="412" customWidth="1"/>
    <col min="7985" max="7985" width="2.5703125" style="412" customWidth="1"/>
    <col min="7986" max="7986" width="5.140625" style="412" customWidth="1"/>
    <col min="7987" max="7987" width="2.28515625" style="412" customWidth="1"/>
    <col min="7988" max="8192" width="9.140625" style="412"/>
    <col min="8193" max="8194" width="2.28515625" style="412" customWidth="1"/>
    <col min="8195" max="8195" width="5.7109375" style="412" customWidth="1"/>
    <col min="8196" max="8196" width="2.7109375" style="412" customWidth="1"/>
    <col min="8197" max="8197" width="2.5703125" style="412" customWidth="1"/>
    <col min="8198" max="8198" width="0.28515625" style="412" customWidth="1"/>
    <col min="8199" max="8199" width="5.140625" style="412" customWidth="1"/>
    <col min="8200" max="8200" width="4.28515625" style="412" customWidth="1"/>
    <col min="8201" max="8201" width="2.7109375" style="412" customWidth="1"/>
    <col min="8202" max="8202" width="1.140625" style="412" customWidth="1"/>
    <col min="8203" max="8203" width="5.140625" style="412" customWidth="1"/>
    <col min="8204" max="8204" width="1.5703125" style="412" customWidth="1"/>
    <col min="8205" max="8205" width="6.85546875" style="412" customWidth="1"/>
    <col min="8206" max="8206" width="2.7109375" style="412" customWidth="1"/>
    <col min="8207" max="8207" width="3.7109375" style="412" customWidth="1"/>
    <col min="8208" max="8208" width="0.85546875" style="412" customWidth="1"/>
    <col min="8209" max="8209" width="3.7109375" style="412" customWidth="1"/>
    <col min="8210" max="8210" width="4.140625" style="412" customWidth="1"/>
    <col min="8211" max="8211" width="5.28515625" style="412" customWidth="1"/>
    <col min="8212" max="8212" width="4.85546875" style="412" customWidth="1"/>
    <col min="8213" max="8213" width="5.7109375" style="412" customWidth="1"/>
    <col min="8214" max="8214" width="5.28515625" style="412" customWidth="1"/>
    <col min="8215" max="8215" width="3.7109375" style="412" customWidth="1"/>
    <col min="8216" max="8217" width="1.28515625" style="412" customWidth="1"/>
    <col min="8218" max="8218" width="2.7109375" style="412" customWidth="1"/>
    <col min="8219" max="8219" width="4.85546875" style="412" customWidth="1"/>
    <col min="8220" max="8220" width="2.5703125" style="412" customWidth="1"/>
    <col min="8221" max="8221" width="1.42578125" style="412" customWidth="1"/>
    <col min="8222" max="8222" width="2.28515625" style="412" customWidth="1"/>
    <col min="8223" max="8223" width="3" style="412" customWidth="1"/>
    <col min="8224" max="8224" width="2.7109375" style="412" customWidth="1"/>
    <col min="8225" max="8225" width="1" style="412" customWidth="1"/>
    <col min="8226" max="8226" width="4.28515625" style="412" customWidth="1"/>
    <col min="8227" max="8228" width="1.140625" style="412" customWidth="1"/>
    <col min="8229" max="8229" width="2.5703125" style="412" customWidth="1"/>
    <col min="8230" max="8230" width="1.28515625" style="412" customWidth="1"/>
    <col min="8231" max="8231" width="0.7109375" style="412" customWidth="1"/>
    <col min="8232" max="8232" width="1.28515625" style="412" customWidth="1"/>
    <col min="8233" max="8233" width="4.140625" style="412" customWidth="1"/>
    <col min="8234" max="8235" width="2.7109375" style="412" customWidth="1"/>
    <col min="8236" max="8236" width="3.85546875" style="412" customWidth="1"/>
    <col min="8237" max="8237" width="2.7109375" style="412" customWidth="1"/>
    <col min="8238" max="8238" width="1.28515625" style="412" customWidth="1"/>
    <col min="8239" max="8239" width="5.85546875" style="412" customWidth="1"/>
    <col min="8240" max="8240" width="3.140625" style="412" customWidth="1"/>
    <col min="8241" max="8241" width="2.5703125" style="412" customWidth="1"/>
    <col min="8242" max="8242" width="5.140625" style="412" customWidth="1"/>
    <col min="8243" max="8243" width="2.28515625" style="412" customWidth="1"/>
    <col min="8244" max="8448" width="9.140625" style="412"/>
    <col min="8449" max="8450" width="2.28515625" style="412" customWidth="1"/>
    <col min="8451" max="8451" width="5.7109375" style="412" customWidth="1"/>
    <col min="8452" max="8452" width="2.7109375" style="412" customWidth="1"/>
    <col min="8453" max="8453" width="2.5703125" style="412" customWidth="1"/>
    <col min="8454" max="8454" width="0.28515625" style="412" customWidth="1"/>
    <col min="8455" max="8455" width="5.140625" style="412" customWidth="1"/>
    <col min="8456" max="8456" width="4.28515625" style="412" customWidth="1"/>
    <col min="8457" max="8457" width="2.7109375" style="412" customWidth="1"/>
    <col min="8458" max="8458" width="1.140625" style="412" customWidth="1"/>
    <col min="8459" max="8459" width="5.140625" style="412" customWidth="1"/>
    <col min="8460" max="8460" width="1.5703125" style="412" customWidth="1"/>
    <col min="8461" max="8461" width="6.85546875" style="412" customWidth="1"/>
    <col min="8462" max="8462" width="2.7109375" style="412" customWidth="1"/>
    <col min="8463" max="8463" width="3.7109375" style="412" customWidth="1"/>
    <col min="8464" max="8464" width="0.85546875" style="412" customWidth="1"/>
    <col min="8465" max="8465" width="3.7109375" style="412" customWidth="1"/>
    <col min="8466" max="8466" width="4.140625" style="412" customWidth="1"/>
    <col min="8467" max="8467" width="5.28515625" style="412" customWidth="1"/>
    <col min="8468" max="8468" width="4.85546875" style="412" customWidth="1"/>
    <col min="8469" max="8469" width="5.7109375" style="412" customWidth="1"/>
    <col min="8470" max="8470" width="5.28515625" style="412" customWidth="1"/>
    <col min="8471" max="8471" width="3.7109375" style="412" customWidth="1"/>
    <col min="8472" max="8473" width="1.28515625" style="412" customWidth="1"/>
    <col min="8474" max="8474" width="2.7109375" style="412" customWidth="1"/>
    <col min="8475" max="8475" width="4.85546875" style="412" customWidth="1"/>
    <col min="8476" max="8476" width="2.5703125" style="412" customWidth="1"/>
    <col min="8477" max="8477" width="1.42578125" style="412" customWidth="1"/>
    <col min="8478" max="8478" width="2.28515625" style="412" customWidth="1"/>
    <col min="8479" max="8479" width="3" style="412" customWidth="1"/>
    <col min="8480" max="8480" width="2.7109375" style="412" customWidth="1"/>
    <col min="8481" max="8481" width="1" style="412" customWidth="1"/>
    <col min="8482" max="8482" width="4.28515625" style="412" customWidth="1"/>
    <col min="8483" max="8484" width="1.140625" style="412" customWidth="1"/>
    <col min="8485" max="8485" width="2.5703125" style="412" customWidth="1"/>
    <col min="8486" max="8486" width="1.28515625" style="412" customWidth="1"/>
    <col min="8487" max="8487" width="0.7109375" style="412" customWidth="1"/>
    <col min="8488" max="8488" width="1.28515625" style="412" customWidth="1"/>
    <col min="8489" max="8489" width="4.140625" style="412" customWidth="1"/>
    <col min="8490" max="8491" width="2.7109375" style="412" customWidth="1"/>
    <col min="8492" max="8492" width="3.85546875" style="412" customWidth="1"/>
    <col min="8493" max="8493" width="2.7109375" style="412" customWidth="1"/>
    <col min="8494" max="8494" width="1.28515625" style="412" customWidth="1"/>
    <col min="8495" max="8495" width="5.85546875" style="412" customWidth="1"/>
    <col min="8496" max="8496" width="3.140625" style="412" customWidth="1"/>
    <col min="8497" max="8497" width="2.5703125" style="412" customWidth="1"/>
    <col min="8498" max="8498" width="5.140625" style="412" customWidth="1"/>
    <col min="8499" max="8499" width="2.28515625" style="412" customWidth="1"/>
    <col min="8500" max="8704" width="9.140625" style="412"/>
    <col min="8705" max="8706" width="2.28515625" style="412" customWidth="1"/>
    <col min="8707" max="8707" width="5.7109375" style="412" customWidth="1"/>
    <col min="8708" max="8708" width="2.7109375" style="412" customWidth="1"/>
    <col min="8709" max="8709" width="2.5703125" style="412" customWidth="1"/>
    <col min="8710" max="8710" width="0.28515625" style="412" customWidth="1"/>
    <col min="8711" max="8711" width="5.140625" style="412" customWidth="1"/>
    <col min="8712" max="8712" width="4.28515625" style="412" customWidth="1"/>
    <col min="8713" max="8713" width="2.7109375" style="412" customWidth="1"/>
    <col min="8714" max="8714" width="1.140625" style="412" customWidth="1"/>
    <col min="8715" max="8715" width="5.140625" style="412" customWidth="1"/>
    <col min="8716" max="8716" width="1.5703125" style="412" customWidth="1"/>
    <col min="8717" max="8717" width="6.85546875" style="412" customWidth="1"/>
    <col min="8718" max="8718" width="2.7109375" style="412" customWidth="1"/>
    <col min="8719" max="8719" width="3.7109375" style="412" customWidth="1"/>
    <col min="8720" max="8720" width="0.85546875" style="412" customWidth="1"/>
    <col min="8721" max="8721" width="3.7109375" style="412" customWidth="1"/>
    <col min="8722" max="8722" width="4.140625" style="412" customWidth="1"/>
    <col min="8723" max="8723" width="5.28515625" style="412" customWidth="1"/>
    <col min="8724" max="8724" width="4.85546875" style="412" customWidth="1"/>
    <col min="8725" max="8725" width="5.7109375" style="412" customWidth="1"/>
    <col min="8726" max="8726" width="5.28515625" style="412" customWidth="1"/>
    <col min="8727" max="8727" width="3.7109375" style="412" customWidth="1"/>
    <col min="8728" max="8729" width="1.28515625" style="412" customWidth="1"/>
    <col min="8730" max="8730" width="2.7109375" style="412" customWidth="1"/>
    <col min="8731" max="8731" width="4.85546875" style="412" customWidth="1"/>
    <col min="8732" max="8732" width="2.5703125" style="412" customWidth="1"/>
    <col min="8733" max="8733" width="1.42578125" style="412" customWidth="1"/>
    <col min="8734" max="8734" width="2.28515625" style="412" customWidth="1"/>
    <col min="8735" max="8735" width="3" style="412" customWidth="1"/>
    <col min="8736" max="8736" width="2.7109375" style="412" customWidth="1"/>
    <col min="8737" max="8737" width="1" style="412" customWidth="1"/>
    <col min="8738" max="8738" width="4.28515625" style="412" customWidth="1"/>
    <col min="8739" max="8740" width="1.140625" style="412" customWidth="1"/>
    <col min="8741" max="8741" width="2.5703125" style="412" customWidth="1"/>
    <col min="8742" max="8742" width="1.28515625" style="412" customWidth="1"/>
    <col min="8743" max="8743" width="0.7109375" style="412" customWidth="1"/>
    <col min="8744" max="8744" width="1.28515625" style="412" customWidth="1"/>
    <col min="8745" max="8745" width="4.140625" style="412" customWidth="1"/>
    <col min="8746" max="8747" width="2.7109375" style="412" customWidth="1"/>
    <col min="8748" max="8748" width="3.85546875" style="412" customWidth="1"/>
    <col min="8749" max="8749" width="2.7109375" style="412" customWidth="1"/>
    <col min="8750" max="8750" width="1.28515625" style="412" customWidth="1"/>
    <col min="8751" max="8751" width="5.85546875" style="412" customWidth="1"/>
    <col min="8752" max="8752" width="3.140625" style="412" customWidth="1"/>
    <col min="8753" max="8753" width="2.5703125" style="412" customWidth="1"/>
    <col min="8754" max="8754" width="5.140625" style="412" customWidth="1"/>
    <col min="8755" max="8755" width="2.28515625" style="412" customWidth="1"/>
    <col min="8756" max="8960" width="9.140625" style="412"/>
    <col min="8961" max="8962" width="2.28515625" style="412" customWidth="1"/>
    <col min="8963" max="8963" width="5.7109375" style="412" customWidth="1"/>
    <col min="8964" max="8964" width="2.7109375" style="412" customWidth="1"/>
    <col min="8965" max="8965" width="2.5703125" style="412" customWidth="1"/>
    <col min="8966" max="8966" width="0.28515625" style="412" customWidth="1"/>
    <col min="8967" max="8967" width="5.140625" style="412" customWidth="1"/>
    <col min="8968" max="8968" width="4.28515625" style="412" customWidth="1"/>
    <col min="8969" max="8969" width="2.7109375" style="412" customWidth="1"/>
    <col min="8970" max="8970" width="1.140625" style="412" customWidth="1"/>
    <col min="8971" max="8971" width="5.140625" style="412" customWidth="1"/>
    <col min="8972" max="8972" width="1.5703125" style="412" customWidth="1"/>
    <col min="8973" max="8973" width="6.85546875" style="412" customWidth="1"/>
    <col min="8974" max="8974" width="2.7109375" style="412" customWidth="1"/>
    <col min="8975" max="8975" width="3.7109375" style="412" customWidth="1"/>
    <col min="8976" max="8976" width="0.85546875" style="412" customWidth="1"/>
    <col min="8977" max="8977" width="3.7109375" style="412" customWidth="1"/>
    <col min="8978" max="8978" width="4.140625" style="412" customWidth="1"/>
    <col min="8979" max="8979" width="5.28515625" style="412" customWidth="1"/>
    <col min="8980" max="8980" width="4.85546875" style="412" customWidth="1"/>
    <col min="8981" max="8981" width="5.7109375" style="412" customWidth="1"/>
    <col min="8982" max="8982" width="5.28515625" style="412" customWidth="1"/>
    <col min="8983" max="8983" width="3.7109375" style="412" customWidth="1"/>
    <col min="8984" max="8985" width="1.28515625" style="412" customWidth="1"/>
    <col min="8986" max="8986" width="2.7109375" style="412" customWidth="1"/>
    <col min="8987" max="8987" width="4.85546875" style="412" customWidth="1"/>
    <col min="8988" max="8988" width="2.5703125" style="412" customWidth="1"/>
    <col min="8989" max="8989" width="1.42578125" style="412" customWidth="1"/>
    <col min="8990" max="8990" width="2.28515625" style="412" customWidth="1"/>
    <col min="8991" max="8991" width="3" style="412" customWidth="1"/>
    <col min="8992" max="8992" width="2.7109375" style="412" customWidth="1"/>
    <col min="8993" max="8993" width="1" style="412" customWidth="1"/>
    <col min="8994" max="8994" width="4.28515625" style="412" customWidth="1"/>
    <col min="8995" max="8996" width="1.140625" style="412" customWidth="1"/>
    <col min="8997" max="8997" width="2.5703125" style="412" customWidth="1"/>
    <col min="8998" max="8998" width="1.28515625" style="412" customWidth="1"/>
    <col min="8999" max="8999" width="0.7109375" style="412" customWidth="1"/>
    <col min="9000" max="9000" width="1.28515625" style="412" customWidth="1"/>
    <col min="9001" max="9001" width="4.140625" style="412" customWidth="1"/>
    <col min="9002" max="9003" width="2.7109375" style="412" customWidth="1"/>
    <col min="9004" max="9004" width="3.85546875" style="412" customWidth="1"/>
    <col min="9005" max="9005" width="2.7109375" style="412" customWidth="1"/>
    <col min="9006" max="9006" width="1.28515625" style="412" customWidth="1"/>
    <col min="9007" max="9007" width="5.85546875" style="412" customWidth="1"/>
    <col min="9008" max="9008" width="3.140625" style="412" customWidth="1"/>
    <col min="9009" max="9009" width="2.5703125" style="412" customWidth="1"/>
    <col min="9010" max="9010" width="5.140625" style="412" customWidth="1"/>
    <col min="9011" max="9011" width="2.28515625" style="412" customWidth="1"/>
    <col min="9012" max="9216" width="9.140625" style="412"/>
    <col min="9217" max="9218" width="2.28515625" style="412" customWidth="1"/>
    <col min="9219" max="9219" width="5.7109375" style="412" customWidth="1"/>
    <col min="9220" max="9220" width="2.7109375" style="412" customWidth="1"/>
    <col min="9221" max="9221" width="2.5703125" style="412" customWidth="1"/>
    <col min="9222" max="9222" width="0.28515625" style="412" customWidth="1"/>
    <col min="9223" max="9223" width="5.140625" style="412" customWidth="1"/>
    <col min="9224" max="9224" width="4.28515625" style="412" customWidth="1"/>
    <col min="9225" max="9225" width="2.7109375" style="412" customWidth="1"/>
    <col min="9226" max="9226" width="1.140625" style="412" customWidth="1"/>
    <col min="9227" max="9227" width="5.140625" style="412" customWidth="1"/>
    <col min="9228" max="9228" width="1.5703125" style="412" customWidth="1"/>
    <col min="9229" max="9229" width="6.85546875" style="412" customWidth="1"/>
    <col min="9230" max="9230" width="2.7109375" style="412" customWidth="1"/>
    <col min="9231" max="9231" width="3.7109375" style="412" customWidth="1"/>
    <col min="9232" max="9232" width="0.85546875" style="412" customWidth="1"/>
    <col min="9233" max="9233" width="3.7109375" style="412" customWidth="1"/>
    <col min="9234" max="9234" width="4.140625" style="412" customWidth="1"/>
    <col min="9235" max="9235" width="5.28515625" style="412" customWidth="1"/>
    <col min="9236" max="9236" width="4.85546875" style="412" customWidth="1"/>
    <col min="9237" max="9237" width="5.7109375" style="412" customWidth="1"/>
    <col min="9238" max="9238" width="5.28515625" style="412" customWidth="1"/>
    <col min="9239" max="9239" width="3.7109375" style="412" customWidth="1"/>
    <col min="9240" max="9241" width="1.28515625" style="412" customWidth="1"/>
    <col min="9242" max="9242" width="2.7109375" style="412" customWidth="1"/>
    <col min="9243" max="9243" width="4.85546875" style="412" customWidth="1"/>
    <col min="9244" max="9244" width="2.5703125" style="412" customWidth="1"/>
    <col min="9245" max="9245" width="1.42578125" style="412" customWidth="1"/>
    <col min="9246" max="9246" width="2.28515625" style="412" customWidth="1"/>
    <col min="9247" max="9247" width="3" style="412" customWidth="1"/>
    <col min="9248" max="9248" width="2.7109375" style="412" customWidth="1"/>
    <col min="9249" max="9249" width="1" style="412" customWidth="1"/>
    <col min="9250" max="9250" width="4.28515625" style="412" customWidth="1"/>
    <col min="9251" max="9252" width="1.140625" style="412" customWidth="1"/>
    <col min="9253" max="9253" width="2.5703125" style="412" customWidth="1"/>
    <col min="9254" max="9254" width="1.28515625" style="412" customWidth="1"/>
    <col min="9255" max="9255" width="0.7109375" style="412" customWidth="1"/>
    <col min="9256" max="9256" width="1.28515625" style="412" customWidth="1"/>
    <col min="9257" max="9257" width="4.140625" style="412" customWidth="1"/>
    <col min="9258" max="9259" width="2.7109375" style="412" customWidth="1"/>
    <col min="9260" max="9260" width="3.85546875" style="412" customWidth="1"/>
    <col min="9261" max="9261" width="2.7109375" style="412" customWidth="1"/>
    <col min="9262" max="9262" width="1.28515625" style="412" customWidth="1"/>
    <col min="9263" max="9263" width="5.85546875" style="412" customWidth="1"/>
    <col min="9264" max="9264" width="3.140625" style="412" customWidth="1"/>
    <col min="9265" max="9265" width="2.5703125" style="412" customWidth="1"/>
    <col min="9266" max="9266" width="5.140625" style="412" customWidth="1"/>
    <col min="9267" max="9267" width="2.28515625" style="412" customWidth="1"/>
    <col min="9268" max="9472" width="9.140625" style="412"/>
    <col min="9473" max="9474" width="2.28515625" style="412" customWidth="1"/>
    <col min="9475" max="9475" width="5.7109375" style="412" customWidth="1"/>
    <col min="9476" max="9476" width="2.7109375" style="412" customWidth="1"/>
    <col min="9477" max="9477" width="2.5703125" style="412" customWidth="1"/>
    <col min="9478" max="9478" width="0.28515625" style="412" customWidth="1"/>
    <col min="9479" max="9479" width="5.140625" style="412" customWidth="1"/>
    <col min="9480" max="9480" width="4.28515625" style="412" customWidth="1"/>
    <col min="9481" max="9481" width="2.7109375" style="412" customWidth="1"/>
    <col min="9482" max="9482" width="1.140625" style="412" customWidth="1"/>
    <col min="9483" max="9483" width="5.140625" style="412" customWidth="1"/>
    <col min="9484" max="9484" width="1.5703125" style="412" customWidth="1"/>
    <col min="9485" max="9485" width="6.85546875" style="412" customWidth="1"/>
    <col min="9486" max="9486" width="2.7109375" style="412" customWidth="1"/>
    <col min="9487" max="9487" width="3.7109375" style="412" customWidth="1"/>
    <col min="9488" max="9488" width="0.85546875" style="412" customWidth="1"/>
    <col min="9489" max="9489" width="3.7109375" style="412" customWidth="1"/>
    <col min="9490" max="9490" width="4.140625" style="412" customWidth="1"/>
    <col min="9491" max="9491" width="5.28515625" style="412" customWidth="1"/>
    <col min="9492" max="9492" width="4.85546875" style="412" customWidth="1"/>
    <col min="9493" max="9493" width="5.7109375" style="412" customWidth="1"/>
    <col min="9494" max="9494" width="5.28515625" style="412" customWidth="1"/>
    <col min="9495" max="9495" width="3.7109375" style="412" customWidth="1"/>
    <col min="9496" max="9497" width="1.28515625" style="412" customWidth="1"/>
    <col min="9498" max="9498" width="2.7109375" style="412" customWidth="1"/>
    <col min="9499" max="9499" width="4.85546875" style="412" customWidth="1"/>
    <col min="9500" max="9500" width="2.5703125" style="412" customWidth="1"/>
    <col min="9501" max="9501" width="1.42578125" style="412" customWidth="1"/>
    <col min="9502" max="9502" width="2.28515625" style="412" customWidth="1"/>
    <col min="9503" max="9503" width="3" style="412" customWidth="1"/>
    <col min="9504" max="9504" width="2.7109375" style="412" customWidth="1"/>
    <col min="9505" max="9505" width="1" style="412" customWidth="1"/>
    <col min="9506" max="9506" width="4.28515625" style="412" customWidth="1"/>
    <col min="9507" max="9508" width="1.140625" style="412" customWidth="1"/>
    <col min="9509" max="9509" width="2.5703125" style="412" customWidth="1"/>
    <col min="9510" max="9510" width="1.28515625" style="412" customWidth="1"/>
    <col min="9511" max="9511" width="0.7109375" style="412" customWidth="1"/>
    <col min="9512" max="9512" width="1.28515625" style="412" customWidth="1"/>
    <col min="9513" max="9513" width="4.140625" style="412" customWidth="1"/>
    <col min="9514" max="9515" width="2.7109375" style="412" customWidth="1"/>
    <col min="9516" max="9516" width="3.85546875" style="412" customWidth="1"/>
    <col min="9517" max="9517" width="2.7109375" style="412" customWidth="1"/>
    <col min="9518" max="9518" width="1.28515625" style="412" customWidth="1"/>
    <col min="9519" max="9519" width="5.85546875" style="412" customWidth="1"/>
    <col min="9520" max="9520" width="3.140625" style="412" customWidth="1"/>
    <col min="9521" max="9521" width="2.5703125" style="412" customWidth="1"/>
    <col min="9522" max="9522" width="5.140625" style="412" customWidth="1"/>
    <col min="9523" max="9523" width="2.28515625" style="412" customWidth="1"/>
    <col min="9524" max="9728" width="9.140625" style="412"/>
    <col min="9729" max="9730" width="2.28515625" style="412" customWidth="1"/>
    <col min="9731" max="9731" width="5.7109375" style="412" customWidth="1"/>
    <col min="9732" max="9732" width="2.7109375" style="412" customWidth="1"/>
    <col min="9733" max="9733" width="2.5703125" style="412" customWidth="1"/>
    <col min="9734" max="9734" width="0.28515625" style="412" customWidth="1"/>
    <col min="9735" max="9735" width="5.140625" style="412" customWidth="1"/>
    <col min="9736" max="9736" width="4.28515625" style="412" customWidth="1"/>
    <col min="9737" max="9737" width="2.7109375" style="412" customWidth="1"/>
    <col min="9738" max="9738" width="1.140625" style="412" customWidth="1"/>
    <col min="9739" max="9739" width="5.140625" style="412" customWidth="1"/>
    <col min="9740" max="9740" width="1.5703125" style="412" customWidth="1"/>
    <col min="9741" max="9741" width="6.85546875" style="412" customWidth="1"/>
    <col min="9742" max="9742" width="2.7109375" style="412" customWidth="1"/>
    <col min="9743" max="9743" width="3.7109375" style="412" customWidth="1"/>
    <col min="9744" max="9744" width="0.85546875" style="412" customWidth="1"/>
    <col min="9745" max="9745" width="3.7109375" style="412" customWidth="1"/>
    <col min="9746" max="9746" width="4.140625" style="412" customWidth="1"/>
    <col min="9747" max="9747" width="5.28515625" style="412" customWidth="1"/>
    <col min="9748" max="9748" width="4.85546875" style="412" customWidth="1"/>
    <col min="9749" max="9749" width="5.7109375" style="412" customWidth="1"/>
    <col min="9750" max="9750" width="5.28515625" style="412" customWidth="1"/>
    <col min="9751" max="9751" width="3.7109375" style="412" customWidth="1"/>
    <col min="9752" max="9753" width="1.28515625" style="412" customWidth="1"/>
    <col min="9754" max="9754" width="2.7109375" style="412" customWidth="1"/>
    <col min="9755" max="9755" width="4.85546875" style="412" customWidth="1"/>
    <col min="9756" max="9756" width="2.5703125" style="412" customWidth="1"/>
    <col min="9757" max="9757" width="1.42578125" style="412" customWidth="1"/>
    <col min="9758" max="9758" width="2.28515625" style="412" customWidth="1"/>
    <col min="9759" max="9759" width="3" style="412" customWidth="1"/>
    <col min="9760" max="9760" width="2.7109375" style="412" customWidth="1"/>
    <col min="9761" max="9761" width="1" style="412" customWidth="1"/>
    <col min="9762" max="9762" width="4.28515625" style="412" customWidth="1"/>
    <col min="9763" max="9764" width="1.140625" style="412" customWidth="1"/>
    <col min="9765" max="9765" width="2.5703125" style="412" customWidth="1"/>
    <col min="9766" max="9766" width="1.28515625" style="412" customWidth="1"/>
    <col min="9767" max="9767" width="0.7109375" style="412" customWidth="1"/>
    <col min="9768" max="9768" width="1.28515625" style="412" customWidth="1"/>
    <col min="9769" max="9769" width="4.140625" style="412" customWidth="1"/>
    <col min="9770" max="9771" width="2.7109375" style="412" customWidth="1"/>
    <col min="9772" max="9772" width="3.85546875" style="412" customWidth="1"/>
    <col min="9773" max="9773" width="2.7109375" style="412" customWidth="1"/>
    <col min="9774" max="9774" width="1.28515625" style="412" customWidth="1"/>
    <col min="9775" max="9775" width="5.85546875" style="412" customWidth="1"/>
    <col min="9776" max="9776" width="3.140625" style="412" customWidth="1"/>
    <col min="9777" max="9777" width="2.5703125" style="412" customWidth="1"/>
    <col min="9778" max="9778" width="5.140625" style="412" customWidth="1"/>
    <col min="9779" max="9779" width="2.28515625" style="412" customWidth="1"/>
    <col min="9780" max="9984" width="9.140625" style="412"/>
    <col min="9985" max="9986" width="2.28515625" style="412" customWidth="1"/>
    <col min="9987" max="9987" width="5.7109375" style="412" customWidth="1"/>
    <col min="9988" max="9988" width="2.7109375" style="412" customWidth="1"/>
    <col min="9989" max="9989" width="2.5703125" style="412" customWidth="1"/>
    <col min="9990" max="9990" width="0.28515625" style="412" customWidth="1"/>
    <col min="9991" max="9991" width="5.140625" style="412" customWidth="1"/>
    <col min="9992" max="9992" width="4.28515625" style="412" customWidth="1"/>
    <col min="9993" max="9993" width="2.7109375" style="412" customWidth="1"/>
    <col min="9994" max="9994" width="1.140625" style="412" customWidth="1"/>
    <col min="9995" max="9995" width="5.140625" style="412" customWidth="1"/>
    <col min="9996" max="9996" width="1.5703125" style="412" customWidth="1"/>
    <col min="9997" max="9997" width="6.85546875" style="412" customWidth="1"/>
    <col min="9998" max="9998" width="2.7109375" style="412" customWidth="1"/>
    <col min="9999" max="9999" width="3.7109375" style="412" customWidth="1"/>
    <col min="10000" max="10000" width="0.85546875" style="412" customWidth="1"/>
    <col min="10001" max="10001" width="3.7109375" style="412" customWidth="1"/>
    <col min="10002" max="10002" width="4.140625" style="412" customWidth="1"/>
    <col min="10003" max="10003" width="5.28515625" style="412" customWidth="1"/>
    <col min="10004" max="10004" width="4.85546875" style="412" customWidth="1"/>
    <col min="10005" max="10005" width="5.7109375" style="412" customWidth="1"/>
    <col min="10006" max="10006" width="5.28515625" style="412" customWidth="1"/>
    <col min="10007" max="10007" width="3.7109375" style="412" customWidth="1"/>
    <col min="10008" max="10009" width="1.28515625" style="412" customWidth="1"/>
    <col min="10010" max="10010" width="2.7109375" style="412" customWidth="1"/>
    <col min="10011" max="10011" width="4.85546875" style="412" customWidth="1"/>
    <col min="10012" max="10012" width="2.5703125" style="412" customWidth="1"/>
    <col min="10013" max="10013" width="1.42578125" style="412" customWidth="1"/>
    <col min="10014" max="10014" width="2.28515625" style="412" customWidth="1"/>
    <col min="10015" max="10015" width="3" style="412" customWidth="1"/>
    <col min="10016" max="10016" width="2.7109375" style="412" customWidth="1"/>
    <col min="10017" max="10017" width="1" style="412" customWidth="1"/>
    <col min="10018" max="10018" width="4.28515625" style="412" customWidth="1"/>
    <col min="10019" max="10020" width="1.140625" style="412" customWidth="1"/>
    <col min="10021" max="10021" width="2.5703125" style="412" customWidth="1"/>
    <col min="10022" max="10022" width="1.28515625" style="412" customWidth="1"/>
    <col min="10023" max="10023" width="0.7109375" style="412" customWidth="1"/>
    <col min="10024" max="10024" width="1.28515625" style="412" customWidth="1"/>
    <col min="10025" max="10025" width="4.140625" style="412" customWidth="1"/>
    <col min="10026" max="10027" width="2.7109375" style="412" customWidth="1"/>
    <col min="10028" max="10028" width="3.85546875" style="412" customWidth="1"/>
    <col min="10029" max="10029" width="2.7109375" style="412" customWidth="1"/>
    <col min="10030" max="10030" width="1.28515625" style="412" customWidth="1"/>
    <col min="10031" max="10031" width="5.85546875" style="412" customWidth="1"/>
    <col min="10032" max="10032" width="3.140625" style="412" customWidth="1"/>
    <col min="10033" max="10033" width="2.5703125" style="412" customWidth="1"/>
    <col min="10034" max="10034" width="5.140625" style="412" customWidth="1"/>
    <col min="10035" max="10035" width="2.28515625" style="412" customWidth="1"/>
    <col min="10036" max="10240" width="9.140625" style="412"/>
    <col min="10241" max="10242" width="2.28515625" style="412" customWidth="1"/>
    <col min="10243" max="10243" width="5.7109375" style="412" customWidth="1"/>
    <col min="10244" max="10244" width="2.7109375" style="412" customWidth="1"/>
    <col min="10245" max="10245" width="2.5703125" style="412" customWidth="1"/>
    <col min="10246" max="10246" width="0.28515625" style="412" customWidth="1"/>
    <col min="10247" max="10247" width="5.140625" style="412" customWidth="1"/>
    <col min="10248" max="10248" width="4.28515625" style="412" customWidth="1"/>
    <col min="10249" max="10249" width="2.7109375" style="412" customWidth="1"/>
    <col min="10250" max="10250" width="1.140625" style="412" customWidth="1"/>
    <col min="10251" max="10251" width="5.140625" style="412" customWidth="1"/>
    <col min="10252" max="10252" width="1.5703125" style="412" customWidth="1"/>
    <col min="10253" max="10253" width="6.85546875" style="412" customWidth="1"/>
    <col min="10254" max="10254" width="2.7109375" style="412" customWidth="1"/>
    <col min="10255" max="10255" width="3.7109375" style="412" customWidth="1"/>
    <col min="10256" max="10256" width="0.85546875" style="412" customWidth="1"/>
    <col min="10257" max="10257" width="3.7109375" style="412" customWidth="1"/>
    <col min="10258" max="10258" width="4.140625" style="412" customWidth="1"/>
    <col min="10259" max="10259" width="5.28515625" style="412" customWidth="1"/>
    <col min="10260" max="10260" width="4.85546875" style="412" customWidth="1"/>
    <col min="10261" max="10261" width="5.7109375" style="412" customWidth="1"/>
    <col min="10262" max="10262" width="5.28515625" style="412" customWidth="1"/>
    <col min="10263" max="10263" width="3.7109375" style="412" customWidth="1"/>
    <col min="10264" max="10265" width="1.28515625" style="412" customWidth="1"/>
    <col min="10266" max="10266" width="2.7109375" style="412" customWidth="1"/>
    <col min="10267" max="10267" width="4.85546875" style="412" customWidth="1"/>
    <col min="10268" max="10268" width="2.5703125" style="412" customWidth="1"/>
    <col min="10269" max="10269" width="1.42578125" style="412" customWidth="1"/>
    <col min="10270" max="10270" width="2.28515625" style="412" customWidth="1"/>
    <col min="10271" max="10271" width="3" style="412" customWidth="1"/>
    <col min="10272" max="10272" width="2.7109375" style="412" customWidth="1"/>
    <col min="10273" max="10273" width="1" style="412" customWidth="1"/>
    <col min="10274" max="10274" width="4.28515625" style="412" customWidth="1"/>
    <col min="10275" max="10276" width="1.140625" style="412" customWidth="1"/>
    <col min="10277" max="10277" width="2.5703125" style="412" customWidth="1"/>
    <col min="10278" max="10278" width="1.28515625" style="412" customWidth="1"/>
    <col min="10279" max="10279" width="0.7109375" style="412" customWidth="1"/>
    <col min="10280" max="10280" width="1.28515625" style="412" customWidth="1"/>
    <col min="10281" max="10281" width="4.140625" style="412" customWidth="1"/>
    <col min="10282" max="10283" width="2.7109375" style="412" customWidth="1"/>
    <col min="10284" max="10284" width="3.85546875" style="412" customWidth="1"/>
    <col min="10285" max="10285" width="2.7109375" style="412" customWidth="1"/>
    <col min="10286" max="10286" width="1.28515625" style="412" customWidth="1"/>
    <col min="10287" max="10287" width="5.85546875" style="412" customWidth="1"/>
    <col min="10288" max="10288" width="3.140625" style="412" customWidth="1"/>
    <col min="10289" max="10289" width="2.5703125" style="412" customWidth="1"/>
    <col min="10290" max="10290" width="5.140625" style="412" customWidth="1"/>
    <col min="10291" max="10291" width="2.28515625" style="412" customWidth="1"/>
    <col min="10292" max="10496" width="9.140625" style="412"/>
    <col min="10497" max="10498" width="2.28515625" style="412" customWidth="1"/>
    <col min="10499" max="10499" width="5.7109375" style="412" customWidth="1"/>
    <col min="10500" max="10500" width="2.7109375" style="412" customWidth="1"/>
    <col min="10501" max="10501" width="2.5703125" style="412" customWidth="1"/>
    <col min="10502" max="10502" width="0.28515625" style="412" customWidth="1"/>
    <col min="10503" max="10503" width="5.140625" style="412" customWidth="1"/>
    <col min="10504" max="10504" width="4.28515625" style="412" customWidth="1"/>
    <col min="10505" max="10505" width="2.7109375" style="412" customWidth="1"/>
    <col min="10506" max="10506" width="1.140625" style="412" customWidth="1"/>
    <col min="10507" max="10507" width="5.140625" style="412" customWidth="1"/>
    <col min="10508" max="10508" width="1.5703125" style="412" customWidth="1"/>
    <col min="10509" max="10509" width="6.85546875" style="412" customWidth="1"/>
    <col min="10510" max="10510" width="2.7109375" style="412" customWidth="1"/>
    <col min="10511" max="10511" width="3.7109375" style="412" customWidth="1"/>
    <col min="10512" max="10512" width="0.85546875" style="412" customWidth="1"/>
    <col min="10513" max="10513" width="3.7109375" style="412" customWidth="1"/>
    <col min="10514" max="10514" width="4.140625" style="412" customWidth="1"/>
    <col min="10515" max="10515" width="5.28515625" style="412" customWidth="1"/>
    <col min="10516" max="10516" width="4.85546875" style="412" customWidth="1"/>
    <col min="10517" max="10517" width="5.7109375" style="412" customWidth="1"/>
    <col min="10518" max="10518" width="5.28515625" style="412" customWidth="1"/>
    <col min="10519" max="10519" width="3.7109375" style="412" customWidth="1"/>
    <col min="10520" max="10521" width="1.28515625" style="412" customWidth="1"/>
    <col min="10522" max="10522" width="2.7109375" style="412" customWidth="1"/>
    <col min="10523" max="10523" width="4.85546875" style="412" customWidth="1"/>
    <col min="10524" max="10524" width="2.5703125" style="412" customWidth="1"/>
    <col min="10525" max="10525" width="1.42578125" style="412" customWidth="1"/>
    <col min="10526" max="10526" width="2.28515625" style="412" customWidth="1"/>
    <col min="10527" max="10527" width="3" style="412" customWidth="1"/>
    <col min="10528" max="10528" width="2.7109375" style="412" customWidth="1"/>
    <col min="10529" max="10529" width="1" style="412" customWidth="1"/>
    <col min="10530" max="10530" width="4.28515625" style="412" customWidth="1"/>
    <col min="10531" max="10532" width="1.140625" style="412" customWidth="1"/>
    <col min="10533" max="10533" width="2.5703125" style="412" customWidth="1"/>
    <col min="10534" max="10534" width="1.28515625" style="412" customWidth="1"/>
    <col min="10535" max="10535" width="0.7109375" style="412" customWidth="1"/>
    <col min="10536" max="10536" width="1.28515625" style="412" customWidth="1"/>
    <col min="10537" max="10537" width="4.140625" style="412" customWidth="1"/>
    <col min="10538" max="10539" width="2.7109375" style="412" customWidth="1"/>
    <col min="10540" max="10540" width="3.85546875" style="412" customWidth="1"/>
    <col min="10541" max="10541" width="2.7109375" style="412" customWidth="1"/>
    <col min="10542" max="10542" width="1.28515625" style="412" customWidth="1"/>
    <col min="10543" max="10543" width="5.85546875" style="412" customWidth="1"/>
    <col min="10544" max="10544" width="3.140625" style="412" customWidth="1"/>
    <col min="10545" max="10545" width="2.5703125" style="412" customWidth="1"/>
    <col min="10546" max="10546" width="5.140625" style="412" customWidth="1"/>
    <col min="10547" max="10547" width="2.28515625" style="412" customWidth="1"/>
    <col min="10548" max="10752" width="9.140625" style="412"/>
    <col min="10753" max="10754" width="2.28515625" style="412" customWidth="1"/>
    <col min="10755" max="10755" width="5.7109375" style="412" customWidth="1"/>
    <col min="10756" max="10756" width="2.7109375" style="412" customWidth="1"/>
    <col min="10757" max="10757" width="2.5703125" style="412" customWidth="1"/>
    <col min="10758" max="10758" width="0.28515625" style="412" customWidth="1"/>
    <col min="10759" max="10759" width="5.140625" style="412" customWidth="1"/>
    <col min="10760" max="10760" width="4.28515625" style="412" customWidth="1"/>
    <col min="10761" max="10761" width="2.7109375" style="412" customWidth="1"/>
    <col min="10762" max="10762" width="1.140625" style="412" customWidth="1"/>
    <col min="10763" max="10763" width="5.140625" style="412" customWidth="1"/>
    <col min="10764" max="10764" width="1.5703125" style="412" customWidth="1"/>
    <col min="10765" max="10765" width="6.85546875" style="412" customWidth="1"/>
    <col min="10766" max="10766" width="2.7109375" style="412" customWidth="1"/>
    <col min="10767" max="10767" width="3.7109375" style="412" customWidth="1"/>
    <col min="10768" max="10768" width="0.85546875" style="412" customWidth="1"/>
    <col min="10769" max="10769" width="3.7109375" style="412" customWidth="1"/>
    <col min="10770" max="10770" width="4.140625" style="412" customWidth="1"/>
    <col min="10771" max="10771" width="5.28515625" style="412" customWidth="1"/>
    <col min="10772" max="10772" width="4.85546875" style="412" customWidth="1"/>
    <col min="10773" max="10773" width="5.7109375" style="412" customWidth="1"/>
    <col min="10774" max="10774" width="5.28515625" style="412" customWidth="1"/>
    <col min="10775" max="10775" width="3.7109375" style="412" customWidth="1"/>
    <col min="10776" max="10777" width="1.28515625" style="412" customWidth="1"/>
    <col min="10778" max="10778" width="2.7109375" style="412" customWidth="1"/>
    <col min="10779" max="10779" width="4.85546875" style="412" customWidth="1"/>
    <col min="10780" max="10780" width="2.5703125" style="412" customWidth="1"/>
    <col min="10781" max="10781" width="1.42578125" style="412" customWidth="1"/>
    <col min="10782" max="10782" width="2.28515625" style="412" customWidth="1"/>
    <col min="10783" max="10783" width="3" style="412" customWidth="1"/>
    <col min="10784" max="10784" width="2.7109375" style="412" customWidth="1"/>
    <col min="10785" max="10785" width="1" style="412" customWidth="1"/>
    <col min="10786" max="10786" width="4.28515625" style="412" customWidth="1"/>
    <col min="10787" max="10788" width="1.140625" style="412" customWidth="1"/>
    <col min="10789" max="10789" width="2.5703125" style="412" customWidth="1"/>
    <col min="10790" max="10790" width="1.28515625" style="412" customWidth="1"/>
    <col min="10791" max="10791" width="0.7109375" style="412" customWidth="1"/>
    <col min="10792" max="10792" width="1.28515625" style="412" customWidth="1"/>
    <col min="10793" max="10793" width="4.140625" style="412" customWidth="1"/>
    <col min="10794" max="10795" width="2.7109375" style="412" customWidth="1"/>
    <col min="10796" max="10796" width="3.85546875" style="412" customWidth="1"/>
    <col min="10797" max="10797" width="2.7109375" style="412" customWidth="1"/>
    <col min="10798" max="10798" width="1.28515625" style="412" customWidth="1"/>
    <col min="10799" max="10799" width="5.85546875" style="412" customWidth="1"/>
    <col min="10800" max="10800" width="3.140625" style="412" customWidth="1"/>
    <col min="10801" max="10801" width="2.5703125" style="412" customWidth="1"/>
    <col min="10802" max="10802" width="5.140625" style="412" customWidth="1"/>
    <col min="10803" max="10803" width="2.28515625" style="412" customWidth="1"/>
    <col min="10804" max="11008" width="9.140625" style="412"/>
    <col min="11009" max="11010" width="2.28515625" style="412" customWidth="1"/>
    <col min="11011" max="11011" width="5.7109375" style="412" customWidth="1"/>
    <col min="11012" max="11012" width="2.7109375" style="412" customWidth="1"/>
    <col min="11013" max="11013" width="2.5703125" style="412" customWidth="1"/>
    <col min="11014" max="11014" width="0.28515625" style="412" customWidth="1"/>
    <col min="11015" max="11015" width="5.140625" style="412" customWidth="1"/>
    <col min="11016" max="11016" width="4.28515625" style="412" customWidth="1"/>
    <col min="11017" max="11017" width="2.7109375" style="412" customWidth="1"/>
    <col min="11018" max="11018" width="1.140625" style="412" customWidth="1"/>
    <col min="11019" max="11019" width="5.140625" style="412" customWidth="1"/>
    <col min="11020" max="11020" width="1.5703125" style="412" customWidth="1"/>
    <col min="11021" max="11021" width="6.85546875" style="412" customWidth="1"/>
    <col min="11022" max="11022" width="2.7109375" style="412" customWidth="1"/>
    <col min="11023" max="11023" width="3.7109375" style="412" customWidth="1"/>
    <col min="11024" max="11024" width="0.85546875" style="412" customWidth="1"/>
    <col min="11025" max="11025" width="3.7109375" style="412" customWidth="1"/>
    <col min="11026" max="11026" width="4.140625" style="412" customWidth="1"/>
    <col min="11027" max="11027" width="5.28515625" style="412" customWidth="1"/>
    <col min="11028" max="11028" width="4.85546875" style="412" customWidth="1"/>
    <col min="11029" max="11029" width="5.7109375" style="412" customWidth="1"/>
    <col min="11030" max="11030" width="5.28515625" style="412" customWidth="1"/>
    <col min="11031" max="11031" width="3.7109375" style="412" customWidth="1"/>
    <col min="11032" max="11033" width="1.28515625" style="412" customWidth="1"/>
    <col min="11034" max="11034" width="2.7109375" style="412" customWidth="1"/>
    <col min="11035" max="11035" width="4.85546875" style="412" customWidth="1"/>
    <col min="11036" max="11036" width="2.5703125" style="412" customWidth="1"/>
    <col min="11037" max="11037" width="1.42578125" style="412" customWidth="1"/>
    <col min="11038" max="11038" width="2.28515625" style="412" customWidth="1"/>
    <col min="11039" max="11039" width="3" style="412" customWidth="1"/>
    <col min="11040" max="11040" width="2.7109375" style="412" customWidth="1"/>
    <col min="11041" max="11041" width="1" style="412" customWidth="1"/>
    <col min="11042" max="11042" width="4.28515625" style="412" customWidth="1"/>
    <col min="11043" max="11044" width="1.140625" style="412" customWidth="1"/>
    <col min="11045" max="11045" width="2.5703125" style="412" customWidth="1"/>
    <col min="11046" max="11046" width="1.28515625" style="412" customWidth="1"/>
    <col min="11047" max="11047" width="0.7109375" style="412" customWidth="1"/>
    <col min="11048" max="11048" width="1.28515625" style="412" customWidth="1"/>
    <col min="11049" max="11049" width="4.140625" style="412" customWidth="1"/>
    <col min="11050" max="11051" width="2.7109375" style="412" customWidth="1"/>
    <col min="11052" max="11052" width="3.85546875" style="412" customWidth="1"/>
    <col min="11053" max="11053" width="2.7109375" style="412" customWidth="1"/>
    <col min="11054" max="11054" width="1.28515625" style="412" customWidth="1"/>
    <col min="11055" max="11055" width="5.85546875" style="412" customWidth="1"/>
    <col min="11056" max="11056" width="3.140625" style="412" customWidth="1"/>
    <col min="11057" max="11057" width="2.5703125" style="412" customWidth="1"/>
    <col min="11058" max="11058" width="5.140625" style="412" customWidth="1"/>
    <col min="11059" max="11059" width="2.28515625" style="412" customWidth="1"/>
    <col min="11060" max="11264" width="9.140625" style="412"/>
    <col min="11265" max="11266" width="2.28515625" style="412" customWidth="1"/>
    <col min="11267" max="11267" width="5.7109375" style="412" customWidth="1"/>
    <col min="11268" max="11268" width="2.7109375" style="412" customWidth="1"/>
    <col min="11269" max="11269" width="2.5703125" style="412" customWidth="1"/>
    <col min="11270" max="11270" width="0.28515625" style="412" customWidth="1"/>
    <col min="11271" max="11271" width="5.140625" style="412" customWidth="1"/>
    <col min="11272" max="11272" width="4.28515625" style="412" customWidth="1"/>
    <col min="11273" max="11273" width="2.7109375" style="412" customWidth="1"/>
    <col min="11274" max="11274" width="1.140625" style="412" customWidth="1"/>
    <col min="11275" max="11275" width="5.140625" style="412" customWidth="1"/>
    <col min="11276" max="11276" width="1.5703125" style="412" customWidth="1"/>
    <col min="11277" max="11277" width="6.85546875" style="412" customWidth="1"/>
    <col min="11278" max="11278" width="2.7109375" style="412" customWidth="1"/>
    <col min="11279" max="11279" width="3.7109375" style="412" customWidth="1"/>
    <col min="11280" max="11280" width="0.85546875" style="412" customWidth="1"/>
    <col min="11281" max="11281" width="3.7109375" style="412" customWidth="1"/>
    <col min="11282" max="11282" width="4.140625" style="412" customWidth="1"/>
    <col min="11283" max="11283" width="5.28515625" style="412" customWidth="1"/>
    <col min="11284" max="11284" width="4.85546875" style="412" customWidth="1"/>
    <col min="11285" max="11285" width="5.7109375" style="412" customWidth="1"/>
    <col min="11286" max="11286" width="5.28515625" style="412" customWidth="1"/>
    <col min="11287" max="11287" width="3.7109375" style="412" customWidth="1"/>
    <col min="11288" max="11289" width="1.28515625" style="412" customWidth="1"/>
    <col min="11290" max="11290" width="2.7109375" style="412" customWidth="1"/>
    <col min="11291" max="11291" width="4.85546875" style="412" customWidth="1"/>
    <col min="11292" max="11292" width="2.5703125" style="412" customWidth="1"/>
    <col min="11293" max="11293" width="1.42578125" style="412" customWidth="1"/>
    <col min="11294" max="11294" width="2.28515625" style="412" customWidth="1"/>
    <col min="11295" max="11295" width="3" style="412" customWidth="1"/>
    <col min="11296" max="11296" width="2.7109375" style="412" customWidth="1"/>
    <col min="11297" max="11297" width="1" style="412" customWidth="1"/>
    <col min="11298" max="11298" width="4.28515625" style="412" customWidth="1"/>
    <col min="11299" max="11300" width="1.140625" style="412" customWidth="1"/>
    <col min="11301" max="11301" width="2.5703125" style="412" customWidth="1"/>
    <col min="11302" max="11302" width="1.28515625" style="412" customWidth="1"/>
    <col min="11303" max="11303" width="0.7109375" style="412" customWidth="1"/>
    <col min="11304" max="11304" width="1.28515625" style="412" customWidth="1"/>
    <col min="11305" max="11305" width="4.140625" style="412" customWidth="1"/>
    <col min="11306" max="11307" width="2.7109375" style="412" customWidth="1"/>
    <col min="11308" max="11308" width="3.85546875" style="412" customWidth="1"/>
    <col min="11309" max="11309" width="2.7109375" style="412" customWidth="1"/>
    <col min="11310" max="11310" width="1.28515625" style="412" customWidth="1"/>
    <col min="11311" max="11311" width="5.85546875" style="412" customWidth="1"/>
    <col min="11312" max="11312" width="3.140625" style="412" customWidth="1"/>
    <col min="11313" max="11313" width="2.5703125" style="412" customWidth="1"/>
    <col min="11314" max="11314" width="5.140625" style="412" customWidth="1"/>
    <col min="11315" max="11315" width="2.28515625" style="412" customWidth="1"/>
    <col min="11316" max="11520" width="9.140625" style="412"/>
    <col min="11521" max="11522" width="2.28515625" style="412" customWidth="1"/>
    <col min="11523" max="11523" width="5.7109375" style="412" customWidth="1"/>
    <col min="11524" max="11524" width="2.7109375" style="412" customWidth="1"/>
    <col min="11525" max="11525" width="2.5703125" style="412" customWidth="1"/>
    <col min="11526" max="11526" width="0.28515625" style="412" customWidth="1"/>
    <col min="11527" max="11527" width="5.140625" style="412" customWidth="1"/>
    <col min="11528" max="11528" width="4.28515625" style="412" customWidth="1"/>
    <col min="11529" max="11529" width="2.7109375" style="412" customWidth="1"/>
    <col min="11530" max="11530" width="1.140625" style="412" customWidth="1"/>
    <col min="11531" max="11531" width="5.140625" style="412" customWidth="1"/>
    <col min="11532" max="11532" width="1.5703125" style="412" customWidth="1"/>
    <col min="11533" max="11533" width="6.85546875" style="412" customWidth="1"/>
    <col min="11534" max="11534" width="2.7109375" style="412" customWidth="1"/>
    <col min="11535" max="11535" width="3.7109375" style="412" customWidth="1"/>
    <col min="11536" max="11536" width="0.85546875" style="412" customWidth="1"/>
    <col min="11537" max="11537" width="3.7109375" style="412" customWidth="1"/>
    <col min="11538" max="11538" width="4.140625" style="412" customWidth="1"/>
    <col min="11539" max="11539" width="5.28515625" style="412" customWidth="1"/>
    <col min="11540" max="11540" width="4.85546875" style="412" customWidth="1"/>
    <col min="11541" max="11541" width="5.7109375" style="412" customWidth="1"/>
    <col min="11542" max="11542" width="5.28515625" style="412" customWidth="1"/>
    <col min="11543" max="11543" width="3.7109375" style="412" customWidth="1"/>
    <col min="11544" max="11545" width="1.28515625" style="412" customWidth="1"/>
    <col min="11546" max="11546" width="2.7109375" style="412" customWidth="1"/>
    <col min="11547" max="11547" width="4.85546875" style="412" customWidth="1"/>
    <col min="11548" max="11548" width="2.5703125" style="412" customWidth="1"/>
    <col min="11549" max="11549" width="1.42578125" style="412" customWidth="1"/>
    <col min="11550" max="11550" width="2.28515625" style="412" customWidth="1"/>
    <col min="11551" max="11551" width="3" style="412" customWidth="1"/>
    <col min="11552" max="11552" width="2.7109375" style="412" customWidth="1"/>
    <col min="11553" max="11553" width="1" style="412" customWidth="1"/>
    <col min="11554" max="11554" width="4.28515625" style="412" customWidth="1"/>
    <col min="11555" max="11556" width="1.140625" style="412" customWidth="1"/>
    <col min="11557" max="11557" width="2.5703125" style="412" customWidth="1"/>
    <col min="11558" max="11558" width="1.28515625" style="412" customWidth="1"/>
    <col min="11559" max="11559" width="0.7109375" style="412" customWidth="1"/>
    <col min="11560" max="11560" width="1.28515625" style="412" customWidth="1"/>
    <col min="11561" max="11561" width="4.140625" style="412" customWidth="1"/>
    <col min="11562" max="11563" width="2.7109375" style="412" customWidth="1"/>
    <col min="11564" max="11564" width="3.85546875" style="412" customWidth="1"/>
    <col min="11565" max="11565" width="2.7109375" style="412" customWidth="1"/>
    <col min="11566" max="11566" width="1.28515625" style="412" customWidth="1"/>
    <col min="11567" max="11567" width="5.85546875" style="412" customWidth="1"/>
    <col min="11568" max="11568" width="3.140625" style="412" customWidth="1"/>
    <col min="11569" max="11569" width="2.5703125" style="412" customWidth="1"/>
    <col min="11570" max="11570" width="5.140625" style="412" customWidth="1"/>
    <col min="11571" max="11571" width="2.28515625" style="412" customWidth="1"/>
    <col min="11572" max="11776" width="9.140625" style="412"/>
    <col min="11777" max="11778" width="2.28515625" style="412" customWidth="1"/>
    <col min="11779" max="11779" width="5.7109375" style="412" customWidth="1"/>
    <col min="11780" max="11780" width="2.7109375" style="412" customWidth="1"/>
    <col min="11781" max="11781" width="2.5703125" style="412" customWidth="1"/>
    <col min="11782" max="11782" width="0.28515625" style="412" customWidth="1"/>
    <col min="11783" max="11783" width="5.140625" style="412" customWidth="1"/>
    <col min="11784" max="11784" width="4.28515625" style="412" customWidth="1"/>
    <col min="11785" max="11785" width="2.7109375" style="412" customWidth="1"/>
    <col min="11786" max="11786" width="1.140625" style="412" customWidth="1"/>
    <col min="11787" max="11787" width="5.140625" style="412" customWidth="1"/>
    <col min="11788" max="11788" width="1.5703125" style="412" customWidth="1"/>
    <col min="11789" max="11789" width="6.85546875" style="412" customWidth="1"/>
    <col min="11790" max="11790" width="2.7109375" style="412" customWidth="1"/>
    <col min="11791" max="11791" width="3.7109375" style="412" customWidth="1"/>
    <col min="11792" max="11792" width="0.85546875" style="412" customWidth="1"/>
    <col min="11793" max="11793" width="3.7109375" style="412" customWidth="1"/>
    <col min="11794" max="11794" width="4.140625" style="412" customWidth="1"/>
    <col min="11795" max="11795" width="5.28515625" style="412" customWidth="1"/>
    <col min="11796" max="11796" width="4.85546875" style="412" customWidth="1"/>
    <col min="11797" max="11797" width="5.7109375" style="412" customWidth="1"/>
    <col min="11798" max="11798" width="5.28515625" style="412" customWidth="1"/>
    <col min="11799" max="11799" width="3.7109375" style="412" customWidth="1"/>
    <col min="11800" max="11801" width="1.28515625" style="412" customWidth="1"/>
    <col min="11802" max="11802" width="2.7109375" style="412" customWidth="1"/>
    <col min="11803" max="11803" width="4.85546875" style="412" customWidth="1"/>
    <col min="11804" max="11804" width="2.5703125" style="412" customWidth="1"/>
    <col min="11805" max="11805" width="1.42578125" style="412" customWidth="1"/>
    <col min="11806" max="11806" width="2.28515625" style="412" customWidth="1"/>
    <col min="11807" max="11807" width="3" style="412" customWidth="1"/>
    <col min="11808" max="11808" width="2.7109375" style="412" customWidth="1"/>
    <col min="11809" max="11809" width="1" style="412" customWidth="1"/>
    <col min="11810" max="11810" width="4.28515625" style="412" customWidth="1"/>
    <col min="11811" max="11812" width="1.140625" style="412" customWidth="1"/>
    <col min="11813" max="11813" width="2.5703125" style="412" customWidth="1"/>
    <col min="11814" max="11814" width="1.28515625" style="412" customWidth="1"/>
    <col min="11815" max="11815" width="0.7109375" style="412" customWidth="1"/>
    <col min="11816" max="11816" width="1.28515625" style="412" customWidth="1"/>
    <col min="11817" max="11817" width="4.140625" style="412" customWidth="1"/>
    <col min="11818" max="11819" width="2.7109375" style="412" customWidth="1"/>
    <col min="11820" max="11820" width="3.85546875" style="412" customWidth="1"/>
    <col min="11821" max="11821" width="2.7109375" style="412" customWidth="1"/>
    <col min="11822" max="11822" width="1.28515625" style="412" customWidth="1"/>
    <col min="11823" max="11823" width="5.85546875" style="412" customWidth="1"/>
    <col min="11824" max="11824" width="3.140625" style="412" customWidth="1"/>
    <col min="11825" max="11825" width="2.5703125" style="412" customWidth="1"/>
    <col min="11826" max="11826" width="5.140625" style="412" customWidth="1"/>
    <col min="11827" max="11827" width="2.28515625" style="412" customWidth="1"/>
    <col min="11828" max="12032" width="9.140625" style="412"/>
    <col min="12033" max="12034" width="2.28515625" style="412" customWidth="1"/>
    <col min="12035" max="12035" width="5.7109375" style="412" customWidth="1"/>
    <col min="12036" max="12036" width="2.7109375" style="412" customWidth="1"/>
    <col min="12037" max="12037" width="2.5703125" style="412" customWidth="1"/>
    <col min="12038" max="12038" width="0.28515625" style="412" customWidth="1"/>
    <col min="12039" max="12039" width="5.140625" style="412" customWidth="1"/>
    <col min="12040" max="12040" width="4.28515625" style="412" customWidth="1"/>
    <col min="12041" max="12041" width="2.7109375" style="412" customWidth="1"/>
    <col min="12042" max="12042" width="1.140625" style="412" customWidth="1"/>
    <col min="12043" max="12043" width="5.140625" style="412" customWidth="1"/>
    <col min="12044" max="12044" width="1.5703125" style="412" customWidth="1"/>
    <col min="12045" max="12045" width="6.85546875" style="412" customWidth="1"/>
    <col min="12046" max="12046" width="2.7109375" style="412" customWidth="1"/>
    <col min="12047" max="12047" width="3.7109375" style="412" customWidth="1"/>
    <col min="12048" max="12048" width="0.85546875" style="412" customWidth="1"/>
    <col min="12049" max="12049" width="3.7109375" style="412" customWidth="1"/>
    <col min="12050" max="12050" width="4.140625" style="412" customWidth="1"/>
    <col min="12051" max="12051" width="5.28515625" style="412" customWidth="1"/>
    <col min="12052" max="12052" width="4.85546875" style="412" customWidth="1"/>
    <col min="12053" max="12053" width="5.7109375" style="412" customWidth="1"/>
    <col min="12054" max="12054" width="5.28515625" style="412" customWidth="1"/>
    <col min="12055" max="12055" width="3.7109375" style="412" customWidth="1"/>
    <col min="12056" max="12057" width="1.28515625" style="412" customWidth="1"/>
    <col min="12058" max="12058" width="2.7109375" style="412" customWidth="1"/>
    <col min="12059" max="12059" width="4.85546875" style="412" customWidth="1"/>
    <col min="12060" max="12060" width="2.5703125" style="412" customWidth="1"/>
    <col min="12061" max="12061" width="1.42578125" style="412" customWidth="1"/>
    <col min="12062" max="12062" width="2.28515625" style="412" customWidth="1"/>
    <col min="12063" max="12063" width="3" style="412" customWidth="1"/>
    <col min="12064" max="12064" width="2.7109375" style="412" customWidth="1"/>
    <col min="12065" max="12065" width="1" style="412" customWidth="1"/>
    <col min="12066" max="12066" width="4.28515625" style="412" customWidth="1"/>
    <col min="12067" max="12068" width="1.140625" style="412" customWidth="1"/>
    <col min="12069" max="12069" width="2.5703125" style="412" customWidth="1"/>
    <col min="12070" max="12070" width="1.28515625" style="412" customWidth="1"/>
    <col min="12071" max="12071" width="0.7109375" style="412" customWidth="1"/>
    <col min="12072" max="12072" width="1.28515625" style="412" customWidth="1"/>
    <col min="12073" max="12073" width="4.140625" style="412" customWidth="1"/>
    <col min="12074" max="12075" width="2.7109375" style="412" customWidth="1"/>
    <col min="12076" max="12076" width="3.85546875" style="412" customWidth="1"/>
    <col min="12077" max="12077" width="2.7109375" style="412" customWidth="1"/>
    <col min="12078" max="12078" width="1.28515625" style="412" customWidth="1"/>
    <col min="12079" max="12079" width="5.85546875" style="412" customWidth="1"/>
    <col min="12080" max="12080" width="3.140625" style="412" customWidth="1"/>
    <col min="12081" max="12081" width="2.5703125" style="412" customWidth="1"/>
    <col min="12082" max="12082" width="5.140625" style="412" customWidth="1"/>
    <col min="12083" max="12083" width="2.28515625" style="412" customWidth="1"/>
    <col min="12084" max="12288" width="9.140625" style="412"/>
    <col min="12289" max="12290" width="2.28515625" style="412" customWidth="1"/>
    <col min="12291" max="12291" width="5.7109375" style="412" customWidth="1"/>
    <col min="12292" max="12292" width="2.7109375" style="412" customWidth="1"/>
    <col min="12293" max="12293" width="2.5703125" style="412" customWidth="1"/>
    <col min="12294" max="12294" width="0.28515625" style="412" customWidth="1"/>
    <col min="12295" max="12295" width="5.140625" style="412" customWidth="1"/>
    <col min="12296" max="12296" width="4.28515625" style="412" customWidth="1"/>
    <col min="12297" max="12297" width="2.7109375" style="412" customWidth="1"/>
    <col min="12298" max="12298" width="1.140625" style="412" customWidth="1"/>
    <col min="12299" max="12299" width="5.140625" style="412" customWidth="1"/>
    <col min="12300" max="12300" width="1.5703125" style="412" customWidth="1"/>
    <col min="12301" max="12301" width="6.85546875" style="412" customWidth="1"/>
    <col min="12302" max="12302" width="2.7109375" style="412" customWidth="1"/>
    <col min="12303" max="12303" width="3.7109375" style="412" customWidth="1"/>
    <col min="12304" max="12304" width="0.85546875" style="412" customWidth="1"/>
    <col min="12305" max="12305" width="3.7109375" style="412" customWidth="1"/>
    <col min="12306" max="12306" width="4.140625" style="412" customWidth="1"/>
    <col min="12307" max="12307" width="5.28515625" style="412" customWidth="1"/>
    <col min="12308" max="12308" width="4.85546875" style="412" customWidth="1"/>
    <col min="12309" max="12309" width="5.7109375" style="412" customWidth="1"/>
    <col min="12310" max="12310" width="5.28515625" style="412" customWidth="1"/>
    <col min="12311" max="12311" width="3.7109375" style="412" customWidth="1"/>
    <col min="12312" max="12313" width="1.28515625" style="412" customWidth="1"/>
    <col min="12314" max="12314" width="2.7109375" style="412" customWidth="1"/>
    <col min="12315" max="12315" width="4.85546875" style="412" customWidth="1"/>
    <col min="12316" max="12316" width="2.5703125" style="412" customWidth="1"/>
    <col min="12317" max="12317" width="1.42578125" style="412" customWidth="1"/>
    <col min="12318" max="12318" width="2.28515625" style="412" customWidth="1"/>
    <col min="12319" max="12319" width="3" style="412" customWidth="1"/>
    <col min="12320" max="12320" width="2.7109375" style="412" customWidth="1"/>
    <col min="12321" max="12321" width="1" style="412" customWidth="1"/>
    <col min="12322" max="12322" width="4.28515625" style="412" customWidth="1"/>
    <col min="12323" max="12324" width="1.140625" style="412" customWidth="1"/>
    <col min="12325" max="12325" width="2.5703125" style="412" customWidth="1"/>
    <col min="12326" max="12326" width="1.28515625" style="412" customWidth="1"/>
    <col min="12327" max="12327" width="0.7109375" style="412" customWidth="1"/>
    <col min="12328" max="12328" width="1.28515625" style="412" customWidth="1"/>
    <col min="12329" max="12329" width="4.140625" style="412" customWidth="1"/>
    <col min="12330" max="12331" width="2.7109375" style="412" customWidth="1"/>
    <col min="12332" max="12332" width="3.85546875" style="412" customWidth="1"/>
    <col min="12333" max="12333" width="2.7109375" style="412" customWidth="1"/>
    <col min="12334" max="12334" width="1.28515625" style="412" customWidth="1"/>
    <col min="12335" max="12335" width="5.85546875" style="412" customWidth="1"/>
    <col min="12336" max="12336" width="3.140625" style="412" customWidth="1"/>
    <col min="12337" max="12337" width="2.5703125" style="412" customWidth="1"/>
    <col min="12338" max="12338" width="5.140625" style="412" customWidth="1"/>
    <col min="12339" max="12339" width="2.28515625" style="412" customWidth="1"/>
    <col min="12340" max="12544" width="9.140625" style="412"/>
    <col min="12545" max="12546" width="2.28515625" style="412" customWidth="1"/>
    <col min="12547" max="12547" width="5.7109375" style="412" customWidth="1"/>
    <col min="12548" max="12548" width="2.7109375" style="412" customWidth="1"/>
    <col min="12549" max="12549" width="2.5703125" style="412" customWidth="1"/>
    <col min="12550" max="12550" width="0.28515625" style="412" customWidth="1"/>
    <col min="12551" max="12551" width="5.140625" style="412" customWidth="1"/>
    <col min="12552" max="12552" width="4.28515625" style="412" customWidth="1"/>
    <col min="12553" max="12553" width="2.7109375" style="412" customWidth="1"/>
    <col min="12554" max="12554" width="1.140625" style="412" customWidth="1"/>
    <col min="12555" max="12555" width="5.140625" style="412" customWidth="1"/>
    <col min="12556" max="12556" width="1.5703125" style="412" customWidth="1"/>
    <col min="12557" max="12557" width="6.85546875" style="412" customWidth="1"/>
    <col min="12558" max="12558" width="2.7109375" style="412" customWidth="1"/>
    <col min="12559" max="12559" width="3.7109375" style="412" customWidth="1"/>
    <col min="12560" max="12560" width="0.85546875" style="412" customWidth="1"/>
    <col min="12561" max="12561" width="3.7109375" style="412" customWidth="1"/>
    <col min="12562" max="12562" width="4.140625" style="412" customWidth="1"/>
    <col min="12563" max="12563" width="5.28515625" style="412" customWidth="1"/>
    <col min="12564" max="12564" width="4.85546875" style="412" customWidth="1"/>
    <col min="12565" max="12565" width="5.7109375" style="412" customWidth="1"/>
    <col min="12566" max="12566" width="5.28515625" style="412" customWidth="1"/>
    <col min="12567" max="12567" width="3.7109375" style="412" customWidth="1"/>
    <col min="12568" max="12569" width="1.28515625" style="412" customWidth="1"/>
    <col min="12570" max="12570" width="2.7109375" style="412" customWidth="1"/>
    <col min="12571" max="12571" width="4.85546875" style="412" customWidth="1"/>
    <col min="12572" max="12572" width="2.5703125" style="412" customWidth="1"/>
    <col min="12573" max="12573" width="1.42578125" style="412" customWidth="1"/>
    <col min="12574" max="12574" width="2.28515625" style="412" customWidth="1"/>
    <col min="12575" max="12575" width="3" style="412" customWidth="1"/>
    <col min="12576" max="12576" width="2.7109375" style="412" customWidth="1"/>
    <col min="12577" max="12577" width="1" style="412" customWidth="1"/>
    <col min="12578" max="12578" width="4.28515625" style="412" customWidth="1"/>
    <col min="12579" max="12580" width="1.140625" style="412" customWidth="1"/>
    <col min="12581" max="12581" width="2.5703125" style="412" customWidth="1"/>
    <col min="12582" max="12582" width="1.28515625" style="412" customWidth="1"/>
    <col min="12583" max="12583" width="0.7109375" style="412" customWidth="1"/>
    <col min="12584" max="12584" width="1.28515625" style="412" customWidth="1"/>
    <col min="12585" max="12585" width="4.140625" style="412" customWidth="1"/>
    <col min="12586" max="12587" width="2.7109375" style="412" customWidth="1"/>
    <col min="12588" max="12588" width="3.85546875" style="412" customWidth="1"/>
    <col min="12589" max="12589" width="2.7109375" style="412" customWidth="1"/>
    <col min="12590" max="12590" width="1.28515625" style="412" customWidth="1"/>
    <col min="12591" max="12591" width="5.85546875" style="412" customWidth="1"/>
    <col min="12592" max="12592" width="3.140625" style="412" customWidth="1"/>
    <col min="12593" max="12593" width="2.5703125" style="412" customWidth="1"/>
    <col min="12594" max="12594" width="5.140625" style="412" customWidth="1"/>
    <col min="12595" max="12595" width="2.28515625" style="412" customWidth="1"/>
    <col min="12596" max="12800" width="9.140625" style="412"/>
    <col min="12801" max="12802" width="2.28515625" style="412" customWidth="1"/>
    <col min="12803" max="12803" width="5.7109375" style="412" customWidth="1"/>
    <col min="12804" max="12804" width="2.7109375" style="412" customWidth="1"/>
    <col min="12805" max="12805" width="2.5703125" style="412" customWidth="1"/>
    <col min="12806" max="12806" width="0.28515625" style="412" customWidth="1"/>
    <col min="12807" max="12807" width="5.140625" style="412" customWidth="1"/>
    <col min="12808" max="12808" width="4.28515625" style="412" customWidth="1"/>
    <col min="12809" max="12809" width="2.7109375" style="412" customWidth="1"/>
    <col min="12810" max="12810" width="1.140625" style="412" customWidth="1"/>
    <col min="12811" max="12811" width="5.140625" style="412" customWidth="1"/>
    <col min="12812" max="12812" width="1.5703125" style="412" customWidth="1"/>
    <col min="12813" max="12813" width="6.85546875" style="412" customWidth="1"/>
    <col min="12814" max="12814" width="2.7109375" style="412" customWidth="1"/>
    <col min="12815" max="12815" width="3.7109375" style="412" customWidth="1"/>
    <col min="12816" max="12816" width="0.85546875" style="412" customWidth="1"/>
    <col min="12817" max="12817" width="3.7109375" style="412" customWidth="1"/>
    <col min="12818" max="12818" width="4.140625" style="412" customWidth="1"/>
    <col min="12819" max="12819" width="5.28515625" style="412" customWidth="1"/>
    <col min="12820" max="12820" width="4.85546875" style="412" customWidth="1"/>
    <col min="12821" max="12821" width="5.7109375" style="412" customWidth="1"/>
    <col min="12822" max="12822" width="5.28515625" style="412" customWidth="1"/>
    <col min="12823" max="12823" width="3.7109375" style="412" customWidth="1"/>
    <col min="12824" max="12825" width="1.28515625" style="412" customWidth="1"/>
    <col min="12826" max="12826" width="2.7109375" style="412" customWidth="1"/>
    <col min="12827" max="12827" width="4.85546875" style="412" customWidth="1"/>
    <col min="12828" max="12828" width="2.5703125" style="412" customWidth="1"/>
    <col min="12829" max="12829" width="1.42578125" style="412" customWidth="1"/>
    <col min="12830" max="12830" width="2.28515625" style="412" customWidth="1"/>
    <col min="12831" max="12831" width="3" style="412" customWidth="1"/>
    <col min="12832" max="12832" width="2.7109375" style="412" customWidth="1"/>
    <col min="12833" max="12833" width="1" style="412" customWidth="1"/>
    <col min="12834" max="12834" width="4.28515625" style="412" customWidth="1"/>
    <col min="12835" max="12836" width="1.140625" style="412" customWidth="1"/>
    <col min="12837" max="12837" width="2.5703125" style="412" customWidth="1"/>
    <col min="12838" max="12838" width="1.28515625" style="412" customWidth="1"/>
    <col min="12839" max="12839" width="0.7109375" style="412" customWidth="1"/>
    <col min="12840" max="12840" width="1.28515625" style="412" customWidth="1"/>
    <col min="12841" max="12841" width="4.140625" style="412" customWidth="1"/>
    <col min="12842" max="12843" width="2.7109375" style="412" customWidth="1"/>
    <col min="12844" max="12844" width="3.85546875" style="412" customWidth="1"/>
    <col min="12845" max="12845" width="2.7109375" style="412" customWidth="1"/>
    <col min="12846" max="12846" width="1.28515625" style="412" customWidth="1"/>
    <col min="12847" max="12847" width="5.85546875" style="412" customWidth="1"/>
    <col min="12848" max="12848" width="3.140625" style="412" customWidth="1"/>
    <col min="12849" max="12849" width="2.5703125" style="412" customWidth="1"/>
    <col min="12850" max="12850" width="5.140625" style="412" customWidth="1"/>
    <col min="12851" max="12851" width="2.28515625" style="412" customWidth="1"/>
    <col min="12852" max="13056" width="9.140625" style="412"/>
    <col min="13057" max="13058" width="2.28515625" style="412" customWidth="1"/>
    <col min="13059" max="13059" width="5.7109375" style="412" customWidth="1"/>
    <col min="13060" max="13060" width="2.7109375" style="412" customWidth="1"/>
    <col min="13061" max="13061" width="2.5703125" style="412" customWidth="1"/>
    <col min="13062" max="13062" width="0.28515625" style="412" customWidth="1"/>
    <col min="13063" max="13063" width="5.140625" style="412" customWidth="1"/>
    <col min="13064" max="13064" width="4.28515625" style="412" customWidth="1"/>
    <col min="13065" max="13065" width="2.7109375" style="412" customWidth="1"/>
    <col min="13066" max="13066" width="1.140625" style="412" customWidth="1"/>
    <col min="13067" max="13067" width="5.140625" style="412" customWidth="1"/>
    <col min="13068" max="13068" width="1.5703125" style="412" customWidth="1"/>
    <col min="13069" max="13069" width="6.85546875" style="412" customWidth="1"/>
    <col min="13070" max="13070" width="2.7109375" style="412" customWidth="1"/>
    <col min="13071" max="13071" width="3.7109375" style="412" customWidth="1"/>
    <col min="13072" max="13072" width="0.85546875" style="412" customWidth="1"/>
    <col min="13073" max="13073" width="3.7109375" style="412" customWidth="1"/>
    <col min="13074" max="13074" width="4.140625" style="412" customWidth="1"/>
    <col min="13075" max="13075" width="5.28515625" style="412" customWidth="1"/>
    <col min="13076" max="13076" width="4.85546875" style="412" customWidth="1"/>
    <col min="13077" max="13077" width="5.7109375" style="412" customWidth="1"/>
    <col min="13078" max="13078" width="5.28515625" style="412" customWidth="1"/>
    <col min="13079" max="13079" width="3.7109375" style="412" customWidth="1"/>
    <col min="13080" max="13081" width="1.28515625" style="412" customWidth="1"/>
    <col min="13082" max="13082" width="2.7109375" style="412" customWidth="1"/>
    <col min="13083" max="13083" width="4.85546875" style="412" customWidth="1"/>
    <col min="13084" max="13084" width="2.5703125" style="412" customWidth="1"/>
    <col min="13085" max="13085" width="1.42578125" style="412" customWidth="1"/>
    <col min="13086" max="13086" width="2.28515625" style="412" customWidth="1"/>
    <col min="13087" max="13087" width="3" style="412" customWidth="1"/>
    <col min="13088" max="13088" width="2.7109375" style="412" customWidth="1"/>
    <col min="13089" max="13089" width="1" style="412" customWidth="1"/>
    <col min="13090" max="13090" width="4.28515625" style="412" customWidth="1"/>
    <col min="13091" max="13092" width="1.140625" style="412" customWidth="1"/>
    <col min="13093" max="13093" width="2.5703125" style="412" customWidth="1"/>
    <col min="13094" max="13094" width="1.28515625" style="412" customWidth="1"/>
    <col min="13095" max="13095" width="0.7109375" style="412" customWidth="1"/>
    <col min="13096" max="13096" width="1.28515625" style="412" customWidth="1"/>
    <col min="13097" max="13097" width="4.140625" style="412" customWidth="1"/>
    <col min="13098" max="13099" width="2.7109375" style="412" customWidth="1"/>
    <col min="13100" max="13100" width="3.85546875" style="412" customWidth="1"/>
    <col min="13101" max="13101" width="2.7109375" style="412" customWidth="1"/>
    <col min="13102" max="13102" width="1.28515625" style="412" customWidth="1"/>
    <col min="13103" max="13103" width="5.85546875" style="412" customWidth="1"/>
    <col min="13104" max="13104" width="3.140625" style="412" customWidth="1"/>
    <col min="13105" max="13105" width="2.5703125" style="412" customWidth="1"/>
    <col min="13106" max="13106" width="5.140625" style="412" customWidth="1"/>
    <col min="13107" max="13107" width="2.28515625" style="412" customWidth="1"/>
    <col min="13108" max="13312" width="9.140625" style="412"/>
    <col min="13313" max="13314" width="2.28515625" style="412" customWidth="1"/>
    <col min="13315" max="13315" width="5.7109375" style="412" customWidth="1"/>
    <col min="13316" max="13316" width="2.7109375" style="412" customWidth="1"/>
    <col min="13317" max="13317" width="2.5703125" style="412" customWidth="1"/>
    <col min="13318" max="13318" width="0.28515625" style="412" customWidth="1"/>
    <col min="13319" max="13319" width="5.140625" style="412" customWidth="1"/>
    <col min="13320" max="13320" width="4.28515625" style="412" customWidth="1"/>
    <col min="13321" max="13321" width="2.7109375" style="412" customWidth="1"/>
    <col min="13322" max="13322" width="1.140625" style="412" customWidth="1"/>
    <col min="13323" max="13323" width="5.140625" style="412" customWidth="1"/>
    <col min="13324" max="13324" width="1.5703125" style="412" customWidth="1"/>
    <col min="13325" max="13325" width="6.85546875" style="412" customWidth="1"/>
    <col min="13326" max="13326" width="2.7109375" style="412" customWidth="1"/>
    <col min="13327" max="13327" width="3.7109375" style="412" customWidth="1"/>
    <col min="13328" max="13328" width="0.85546875" style="412" customWidth="1"/>
    <col min="13329" max="13329" width="3.7109375" style="412" customWidth="1"/>
    <col min="13330" max="13330" width="4.140625" style="412" customWidth="1"/>
    <col min="13331" max="13331" width="5.28515625" style="412" customWidth="1"/>
    <col min="13332" max="13332" width="4.85546875" style="412" customWidth="1"/>
    <col min="13333" max="13333" width="5.7109375" style="412" customWidth="1"/>
    <col min="13334" max="13334" width="5.28515625" style="412" customWidth="1"/>
    <col min="13335" max="13335" width="3.7109375" style="412" customWidth="1"/>
    <col min="13336" max="13337" width="1.28515625" style="412" customWidth="1"/>
    <col min="13338" max="13338" width="2.7109375" style="412" customWidth="1"/>
    <col min="13339" max="13339" width="4.85546875" style="412" customWidth="1"/>
    <col min="13340" max="13340" width="2.5703125" style="412" customWidth="1"/>
    <col min="13341" max="13341" width="1.42578125" style="412" customWidth="1"/>
    <col min="13342" max="13342" width="2.28515625" style="412" customWidth="1"/>
    <col min="13343" max="13343" width="3" style="412" customWidth="1"/>
    <col min="13344" max="13344" width="2.7109375" style="412" customWidth="1"/>
    <col min="13345" max="13345" width="1" style="412" customWidth="1"/>
    <col min="13346" max="13346" width="4.28515625" style="412" customWidth="1"/>
    <col min="13347" max="13348" width="1.140625" style="412" customWidth="1"/>
    <col min="13349" max="13349" width="2.5703125" style="412" customWidth="1"/>
    <col min="13350" max="13350" width="1.28515625" style="412" customWidth="1"/>
    <col min="13351" max="13351" width="0.7109375" style="412" customWidth="1"/>
    <col min="13352" max="13352" width="1.28515625" style="412" customWidth="1"/>
    <col min="13353" max="13353" width="4.140625" style="412" customWidth="1"/>
    <col min="13354" max="13355" width="2.7109375" style="412" customWidth="1"/>
    <col min="13356" max="13356" width="3.85546875" style="412" customWidth="1"/>
    <col min="13357" max="13357" width="2.7109375" style="412" customWidth="1"/>
    <col min="13358" max="13358" width="1.28515625" style="412" customWidth="1"/>
    <col min="13359" max="13359" width="5.85546875" style="412" customWidth="1"/>
    <col min="13360" max="13360" width="3.140625" style="412" customWidth="1"/>
    <col min="13361" max="13361" width="2.5703125" style="412" customWidth="1"/>
    <col min="13362" max="13362" width="5.140625" style="412" customWidth="1"/>
    <col min="13363" max="13363" width="2.28515625" style="412" customWidth="1"/>
    <col min="13364" max="13568" width="9.140625" style="412"/>
    <col min="13569" max="13570" width="2.28515625" style="412" customWidth="1"/>
    <col min="13571" max="13571" width="5.7109375" style="412" customWidth="1"/>
    <col min="13572" max="13572" width="2.7109375" style="412" customWidth="1"/>
    <col min="13573" max="13573" width="2.5703125" style="412" customWidth="1"/>
    <col min="13574" max="13574" width="0.28515625" style="412" customWidth="1"/>
    <col min="13575" max="13575" width="5.140625" style="412" customWidth="1"/>
    <col min="13576" max="13576" width="4.28515625" style="412" customWidth="1"/>
    <col min="13577" max="13577" width="2.7109375" style="412" customWidth="1"/>
    <col min="13578" max="13578" width="1.140625" style="412" customWidth="1"/>
    <col min="13579" max="13579" width="5.140625" style="412" customWidth="1"/>
    <col min="13580" max="13580" width="1.5703125" style="412" customWidth="1"/>
    <col min="13581" max="13581" width="6.85546875" style="412" customWidth="1"/>
    <col min="13582" max="13582" width="2.7109375" style="412" customWidth="1"/>
    <col min="13583" max="13583" width="3.7109375" style="412" customWidth="1"/>
    <col min="13584" max="13584" width="0.85546875" style="412" customWidth="1"/>
    <col min="13585" max="13585" width="3.7109375" style="412" customWidth="1"/>
    <col min="13586" max="13586" width="4.140625" style="412" customWidth="1"/>
    <col min="13587" max="13587" width="5.28515625" style="412" customWidth="1"/>
    <col min="13588" max="13588" width="4.85546875" style="412" customWidth="1"/>
    <col min="13589" max="13589" width="5.7109375" style="412" customWidth="1"/>
    <col min="13590" max="13590" width="5.28515625" style="412" customWidth="1"/>
    <col min="13591" max="13591" width="3.7109375" style="412" customWidth="1"/>
    <col min="13592" max="13593" width="1.28515625" style="412" customWidth="1"/>
    <col min="13594" max="13594" width="2.7109375" style="412" customWidth="1"/>
    <col min="13595" max="13595" width="4.85546875" style="412" customWidth="1"/>
    <col min="13596" max="13596" width="2.5703125" style="412" customWidth="1"/>
    <col min="13597" max="13597" width="1.42578125" style="412" customWidth="1"/>
    <col min="13598" max="13598" width="2.28515625" style="412" customWidth="1"/>
    <col min="13599" max="13599" width="3" style="412" customWidth="1"/>
    <col min="13600" max="13600" width="2.7109375" style="412" customWidth="1"/>
    <col min="13601" max="13601" width="1" style="412" customWidth="1"/>
    <col min="13602" max="13602" width="4.28515625" style="412" customWidth="1"/>
    <col min="13603" max="13604" width="1.140625" style="412" customWidth="1"/>
    <col min="13605" max="13605" width="2.5703125" style="412" customWidth="1"/>
    <col min="13606" max="13606" width="1.28515625" style="412" customWidth="1"/>
    <col min="13607" max="13607" width="0.7109375" style="412" customWidth="1"/>
    <col min="13608" max="13608" width="1.28515625" style="412" customWidth="1"/>
    <col min="13609" max="13609" width="4.140625" style="412" customWidth="1"/>
    <col min="13610" max="13611" width="2.7109375" style="412" customWidth="1"/>
    <col min="13612" max="13612" width="3.85546875" style="412" customWidth="1"/>
    <col min="13613" max="13613" width="2.7109375" style="412" customWidth="1"/>
    <col min="13614" max="13614" width="1.28515625" style="412" customWidth="1"/>
    <col min="13615" max="13615" width="5.85546875" style="412" customWidth="1"/>
    <col min="13616" max="13616" width="3.140625" style="412" customWidth="1"/>
    <col min="13617" max="13617" width="2.5703125" style="412" customWidth="1"/>
    <col min="13618" max="13618" width="5.140625" style="412" customWidth="1"/>
    <col min="13619" max="13619" width="2.28515625" style="412" customWidth="1"/>
    <col min="13620" max="13824" width="9.140625" style="412"/>
    <col min="13825" max="13826" width="2.28515625" style="412" customWidth="1"/>
    <col min="13827" max="13827" width="5.7109375" style="412" customWidth="1"/>
    <col min="13828" max="13828" width="2.7109375" style="412" customWidth="1"/>
    <col min="13829" max="13829" width="2.5703125" style="412" customWidth="1"/>
    <col min="13830" max="13830" width="0.28515625" style="412" customWidth="1"/>
    <col min="13831" max="13831" width="5.140625" style="412" customWidth="1"/>
    <col min="13832" max="13832" width="4.28515625" style="412" customWidth="1"/>
    <col min="13833" max="13833" width="2.7109375" style="412" customWidth="1"/>
    <col min="13834" max="13834" width="1.140625" style="412" customWidth="1"/>
    <col min="13835" max="13835" width="5.140625" style="412" customWidth="1"/>
    <col min="13836" max="13836" width="1.5703125" style="412" customWidth="1"/>
    <col min="13837" max="13837" width="6.85546875" style="412" customWidth="1"/>
    <col min="13838" max="13838" width="2.7109375" style="412" customWidth="1"/>
    <col min="13839" max="13839" width="3.7109375" style="412" customWidth="1"/>
    <col min="13840" max="13840" width="0.85546875" style="412" customWidth="1"/>
    <col min="13841" max="13841" width="3.7109375" style="412" customWidth="1"/>
    <col min="13842" max="13842" width="4.140625" style="412" customWidth="1"/>
    <col min="13843" max="13843" width="5.28515625" style="412" customWidth="1"/>
    <col min="13844" max="13844" width="4.85546875" style="412" customWidth="1"/>
    <col min="13845" max="13845" width="5.7109375" style="412" customWidth="1"/>
    <col min="13846" max="13846" width="5.28515625" style="412" customWidth="1"/>
    <col min="13847" max="13847" width="3.7109375" style="412" customWidth="1"/>
    <col min="13848" max="13849" width="1.28515625" style="412" customWidth="1"/>
    <col min="13850" max="13850" width="2.7109375" style="412" customWidth="1"/>
    <col min="13851" max="13851" width="4.85546875" style="412" customWidth="1"/>
    <col min="13852" max="13852" width="2.5703125" style="412" customWidth="1"/>
    <col min="13853" max="13853" width="1.42578125" style="412" customWidth="1"/>
    <col min="13854" max="13854" width="2.28515625" style="412" customWidth="1"/>
    <col min="13855" max="13855" width="3" style="412" customWidth="1"/>
    <col min="13856" max="13856" width="2.7109375" style="412" customWidth="1"/>
    <col min="13857" max="13857" width="1" style="412" customWidth="1"/>
    <col min="13858" max="13858" width="4.28515625" style="412" customWidth="1"/>
    <col min="13859" max="13860" width="1.140625" style="412" customWidth="1"/>
    <col min="13861" max="13861" width="2.5703125" style="412" customWidth="1"/>
    <col min="13862" max="13862" width="1.28515625" style="412" customWidth="1"/>
    <col min="13863" max="13863" width="0.7109375" style="412" customWidth="1"/>
    <col min="13864" max="13864" width="1.28515625" style="412" customWidth="1"/>
    <col min="13865" max="13865" width="4.140625" style="412" customWidth="1"/>
    <col min="13866" max="13867" width="2.7109375" style="412" customWidth="1"/>
    <col min="13868" max="13868" width="3.85546875" style="412" customWidth="1"/>
    <col min="13869" max="13869" width="2.7109375" style="412" customWidth="1"/>
    <col min="13870" max="13870" width="1.28515625" style="412" customWidth="1"/>
    <col min="13871" max="13871" width="5.85546875" style="412" customWidth="1"/>
    <col min="13872" max="13872" width="3.140625" style="412" customWidth="1"/>
    <col min="13873" max="13873" width="2.5703125" style="412" customWidth="1"/>
    <col min="13874" max="13874" width="5.140625" style="412" customWidth="1"/>
    <col min="13875" max="13875" width="2.28515625" style="412" customWidth="1"/>
    <col min="13876" max="14080" width="9.140625" style="412"/>
    <col min="14081" max="14082" width="2.28515625" style="412" customWidth="1"/>
    <col min="14083" max="14083" width="5.7109375" style="412" customWidth="1"/>
    <col min="14084" max="14084" width="2.7109375" style="412" customWidth="1"/>
    <col min="14085" max="14085" width="2.5703125" style="412" customWidth="1"/>
    <col min="14086" max="14086" width="0.28515625" style="412" customWidth="1"/>
    <col min="14087" max="14087" width="5.140625" style="412" customWidth="1"/>
    <col min="14088" max="14088" width="4.28515625" style="412" customWidth="1"/>
    <col min="14089" max="14089" width="2.7109375" style="412" customWidth="1"/>
    <col min="14090" max="14090" width="1.140625" style="412" customWidth="1"/>
    <col min="14091" max="14091" width="5.140625" style="412" customWidth="1"/>
    <col min="14092" max="14092" width="1.5703125" style="412" customWidth="1"/>
    <col min="14093" max="14093" width="6.85546875" style="412" customWidth="1"/>
    <col min="14094" max="14094" width="2.7109375" style="412" customWidth="1"/>
    <col min="14095" max="14095" width="3.7109375" style="412" customWidth="1"/>
    <col min="14096" max="14096" width="0.85546875" style="412" customWidth="1"/>
    <col min="14097" max="14097" width="3.7109375" style="412" customWidth="1"/>
    <col min="14098" max="14098" width="4.140625" style="412" customWidth="1"/>
    <col min="14099" max="14099" width="5.28515625" style="412" customWidth="1"/>
    <col min="14100" max="14100" width="4.85546875" style="412" customWidth="1"/>
    <col min="14101" max="14101" width="5.7109375" style="412" customWidth="1"/>
    <col min="14102" max="14102" width="5.28515625" style="412" customWidth="1"/>
    <col min="14103" max="14103" width="3.7109375" style="412" customWidth="1"/>
    <col min="14104" max="14105" width="1.28515625" style="412" customWidth="1"/>
    <col min="14106" max="14106" width="2.7109375" style="412" customWidth="1"/>
    <col min="14107" max="14107" width="4.85546875" style="412" customWidth="1"/>
    <col min="14108" max="14108" width="2.5703125" style="412" customWidth="1"/>
    <col min="14109" max="14109" width="1.42578125" style="412" customWidth="1"/>
    <col min="14110" max="14110" width="2.28515625" style="412" customWidth="1"/>
    <col min="14111" max="14111" width="3" style="412" customWidth="1"/>
    <col min="14112" max="14112" width="2.7109375" style="412" customWidth="1"/>
    <col min="14113" max="14113" width="1" style="412" customWidth="1"/>
    <col min="14114" max="14114" width="4.28515625" style="412" customWidth="1"/>
    <col min="14115" max="14116" width="1.140625" style="412" customWidth="1"/>
    <col min="14117" max="14117" width="2.5703125" style="412" customWidth="1"/>
    <col min="14118" max="14118" width="1.28515625" style="412" customWidth="1"/>
    <col min="14119" max="14119" width="0.7109375" style="412" customWidth="1"/>
    <col min="14120" max="14120" width="1.28515625" style="412" customWidth="1"/>
    <col min="14121" max="14121" width="4.140625" style="412" customWidth="1"/>
    <col min="14122" max="14123" width="2.7109375" style="412" customWidth="1"/>
    <col min="14124" max="14124" width="3.85546875" style="412" customWidth="1"/>
    <col min="14125" max="14125" width="2.7109375" style="412" customWidth="1"/>
    <col min="14126" max="14126" width="1.28515625" style="412" customWidth="1"/>
    <col min="14127" max="14127" width="5.85546875" style="412" customWidth="1"/>
    <col min="14128" max="14128" width="3.140625" style="412" customWidth="1"/>
    <col min="14129" max="14129" width="2.5703125" style="412" customWidth="1"/>
    <col min="14130" max="14130" width="5.140625" style="412" customWidth="1"/>
    <col min="14131" max="14131" width="2.28515625" style="412" customWidth="1"/>
    <col min="14132" max="14336" width="9.140625" style="412"/>
    <col min="14337" max="14338" width="2.28515625" style="412" customWidth="1"/>
    <col min="14339" max="14339" width="5.7109375" style="412" customWidth="1"/>
    <col min="14340" max="14340" width="2.7109375" style="412" customWidth="1"/>
    <col min="14341" max="14341" width="2.5703125" style="412" customWidth="1"/>
    <col min="14342" max="14342" width="0.28515625" style="412" customWidth="1"/>
    <col min="14343" max="14343" width="5.140625" style="412" customWidth="1"/>
    <col min="14344" max="14344" width="4.28515625" style="412" customWidth="1"/>
    <col min="14345" max="14345" width="2.7109375" style="412" customWidth="1"/>
    <col min="14346" max="14346" width="1.140625" style="412" customWidth="1"/>
    <col min="14347" max="14347" width="5.140625" style="412" customWidth="1"/>
    <col min="14348" max="14348" width="1.5703125" style="412" customWidth="1"/>
    <col min="14349" max="14349" width="6.85546875" style="412" customWidth="1"/>
    <col min="14350" max="14350" width="2.7109375" style="412" customWidth="1"/>
    <col min="14351" max="14351" width="3.7109375" style="412" customWidth="1"/>
    <col min="14352" max="14352" width="0.85546875" style="412" customWidth="1"/>
    <col min="14353" max="14353" width="3.7109375" style="412" customWidth="1"/>
    <col min="14354" max="14354" width="4.140625" style="412" customWidth="1"/>
    <col min="14355" max="14355" width="5.28515625" style="412" customWidth="1"/>
    <col min="14356" max="14356" width="4.85546875" style="412" customWidth="1"/>
    <col min="14357" max="14357" width="5.7109375" style="412" customWidth="1"/>
    <col min="14358" max="14358" width="5.28515625" style="412" customWidth="1"/>
    <col min="14359" max="14359" width="3.7109375" style="412" customWidth="1"/>
    <col min="14360" max="14361" width="1.28515625" style="412" customWidth="1"/>
    <col min="14362" max="14362" width="2.7109375" style="412" customWidth="1"/>
    <col min="14363" max="14363" width="4.85546875" style="412" customWidth="1"/>
    <col min="14364" max="14364" width="2.5703125" style="412" customWidth="1"/>
    <col min="14365" max="14365" width="1.42578125" style="412" customWidth="1"/>
    <col min="14366" max="14366" width="2.28515625" style="412" customWidth="1"/>
    <col min="14367" max="14367" width="3" style="412" customWidth="1"/>
    <col min="14368" max="14368" width="2.7109375" style="412" customWidth="1"/>
    <col min="14369" max="14369" width="1" style="412" customWidth="1"/>
    <col min="14370" max="14370" width="4.28515625" style="412" customWidth="1"/>
    <col min="14371" max="14372" width="1.140625" style="412" customWidth="1"/>
    <col min="14373" max="14373" width="2.5703125" style="412" customWidth="1"/>
    <col min="14374" max="14374" width="1.28515625" style="412" customWidth="1"/>
    <col min="14375" max="14375" width="0.7109375" style="412" customWidth="1"/>
    <col min="14376" max="14376" width="1.28515625" style="412" customWidth="1"/>
    <col min="14377" max="14377" width="4.140625" style="412" customWidth="1"/>
    <col min="14378" max="14379" width="2.7109375" style="412" customWidth="1"/>
    <col min="14380" max="14380" width="3.85546875" style="412" customWidth="1"/>
    <col min="14381" max="14381" width="2.7109375" style="412" customWidth="1"/>
    <col min="14382" max="14382" width="1.28515625" style="412" customWidth="1"/>
    <col min="14383" max="14383" width="5.85546875" style="412" customWidth="1"/>
    <col min="14384" max="14384" width="3.140625" style="412" customWidth="1"/>
    <col min="14385" max="14385" width="2.5703125" style="412" customWidth="1"/>
    <col min="14386" max="14386" width="5.140625" style="412" customWidth="1"/>
    <col min="14387" max="14387" width="2.28515625" style="412" customWidth="1"/>
    <col min="14388" max="14592" width="9.140625" style="412"/>
    <col min="14593" max="14594" width="2.28515625" style="412" customWidth="1"/>
    <col min="14595" max="14595" width="5.7109375" style="412" customWidth="1"/>
    <col min="14596" max="14596" width="2.7109375" style="412" customWidth="1"/>
    <col min="14597" max="14597" width="2.5703125" style="412" customWidth="1"/>
    <col min="14598" max="14598" width="0.28515625" style="412" customWidth="1"/>
    <col min="14599" max="14599" width="5.140625" style="412" customWidth="1"/>
    <col min="14600" max="14600" width="4.28515625" style="412" customWidth="1"/>
    <col min="14601" max="14601" width="2.7109375" style="412" customWidth="1"/>
    <col min="14602" max="14602" width="1.140625" style="412" customWidth="1"/>
    <col min="14603" max="14603" width="5.140625" style="412" customWidth="1"/>
    <col min="14604" max="14604" width="1.5703125" style="412" customWidth="1"/>
    <col min="14605" max="14605" width="6.85546875" style="412" customWidth="1"/>
    <col min="14606" max="14606" width="2.7109375" style="412" customWidth="1"/>
    <col min="14607" max="14607" width="3.7109375" style="412" customWidth="1"/>
    <col min="14608" max="14608" width="0.85546875" style="412" customWidth="1"/>
    <col min="14609" max="14609" width="3.7109375" style="412" customWidth="1"/>
    <col min="14610" max="14610" width="4.140625" style="412" customWidth="1"/>
    <col min="14611" max="14611" width="5.28515625" style="412" customWidth="1"/>
    <col min="14612" max="14612" width="4.85546875" style="412" customWidth="1"/>
    <col min="14613" max="14613" width="5.7109375" style="412" customWidth="1"/>
    <col min="14614" max="14614" width="5.28515625" style="412" customWidth="1"/>
    <col min="14615" max="14615" width="3.7109375" style="412" customWidth="1"/>
    <col min="14616" max="14617" width="1.28515625" style="412" customWidth="1"/>
    <col min="14618" max="14618" width="2.7109375" style="412" customWidth="1"/>
    <col min="14619" max="14619" width="4.85546875" style="412" customWidth="1"/>
    <col min="14620" max="14620" width="2.5703125" style="412" customWidth="1"/>
    <col min="14621" max="14621" width="1.42578125" style="412" customWidth="1"/>
    <col min="14622" max="14622" width="2.28515625" style="412" customWidth="1"/>
    <col min="14623" max="14623" width="3" style="412" customWidth="1"/>
    <col min="14624" max="14624" width="2.7109375" style="412" customWidth="1"/>
    <col min="14625" max="14625" width="1" style="412" customWidth="1"/>
    <col min="14626" max="14626" width="4.28515625" style="412" customWidth="1"/>
    <col min="14627" max="14628" width="1.140625" style="412" customWidth="1"/>
    <col min="14629" max="14629" width="2.5703125" style="412" customWidth="1"/>
    <col min="14630" max="14630" width="1.28515625" style="412" customWidth="1"/>
    <col min="14631" max="14631" width="0.7109375" style="412" customWidth="1"/>
    <col min="14632" max="14632" width="1.28515625" style="412" customWidth="1"/>
    <col min="14633" max="14633" width="4.140625" style="412" customWidth="1"/>
    <col min="14634" max="14635" width="2.7109375" style="412" customWidth="1"/>
    <col min="14636" max="14636" width="3.85546875" style="412" customWidth="1"/>
    <col min="14637" max="14637" width="2.7109375" style="412" customWidth="1"/>
    <col min="14638" max="14638" width="1.28515625" style="412" customWidth="1"/>
    <col min="14639" max="14639" width="5.85546875" style="412" customWidth="1"/>
    <col min="14640" max="14640" width="3.140625" style="412" customWidth="1"/>
    <col min="14641" max="14641" width="2.5703125" style="412" customWidth="1"/>
    <col min="14642" max="14642" width="5.140625" style="412" customWidth="1"/>
    <col min="14643" max="14643" width="2.28515625" style="412" customWidth="1"/>
    <col min="14644" max="14848" width="9.140625" style="412"/>
    <col min="14849" max="14850" width="2.28515625" style="412" customWidth="1"/>
    <col min="14851" max="14851" width="5.7109375" style="412" customWidth="1"/>
    <col min="14852" max="14852" width="2.7109375" style="412" customWidth="1"/>
    <col min="14853" max="14853" width="2.5703125" style="412" customWidth="1"/>
    <col min="14854" max="14854" width="0.28515625" style="412" customWidth="1"/>
    <col min="14855" max="14855" width="5.140625" style="412" customWidth="1"/>
    <col min="14856" max="14856" width="4.28515625" style="412" customWidth="1"/>
    <col min="14857" max="14857" width="2.7109375" style="412" customWidth="1"/>
    <col min="14858" max="14858" width="1.140625" style="412" customWidth="1"/>
    <col min="14859" max="14859" width="5.140625" style="412" customWidth="1"/>
    <col min="14860" max="14860" width="1.5703125" style="412" customWidth="1"/>
    <col min="14861" max="14861" width="6.85546875" style="412" customWidth="1"/>
    <col min="14862" max="14862" width="2.7109375" style="412" customWidth="1"/>
    <col min="14863" max="14863" width="3.7109375" style="412" customWidth="1"/>
    <col min="14864" max="14864" width="0.85546875" style="412" customWidth="1"/>
    <col min="14865" max="14865" width="3.7109375" style="412" customWidth="1"/>
    <col min="14866" max="14866" width="4.140625" style="412" customWidth="1"/>
    <col min="14867" max="14867" width="5.28515625" style="412" customWidth="1"/>
    <col min="14868" max="14868" width="4.85546875" style="412" customWidth="1"/>
    <col min="14869" max="14869" width="5.7109375" style="412" customWidth="1"/>
    <col min="14870" max="14870" width="5.28515625" style="412" customWidth="1"/>
    <col min="14871" max="14871" width="3.7109375" style="412" customWidth="1"/>
    <col min="14872" max="14873" width="1.28515625" style="412" customWidth="1"/>
    <col min="14874" max="14874" width="2.7109375" style="412" customWidth="1"/>
    <col min="14875" max="14875" width="4.85546875" style="412" customWidth="1"/>
    <col min="14876" max="14876" width="2.5703125" style="412" customWidth="1"/>
    <col min="14877" max="14877" width="1.42578125" style="412" customWidth="1"/>
    <col min="14878" max="14878" width="2.28515625" style="412" customWidth="1"/>
    <col min="14879" max="14879" width="3" style="412" customWidth="1"/>
    <col min="14880" max="14880" width="2.7109375" style="412" customWidth="1"/>
    <col min="14881" max="14881" width="1" style="412" customWidth="1"/>
    <col min="14882" max="14882" width="4.28515625" style="412" customWidth="1"/>
    <col min="14883" max="14884" width="1.140625" style="412" customWidth="1"/>
    <col min="14885" max="14885" width="2.5703125" style="412" customWidth="1"/>
    <col min="14886" max="14886" width="1.28515625" style="412" customWidth="1"/>
    <col min="14887" max="14887" width="0.7109375" style="412" customWidth="1"/>
    <col min="14888" max="14888" width="1.28515625" style="412" customWidth="1"/>
    <col min="14889" max="14889" width="4.140625" style="412" customWidth="1"/>
    <col min="14890" max="14891" width="2.7109375" style="412" customWidth="1"/>
    <col min="14892" max="14892" width="3.85546875" style="412" customWidth="1"/>
    <col min="14893" max="14893" width="2.7109375" style="412" customWidth="1"/>
    <col min="14894" max="14894" width="1.28515625" style="412" customWidth="1"/>
    <col min="14895" max="14895" width="5.85546875" style="412" customWidth="1"/>
    <col min="14896" max="14896" width="3.140625" style="412" customWidth="1"/>
    <col min="14897" max="14897" width="2.5703125" style="412" customWidth="1"/>
    <col min="14898" max="14898" width="5.140625" style="412" customWidth="1"/>
    <col min="14899" max="14899" width="2.28515625" style="412" customWidth="1"/>
    <col min="14900" max="15104" width="9.140625" style="412"/>
    <col min="15105" max="15106" width="2.28515625" style="412" customWidth="1"/>
    <col min="15107" max="15107" width="5.7109375" style="412" customWidth="1"/>
    <col min="15108" max="15108" width="2.7109375" style="412" customWidth="1"/>
    <col min="15109" max="15109" width="2.5703125" style="412" customWidth="1"/>
    <col min="15110" max="15110" width="0.28515625" style="412" customWidth="1"/>
    <col min="15111" max="15111" width="5.140625" style="412" customWidth="1"/>
    <col min="15112" max="15112" width="4.28515625" style="412" customWidth="1"/>
    <col min="15113" max="15113" width="2.7109375" style="412" customWidth="1"/>
    <col min="15114" max="15114" width="1.140625" style="412" customWidth="1"/>
    <col min="15115" max="15115" width="5.140625" style="412" customWidth="1"/>
    <col min="15116" max="15116" width="1.5703125" style="412" customWidth="1"/>
    <col min="15117" max="15117" width="6.85546875" style="412" customWidth="1"/>
    <col min="15118" max="15118" width="2.7109375" style="412" customWidth="1"/>
    <col min="15119" max="15119" width="3.7109375" style="412" customWidth="1"/>
    <col min="15120" max="15120" width="0.85546875" style="412" customWidth="1"/>
    <col min="15121" max="15121" width="3.7109375" style="412" customWidth="1"/>
    <col min="15122" max="15122" width="4.140625" style="412" customWidth="1"/>
    <col min="15123" max="15123" width="5.28515625" style="412" customWidth="1"/>
    <col min="15124" max="15124" width="4.85546875" style="412" customWidth="1"/>
    <col min="15125" max="15125" width="5.7109375" style="412" customWidth="1"/>
    <col min="15126" max="15126" width="5.28515625" style="412" customWidth="1"/>
    <col min="15127" max="15127" width="3.7109375" style="412" customWidth="1"/>
    <col min="15128" max="15129" width="1.28515625" style="412" customWidth="1"/>
    <col min="15130" max="15130" width="2.7109375" style="412" customWidth="1"/>
    <col min="15131" max="15131" width="4.85546875" style="412" customWidth="1"/>
    <col min="15132" max="15132" width="2.5703125" style="412" customWidth="1"/>
    <col min="15133" max="15133" width="1.42578125" style="412" customWidth="1"/>
    <col min="15134" max="15134" width="2.28515625" style="412" customWidth="1"/>
    <col min="15135" max="15135" width="3" style="412" customWidth="1"/>
    <col min="15136" max="15136" width="2.7109375" style="412" customWidth="1"/>
    <col min="15137" max="15137" width="1" style="412" customWidth="1"/>
    <col min="15138" max="15138" width="4.28515625" style="412" customWidth="1"/>
    <col min="15139" max="15140" width="1.140625" style="412" customWidth="1"/>
    <col min="15141" max="15141" width="2.5703125" style="412" customWidth="1"/>
    <col min="15142" max="15142" width="1.28515625" style="412" customWidth="1"/>
    <col min="15143" max="15143" width="0.7109375" style="412" customWidth="1"/>
    <col min="15144" max="15144" width="1.28515625" style="412" customWidth="1"/>
    <col min="15145" max="15145" width="4.140625" style="412" customWidth="1"/>
    <col min="15146" max="15147" width="2.7109375" style="412" customWidth="1"/>
    <col min="15148" max="15148" width="3.85546875" style="412" customWidth="1"/>
    <col min="15149" max="15149" width="2.7109375" style="412" customWidth="1"/>
    <col min="15150" max="15150" width="1.28515625" style="412" customWidth="1"/>
    <col min="15151" max="15151" width="5.85546875" style="412" customWidth="1"/>
    <col min="15152" max="15152" width="3.140625" style="412" customWidth="1"/>
    <col min="15153" max="15153" width="2.5703125" style="412" customWidth="1"/>
    <col min="15154" max="15154" width="5.140625" style="412" customWidth="1"/>
    <col min="15155" max="15155" width="2.28515625" style="412" customWidth="1"/>
    <col min="15156" max="15360" width="9.140625" style="412"/>
    <col min="15361" max="15362" width="2.28515625" style="412" customWidth="1"/>
    <col min="15363" max="15363" width="5.7109375" style="412" customWidth="1"/>
    <col min="15364" max="15364" width="2.7109375" style="412" customWidth="1"/>
    <col min="15365" max="15365" width="2.5703125" style="412" customWidth="1"/>
    <col min="15366" max="15366" width="0.28515625" style="412" customWidth="1"/>
    <col min="15367" max="15367" width="5.140625" style="412" customWidth="1"/>
    <col min="15368" max="15368" width="4.28515625" style="412" customWidth="1"/>
    <col min="15369" max="15369" width="2.7109375" style="412" customWidth="1"/>
    <col min="15370" max="15370" width="1.140625" style="412" customWidth="1"/>
    <col min="15371" max="15371" width="5.140625" style="412" customWidth="1"/>
    <col min="15372" max="15372" width="1.5703125" style="412" customWidth="1"/>
    <col min="15373" max="15373" width="6.85546875" style="412" customWidth="1"/>
    <col min="15374" max="15374" width="2.7109375" style="412" customWidth="1"/>
    <col min="15375" max="15375" width="3.7109375" style="412" customWidth="1"/>
    <col min="15376" max="15376" width="0.85546875" style="412" customWidth="1"/>
    <col min="15377" max="15377" width="3.7109375" style="412" customWidth="1"/>
    <col min="15378" max="15378" width="4.140625" style="412" customWidth="1"/>
    <col min="15379" max="15379" width="5.28515625" style="412" customWidth="1"/>
    <col min="15380" max="15380" width="4.85546875" style="412" customWidth="1"/>
    <col min="15381" max="15381" width="5.7109375" style="412" customWidth="1"/>
    <col min="15382" max="15382" width="5.28515625" style="412" customWidth="1"/>
    <col min="15383" max="15383" width="3.7109375" style="412" customWidth="1"/>
    <col min="15384" max="15385" width="1.28515625" style="412" customWidth="1"/>
    <col min="15386" max="15386" width="2.7109375" style="412" customWidth="1"/>
    <col min="15387" max="15387" width="4.85546875" style="412" customWidth="1"/>
    <col min="15388" max="15388" width="2.5703125" style="412" customWidth="1"/>
    <col min="15389" max="15389" width="1.42578125" style="412" customWidth="1"/>
    <col min="15390" max="15390" width="2.28515625" style="412" customWidth="1"/>
    <col min="15391" max="15391" width="3" style="412" customWidth="1"/>
    <col min="15392" max="15392" width="2.7109375" style="412" customWidth="1"/>
    <col min="15393" max="15393" width="1" style="412" customWidth="1"/>
    <col min="15394" max="15394" width="4.28515625" style="412" customWidth="1"/>
    <col min="15395" max="15396" width="1.140625" style="412" customWidth="1"/>
    <col min="15397" max="15397" width="2.5703125" style="412" customWidth="1"/>
    <col min="15398" max="15398" width="1.28515625" style="412" customWidth="1"/>
    <col min="15399" max="15399" width="0.7109375" style="412" customWidth="1"/>
    <col min="15400" max="15400" width="1.28515625" style="412" customWidth="1"/>
    <col min="15401" max="15401" width="4.140625" style="412" customWidth="1"/>
    <col min="15402" max="15403" width="2.7109375" style="412" customWidth="1"/>
    <col min="15404" max="15404" width="3.85546875" style="412" customWidth="1"/>
    <col min="15405" max="15405" width="2.7109375" style="412" customWidth="1"/>
    <col min="15406" max="15406" width="1.28515625" style="412" customWidth="1"/>
    <col min="15407" max="15407" width="5.85546875" style="412" customWidth="1"/>
    <col min="15408" max="15408" width="3.140625" style="412" customWidth="1"/>
    <col min="15409" max="15409" width="2.5703125" style="412" customWidth="1"/>
    <col min="15410" max="15410" width="5.140625" style="412" customWidth="1"/>
    <col min="15411" max="15411" width="2.28515625" style="412" customWidth="1"/>
    <col min="15412" max="15616" width="9.140625" style="412"/>
    <col min="15617" max="15618" width="2.28515625" style="412" customWidth="1"/>
    <col min="15619" max="15619" width="5.7109375" style="412" customWidth="1"/>
    <col min="15620" max="15620" width="2.7109375" style="412" customWidth="1"/>
    <col min="15621" max="15621" width="2.5703125" style="412" customWidth="1"/>
    <col min="15622" max="15622" width="0.28515625" style="412" customWidth="1"/>
    <col min="15623" max="15623" width="5.140625" style="412" customWidth="1"/>
    <col min="15624" max="15624" width="4.28515625" style="412" customWidth="1"/>
    <col min="15625" max="15625" width="2.7109375" style="412" customWidth="1"/>
    <col min="15626" max="15626" width="1.140625" style="412" customWidth="1"/>
    <col min="15627" max="15627" width="5.140625" style="412" customWidth="1"/>
    <col min="15628" max="15628" width="1.5703125" style="412" customWidth="1"/>
    <col min="15629" max="15629" width="6.85546875" style="412" customWidth="1"/>
    <col min="15630" max="15630" width="2.7109375" style="412" customWidth="1"/>
    <col min="15631" max="15631" width="3.7109375" style="412" customWidth="1"/>
    <col min="15632" max="15632" width="0.85546875" style="412" customWidth="1"/>
    <col min="15633" max="15633" width="3.7109375" style="412" customWidth="1"/>
    <col min="15634" max="15634" width="4.140625" style="412" customWidth="1"/>
    <col min="15635" max="15635" width="5.28515625" style="412" customWidth="1"/>
    <col min="15636" max="15636" width="4.85546875" style="412" customWidth="1"/>
    <col min="15637" max="15637" width="5.7109375" style="412" customWidth="1"/>
    <col min="15638" max="15638" width="5.28515625" style="412" customWidth="1"/>
    <col min="15639" max="15639" width="3.7109375" style="412" customWidth="1"/>
    <col min="15640" max="15641" width="1.28515625" style="412" customWidth="1"/>
    <col min="15642" max="15642" width="2.7109375" style="412" customWidth="1"/>
    <col min="15643" max="15643" width="4.85546875" style="412" customWidth="1"/>
    <col min="15644" max="15644" width="2.5703125" style="412" customWidth="1"/>
    <col min="15645" max="15645" width="1.42578125" style="412" customWidth="1"/>
    <col min="15646" max="15646" width="2.28515625" style="412" customWidth="1"/>
    <col min="15647" max="15647" width="3" style="412" customWidth="1"/>
    <col min="15648" max="15648" width="2.7109375" style="412" customWidth="1"/>
    <col min="15649" max="15649" width="1" style="412" customWidth="1"/>
    <col min="15650" max="15650" width="4.28515625" style="412" customWidth="1"/>
    <col min="15651" max="15652" width="1.140625" style="412" customWidth="1"/>
    <col min="15653" max="15653" width="2.5703125" style="412" customWidth="1"/>
    <col min="15654" max="15654" width="1.28515625" style="412" customWidth="1"/>
    <col min="15655" max="15655" width="0.7109375" style="412" customWidth="1"/>
    <col min="15656" max="15656" width="1.28515625" style="412" customWidth="1"/>
    <col min="15657" max="15657" width="4.140625" style="412" customWidth="1"/>
    <col min="15658" max="15659" width="2.7109375" style="412" customWidth="1"/>
    <col min="15660" max="15660" width="3.85546875" style="412" customWidth="1"/>
    <col min="15661" max="15661" width="2.7109375" style="412" customWidth="1"/>
    <col min="15662" max="15662" width="1.28515625" style="412" customWidth="1"/>
    <col min="15663" max="15663" width="5.85546875" style="412" customWidth="1"/>
    <col min="15664" max="15664" width="3.140625" style="412" customWidth="1"/>
    <col min="15665" max="15665" width="2.5703125" style="412" customWidth="1"/>
    <col min="15666" max="15666" width="5.140625" style="412" customWidth="1"/>
    <col min="15667" max="15667" width="2.28515625" style="412" customWidth="1"/>
    <col min="15668" max="15872" width="9.140625" style="412"/>
    <col min="15873" max="15874" width="2.28515625" style="412" customWidth="1"/>
    <col min="15875" max="15875" width="5.7109375" style="412" customWidth="1"/>
    <col min="15876" max="15876" width="2.7109375" style="412" customWidth="1"/>
    <col min="15877" max="15877" width="2.5703125" style="412" customWidth="1"/>
    <col min="15878" max="15878" width="0.28515625" style="412" customWidth="1"/>
    <col min="15879" max="15879" width="5.140625" style="412" customWidth="1"/>
    <col min="15880" max="15880" width="4.28515625" style="412" customWidth="1"/>
    <col min="15881" max="15881" width="2.7109375" style="412" customWidth="1"/>
    <col min="15882" max="15882" width="1.140625" style="412" customWidth="1"/>
    <col min="15883" max="15883" width="5.140625" style="412" customWidth="1"/>
    <col min="15884" max="15884" width="1.5703125" style="412" customWidth="1"/>
    <col min="15885" max="15885" width="6.85546875" style="412" customWidth="1"/>
    <col min="15886" max="15886" width="2.7109375" style="412" customWidth="1"/>
    <col min="15887" max="15887" width="3.7109375" style="412" customWidth="1"/>
    <col min="15888" max="15888" width="0.85546875" style="412" customWidth="1"/>
    <col min="15889" max="15889" width="3.7109375" style="412" customWidth="1"/>
    <col min="15890" max="15890" width="4.140625" style="412" customWidth="1"/>
    <col min="15891" max="15891" width="5.28515625" style="412" customWidth="1"/>
    <col min="15892" max="15892" width="4.85546875" style="412" customWidth="1"/>
    <col min="15893" max="15893" width="5.7109375" style="412" customWidth="1"/>
    <col min="15894" max="15894" width="5.28515625" style="412" customWidth="1"/>
    <col min="15895" max="15895" width="3.7109375" style="412" customWidth="1"/>
    <col min="15896" max="15897" width="1.28515625" style="412" customWidth="1"/>
    <col min="15898" max="15898" width="2.7109375" style="412" customWidth="1"/>
    <col min="15899" max="15899" width="4.85546875" style="412" customWidth="1"/>
    <col min="15900" max="15900" width="2.5703125" style="412" customWidth="1"/>
    <col min="15901" max="15901" width="1.42578125" style="412" customWidth="1"/>
    <col min="15902" max="15902" width="2.28515625" style="412" customWidth="1"/>
    <col min="15903" max="15903" width="3" style="412" customWidth="1"/>
    <col min="15904" max="15904" width="2.7109375" style="412" customWidth="1"/>
    <col min="15905" max="15905" width="1" style="412" customWidth="1"/>
    <col min="15906" max="15906" width="4.28515625" style="412" customWidth="1"/>
    <col min="15907" max="15908" width="1.140625" style="412" customWidth="1"/>
    <col min="15909" max="15909" width="2.5703125" style="412" customWidth="1"/>
    <col min="15910" max="15910" width="1.28515625" style="412" customWidth="1"/>
    <col min="15911" max="15911" width="0.7109375" style="412" customWidth="1"/>
    <col min="15912" max="15912" width="1.28515625" style="412" customWidth="1"/>
    <col min="15913" max="15913" width="4.140625" style="412" customWidth="1"/>
    <col min="15914" max="15915" width="2.7109375" style="412" customWidth="1"/>
    <col min="15916" max="15916" width="3.85546875" style="412" customWidth="1"/>
    <col min="15917" max="15917" width="2.7109375" style="412" customWidth="1"/>
    <col min="15918" max="15918" width="1.28515625" style="412" customWidth="1"/>
    <col min="15919" max="15919" width="5.85546875" style="412" customWidth="1"/>
    <col min="15920" max="15920" width="3.140625" style="412" customWidth="1"/>
    <col min="15921" max="15921" width="2.5703125" style="412" customWidth="1"/>
    <col min="15922" max="15922" width="5.140625" style="412" customWidth="1"/>
    <col min="15923" max="15923" width="2.28515625" style="412" customWidth="1"/>
    <col min="15924" max="16128" width="9.140625" style="412"/>
    <col min="16129" max="16130" width="2.28515625" style="412" customWidth="1"/>
    <col min="16131" max="16131" width="5.7109375" style="412" customWidth="1"/>
    <col min="16132" max="16132" width="2.7109375" style="412" customWidth="1"/>
    <col min="16133" max="16133" width="2.5703125" style="412" customWidth="1"/>
    <col min="16134" max="16134" width="0.28515625" style="412" customWidth="1"/>
    <col min="16135" max="16135" width="5.140625" style="412" customWidth="1"/>
    <col min="16136" max="16136" width="4.28515625" style="412" customWidth="1"/>
    <col min="16137" max="16137" width="2.7109375" style="412" customWidth="1"/>
    <col min="16138" max="16138" width="1.140625" style="412" customWidth="1"/>
    <col min="16139" max="16139" width="5.140625" style="412" customWidth="1"/>
    <col min="16140" max="16140" width="1.5703125" style="412" customWidth="1"/>
    <col min="16141" max="16141" width="6.85546875" style="412" customWidth="1"/>
    <col min="16142" max="16142" width="2.7109375" style="412" customWidth="1"/>
    <col min="16143" max="16143" width="3.7109375" style="412" customWidth="1"/>
    <col min="16144" max="16144" width="0.85546875" style="412" customWidth="1"/>
    <col min="16145" max="16145" width="3.7109375" style="412" customWidth="1"/>
    <col min="16146" max="16146" width="4.140625" style="412" customWidth="1"/>
    <col min="16147" max="16147" width="5.28515625" style="412" customWidth="1"/>
    <col min="16148" max="16148" width="4.85546875" style="412" customWidth="1"/>
    <col min="16149" max="16149" width="5.7109375" style="412" customWidth="1"/>
    <col min="16150" max="16150" width="5.28515625" style="412" customWidth="1"/>
    <col min="16151" max="16151" width="3.7109375" style="412" customWidth="1"/>
    <col min="16152" max="16153" width="1.28515625" style="412" customWidth="1"/>
    <col min="16154" max="16154" width="2.7109375" style="412" customWidth="1"/>
    <col min="16155" max="16155" width="4.85546875" style="412" customWidth="1"/>
    <col min="16156" max="16156" width="2.5703125" style="412" customWidth="1"/>
    <col min="16157" max="16157" width="1.42578125" style="412" customWidth="1"/>
    <col min="16158" max="16158" width="2.28515625" style="412" customWidth="1"/>
    <col min="16159" max="16159" width="3" style="412" customWidth="1"/>
    <col min="16160" max="16160" width="2.7109375" style="412" customWidth="1"/>
    <col min="16161" max="16161" width="1" style="412" customWidth="1"/>
    <col min="16162" max="16162" width="4.28515625" style="412" customWidth="1"/>
    <col min="16163" max="16164" width="1.140625" style="412" customWidth="1"/>
    <col min="16165" max="16165" width="2.5703125" style="412" customWidth="1"/>
    <col min="16166" max="16166" width="1.28515625" style="412" customWidth="1"/>
    <col min="16167" max="16167" width="0.7109375" style="412" customWidth="1"/>
    <col min="16168" max="16168" width="1.28515625" style="412" customWidth="1"/>
    <col min="16169" max="16169" width="4.140625" style="412" customWidth="1"/>
    <col min="16170" max="16171" width="2.7109375" style="412" customWidth="1"/>
    <col min="16172" max="16172" width="3.85546875" style="412" customWidth="1"/>
    <col min="16173" max="16173" width="2.7109375" style="412" customWidth="1"/>
    <col min="16174" max="16174" width="1.28515625" style="412" customWidth="1"/>
    <col min="16175" max="16175" width="5.85546875" style="412" customWidth="1"/>
    <col min="16176" max="16176" width="3.140625" style="412" customWidth="1"/>
    <col min="16177" max="16177" width="2.5703125" style="412" customWidth="1"/>
    <col min="16178" max="16178" width="5.140625" style="412" customWidth="1"/>
    <col min="16179" max="16179" width="2.28515625" style="412" customWidth="1"/>
    <col min="16180" max="16384" width="9.140625" style="412"/>
  </cols>
  <sheetData>
    <row r="1" spans="1:51" x14ac:dyDescent="0.2">
      <c r="A1" s="468"/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69"/>
      <c r="P1" s="469"/>
      <c r="Q1" s="469"/>
      <c r="R1" s="469"/>
      <c r="S1" s="469"/>
      <c r="T1" s="469"/>
      <c r="U1" s="469"/>
      <c r="V1" s="469"/>
      <c r="W1" s="469"/>
      <c r="X1" s="469"/>
      <c r="Y1" s="469"/>
      <c r="Z1" s="469"/>
      <c r="AA1" s="469"/>
      <c r="AB1" s="469"/>
      <c r="AC1" s="469"/>
      <c r="AD1" s="469"/>
      <c r="AE1" s="469"/>
      <c r="AF1" s="469"/>
      <c r="AG1" s="469"/>
      <c r="AH1" s="469"/>
      <c r="AI1" s="469"/>
      <c r="AJ1" s="469"/>
      <c r="AK1" s="469"/>
      <c r="AL1" s="469"/>
      <c r="AM1" s="469"/>
      <c r="AN1" s="469" t="s">
        <v>1323</v>
      </c>
      <c r="AO1" s="469"/>
      <c r="AP1" s="469"/>
      <c r="AQ1" s="469"/>
      <c r="AR1" s="469"/>
      <c r="AS1" s="469"/>
      <c r="AT1" s="469"/>
      <c r="AU1" s="469"/>
      <c r="AV1" s="469"/>
      <c r="AW1" s="469"/>
      <c r="AX1" s="469"/>
      <c r="AY1" s="470"/>
    </row>
    <row r="2" spans="1:51" x14ac:dyDescent="0.2">
      <c r="A2" s="471"/>
      <c r="AK2" s="472"/>
      <c r="AL2" s="473"/>
      <c r="AM2" s="474"/>
      <c r="AN2" s="472"/>
      <c r="AO2" s="474"/>
      <c r="AP2" s="472"/>
      <c r="AQ2" s="473"/>
      <c r="AR2" s="473"/>
      <c r="AS2" s="474"/>
      <c r="AT2" s="472"/>
      <c r="AU2" s="473"/>
      <c r="AV2" s="474"/>
      <c r="AW2" s="472"/>
      <c r="AX2" s="474"/>
      <c r="AY2" s="475"/>
    </row>
    <row r="3" spans="1:51" x14ac:dyDescent="0.2">
      <c r="A3" s="471"/>
      <c r="B3" s="472" t="s">
        <v>1324</v>
      </c>
      <c r="C3" s="473"/>
      <c r="D3" s="474"/>
      <c r="E3" s="472"/>
      <c r="F3" s="473"/>
      <c r="G3" s="473"/>
      <c r="H3" s="474"/>
      <c r="I3" s="472"/>
      <c r="J3" s="473"/>
      <c r="K3" s="474"/>
      <c r="L3" s="472"/>
      <c r="M3" s="474"/>
      <c r="T3" s="454"/>
      <c r="AK3" s="472"/>
      <c r="AL3" s="473"/>
      <c r="AM3" s="474"/>
      <c r="AN3" s="472"/>
      <c r="AO3" s="474"/>
      <c r="AP3" s="472"/>
      <c r="AQ3" s="473"/>
      <c r="AR3" s="473"/>
      <c r="AS3" s="474"/>
      <c r="AT3" s="472"/>
      <c r="AU3" s="473"/>
      <c r="AV3" s="474"/>
      <c r="AW3" s="472"/>
      <c r="AX3" s="474"/>
      <c r="AY3" s="475"/>
    </row>
    <row r="4" spans="1:51" x14ac:dyDescent="0.2">
      <c r="A4" s="471"/>
      <c r="B4" s="472" t="s">
        <v>1325</v>
      </c>
      <c r="C4" s="473"/>
      <c r="D4" s="474"/>
      <c r="E4" s="472"/>
      <c r="F4" s="473"/>
      <c r="G4" s="473"/>
      <c r="H4" s="474"/>
      <c r="I4" s="472"/>
      <c r="J4" s="473"/>
      <c r="K4" s="474"/>
      <c r="L4" s="472"/>
      <c r="M4" s="474"/>
      <c r="V4" s="476"/>
      <c r="W4" s="472"/>
      <c r="X4" s="474"/>
      <c r="Y4" s="472"/>
      <c r="Z4" s="473"/>
      <c r="AA4" s="473"/>
      <c r="AB4" s="474"/>
      <c r="AC4" s="472"/>
      <c r="AD4" s="473"/>
      <c r="AE4" s="473"/>
      <c r="AF4" s="474"/>
      <c r="AG4" s="472"/>
      <c r="AH4" s="473"/>
      <c r="AI4" s="473"/>
      <c r="AJ4" s="473"/>
      <c r="AK4" s="472"/>
      <c r="AL4" s="473"/>
      <c r="AM4" s="474"/>
      <c r="AN4" s="472"/>
      <c r="AO4" s="474"/>
      <c r="AP4" s="472"/>
      <c r="AQ4" s="473"/>
      <c r="AR4" s="473"/>
      <c r="AS4" s="474"/>
      <c r="AT4" s="472"/>
      <c r="AU4" s="473"/>
      <c r="AV4" s="474"/>
      <c r="AW4" s="472"/>
      <c r="AX4" s="474"/>
      <c r="AY4" s="475"/>
    </row>
    <row r="5" spans="1:51" ht="15" customHeight="1" x14ac:dyDescent="0.2">
      <c r="A5" s="471"/>
      <c r="B5" s="472" t="s">
        <v>1326</v>
      </c>
      <c r="C5" s="473"/>
      <c r="D5" s="474"/>
      <c r="E5" s="472"/>
      <c r="F5" s="473"/>
      <c r="G5" s="473"/>
      <c r="H5" s="474"/>
      <c r="I5" s="472"/>
      <c r="J5" s="473"/>
      <c r="K5" s="474"/>
      <c r="L5" s="472"/>
      <c r="M5" s="474"/>
      <c r="N5" s="477"/>
      <c r="O5" s="478"/>
      <c r="P5" s="478"/>
      <c r="Q5" s="478"/>
      <c r="R5" s="478"/>
      <c r="S5" s="478"/>
      <c r="T5" s="478"/>
      <c r="U5" s="478"/>
      <c r="V5" s="476"/>
      <c r="W5" s="472"/>
      <c r="X5" s="474"/>
      <c r="Y5" s="472"/>
      <c r="Z5" s="473"/>
      <c r="AA5" s="473"/>
      <c r="AB5" s="474"/>
      <c r="AC5" s="472"/>
      <c r="AD5" s="473"/>
      <c r="AE5" s="473"/>
      <c r="AF5" s="474"/>
      <c r="AG5" s="472"/>
      <c r="AH5" s="473"/>
      <c r="AI5" s="473"/>
      <c r="AJ5" s="473"/>
      <c r="AK5" s="472"/>
      <c r="AL5" s="473"/>
      <c r="AM5" s="474"/>
      <c r="AN5" s="472"/>
      <c r="AO5" s="474"/>
      <c r="AP5" s="472"/>
      <c r="AQ5" s="473"/>
      <c r="AR5" s="473"/>
      <c r="AS5" s="474"/>
      <c r="AT5" s="472"/>
      <c r="AU5" s="473"/>
      <c r="AV5" s="474"/>
      <c r="AW5" s="472"/>
      <c r="AX5" s="474"/>
      <c r="AY5" s="475"/>
    </row>
    <row r="6" spans="1:51" ht="23.45" customHeight="1" x14ac:dyDescent="0.2">
      <c r="A6" s="471"/>
      <c r="B6" s="1082"/>
      <c r="C6" s="1086"/>
      <c r="D6" s="1086"/>
      <c r="E6" s="1086"/>
      <c r="F6" s="1086"/>
      <c r="G6" s="1086"/>
      <c r="H6" s="1086"/>
      <c r="I6" s="1086"/>
      <c r="J6" s="1086"/>
      <c r="K6" s="1086"/>
      <c r="L6" s="1086"/>
      <c r="M6" s="1086"/>
      <c r="N6" s="1086"/>
      <c r="O6" s="1086"/>
      <c r="P6" s="1086"/>
      <c r="Q6" s="1086"/>
      <c r="R6" s="1086"/>
      <c r="S6" s="1086"/>
      <c r="T6" s="1086"/>
      <c r="U6" s="1086"/>
      <c r="V6" s="1086"/>
      <c r="W6" s="1086"/>
      <c r="X6" s="1086"/>
      <c r="Y6" s="1083"/>
      <c r="Z6" s="1082"/>
      <c r="AA6" s="1086"/>
      <c r="AB6" s="1086"/>
      <c r="AC6" s="1086"/>
      <c r="AD6" s="1086"/>
      <c r="AE6" s="1086"/>
      <c r="AF6" s="1086"/>
      <c r="AG6" s="1086"/>
      <c r="AH6" s="1086"/>
      <c r="AI6" s="1086"/>
      <c r="AJ6" s="1086"/>
      <c r="AK6" s="1083"/>
      <c r="AL6" s="1087" t="s">
        <v>1327</v>
      </c>
      <c r="AM6" s="1088"/>
      <c r="AN6" s="1088"/>
      <c r="AO6" s="1088"/>
      <c r="AP6" s="1088"/>
      <c r="AQ6" s="1088"/>
      <c r="AR6" s="1088"/>
      <c r="AS6" s="1088"/>
      <c r="AT6" s="1089"/>
      <c r="AU6" s="1090">
        <v>9</v>
      </c>
      <c r="AV6" s="1089"/>
      <c r="AW6" s="1090">
        <v>1</v>
      </c>
      <c r="AX6" s="1089"/>
      <c r="AY6" s="475"/>
    </row>
    <row r="7" spans="1:51" x14ac:dyDescent="0.2">
      <c r="A7" s="471"/>
      <c r="B7" s="472" t="s">
        <v>1328</v>
      </c>
      <c r="C7" s="473"/>
      <c r="D7" s="473"/>
      <c r="E7" s="474"/>
      <c r="F7" s="1070" t="s">
        <v>1329</v>
      </c>
      <c r="G7" s="1071"/>
      <c r="H7" s="1071"/>
      <c r="I7" s="1071"/>
      <c r="J7" s="1071"/>
      <c r="K7" s="1072"/>
      <c r="L7" s="472"/>
      <c r="M7" s="473"/>
      <c r="N7" s="474"/>
      <c r="O7" s="472"/>
      <c r="P7" s="473"/>
      <c r="Q7" s="474"/>
      <c r="R7" s="1091" t="s">
        <v>1330</v>
      </c>
      <c r="S7" s="1092"/>
      <c r="T7" s="1092"/>
      <c r="U7" s="1093"/>
      <c r="V7" s="1100"/>
      <c r="W7" s="1077"/>
      <c r="X7" s="1077"/>
      <c r="Y7" s="1077"/>
      <c r="Z7" s="1077"/>
      <c r="AA7" s="1077"/>
      <c r="AB7" s="1077"/>
      <c r="AC7" s="1077"/>
      <c r="AD7" s="1077"/>
      <c r="AE7" s="1077"/>
      <c r="AF7" s="1077"/>
      <c r="AG7" s="1078"/>
      <c r="AH7" s="1104"/>
      <c r="AI7" s="1105"/>
      <c r="AJ7" s="1105"/>
      <c r="AK7" s="1105"/>
      <c r="AL7" s="1105"/>
      <c r="AM7" s="1105"/>
      <c r="AN7" s="1105"/>
      <c r="AO7" s="1105"/>
      <c r="AP7" s="1106"/>
      <c r="AQ7" s="1110" t="s">
        <v>1331</v>
      </c>
      <c r="AR7" s="1111"/>
      <c r="AS7" s="1111"/>
      <c r="AT7" s="1111"/>
      <c r="AU7" s="1111"/>
      <c r="AV7" s="1111"/>
      <c r="AW7" s="1111"/>
      <c r="AX7" s="1112"/>
      <c r="AY7" s="475"/>
    </row>
    <row r="8" spans="1:51" x14ac:dyDescent="0.2">
      <c r="A8" s="471"/>
      <c r="B8" s="472"/>
      <c r="C8" s="473"/>
      <c r="D8" s="473"/>
      <c r="E8" s="474"/>
      <c r="F8" s="479"/>
      <c r="G8" s="480"/>
      <c r="H8" s="480"/>
      <c r="I8" s="480"/>
      <c r="J8" s="480"/>
      <c r="K8" s="481"/>
      <c r="L8" s="472"/>
      <c r="M8" s="473"/>
      <c r="N8" s="474"/>
      <c r="O8" s="472"/>
      <c r="P8" s="473"/>
      <c r="Q8" s="474"/>
      <c r="R8" s="1094"/>
      <c r="S8" s="1095"/>
      <c r="T8" s="1095"/>
      <c r="U8" s="1096"/>
      <c r="V8" s="1101"/>
      <c r="W8" s="1102"/>
      <c r="X8" s="1102"/>
      <c r="Y8" s="1102"/>
      <c r="Z8" s="1102"/>
      <c r="AA8" s="1102"/>
      <c r="AB8" s="1102"/>
      <c r="AC8" s="1102"/>
      <c r="AD8" s="1102"/>
      <c r="AE8" s="1102"/>
      <c r="AF8" s="1102"/>
      <c r="AG8" s="1103"/>
      <c r="AH8" s="1107"/>
      <c r="AI8" s="1069"/>
      <c r="AJ8" s="1069"/>
      <c r="AK8" s="1069"/>
      <c r="AL8" s="1069"/>
      <c r="AM8" s="1069"/>
      <c r="AN8" s="1069"/>
      <c r="AO8" s="1069"/>
      <c r="AP8" s="1108"/>
      <c r="AQ8" s="1113"/>
      <c r="AR8" s="1114"/>
      <c r="AS8" s="1114"/>
      <c r="AT8" s="1114"/>
      <c r="AU8" s="1114"/>
      <c r="AV8" s="1114"/>
      <c r="AW8" s="1114"/>
      <c r="AX8" s="1115"/>
      <c r="AY8" s="475"/>
    </row>
    <row r="9" spans="1:51" x14ac:dyDescent="0.2">
      <c r="A9" s="471"/>
      <c r="B9" s="472" t="s">
        <v>1332</v>
      </c>
      <c r="C9" s="473"/>
      <c r="D9" s="473"/>
      <c r="E9" s="474"/>
      <c r="F9" s="1070" t="s">
        <v>1333</v>
      </c>
      <c r="G9" s="1071"/>
      <c r="H9" s="1071"/>
      <c r="I9" s="1071"/>
      <c r="J9" s="1071"/>
      <c r="K9" s="1072"/>
      <c r="L9" s="472"/>
      <c r="M9" s="473"/>
      <c r="N9" s="474"/>
      <c r="O9" s="472"/>
      <c r="P9" s="473"/>
      <c r="Q9" s="474"/>
      <c r="R9" s="1097"/>
      <c r="S9" s="1098"/>
      <c r="T9" s="1098"/>
      <c r="U9" s="1099"/>
      <c r="V9" s="482"/>
      <c r="W9" s="483"/>
      <c r="X9" s="483"/>
      <c r="Y9" s="483"/>
      <c r="Z9" s="483"/>
      <c r="AA9" s="483"/>
      <c r="AB9" s="483"/>
      <c r="AC9" s="483"/>
      <c r="AD9" s="483"/>
      <c r="AE9" s="483"/>
      <c r="AF9" s="483"/>
      <c r="AG9" s="484"/>
      <c r="AH9" s="1084"/>
      <c r="AI9" s="1109"/>
      <c r="AJ9" s="1109"/>
      <c r="AK9" s="1109"/>
      <c r="AL9" s="1109"/>
      <c r="AM9" s="1109"/>
      <c r="AN9" s="1109"/>
      <c r="AO9" s="1109"/>
      <c r="AP9" s="1085"/>
      <c r="AQ9" s="485"/>
      <c r="AR9" s="486"/>
      <c r="AS9" s="486"/>
      <c r="AT9" s="486"/>
      <c r="AU9" s="486"/>
      <c r="AV9" s="486"/>
      <c r="AW9" s="486"/>
      <c r="AX9" s="487"/>
      <c r="AY9" s="475"/>
    </row>
    <row r="10" spans="1:51" ht="12.75" customHeight="1" x14ac:dyDescent="0.2">
      <c r="A10" s="471"/>
      <c r="B10" s="472" t="s">
        <v>1334</v>
      </c>
      <c r="C10" s="473"/>
      <c r="D10" s="473"/>
      <c r="E10" s="474"/>
      <c r="F10" s="1073"/>
      <c r="G10" s="1074"/>
      <c r="H10" s="1074"/>
      <c r="I10" s="1074"/>
      <c r="J10" s="1074"/>
      <c r="K10" s="1075"/>
      <c r="L10" s="472"/>
      <c r="M10" s="473"/>
      <c r="N10" s="474"/>
      <c r="O10" s="472"/>
      <c r="P10" s="473"/>
      <c r="Q10" s="474"/>
      <c r="R10" s="1076" t="s">
        <v>1335</v>
      </c>
      <c r="S10" s="1077"/>
      <c r="T10" s="1077"/>
      <c r="U10" s="1077"/>
      <c r="V10" s="1077"/>
      <c r="W10" s="1077"/>
      <c r="X10" s="1077"/>
      <c r="Y10" s="1077"/>
      <c r="Z10" s="1077"/>
      <c r="AA10" s="1077"/>
      <c r="AB10" s="1077"/>
      <c r="AC10" s="1077"/>
      <c r="AD10" s="1077"/>
      <c r="AE10" s="1077"/>
      <c r="AF10" s="1077"/>
      <c r="AG10" s="1077"/>
      <c r="AH10" s="1077"/>
      <c r="AI10" s="1077"/>
      <c r="AJ10" s="1077"/>
      <c r="AK10" s="1077"/>
      <c r="AL10" s="1077"/>
      <c r="AM10" s="1077"/>
      <c r="AN10" s="1077"/>
      <c r="AO10" s="1077"/>
      <c r="AP10" s="1077"/>
      <c r="AQ10" s="1077"/>
      <c r="AR10" s="1077"/>
      <c r="AS10" s="1077"/>
      <c r="AT10" s="1078"/>
      <c r="AU10" s="488"/>
      <c r="AV10" s="1082"/>
      <c r="AW10" s="1083"/>
      <c r="AX10" s="488"/>
      <c r="AY10" s="475"/>
    </row>
    <row r="11" spans="1:51" ht="12.75" customHeight="1" x14ac:dyDescent="0.2">
      <c r="A11" s="471"/>
      <c r="B11" s="472" t="s">
        <v>1336</v>
      </c>
      <c r="C11" s="473"/>
      <c r="D11" s="473"/>
      <c r="E11" s="474"/>
      <c r="F11" s="1070" t="s">
        <v>1337</v>
      </c>
      <c r="G11" s="1071"/>
      <c r="H11" s="1071"/>
      <c r="I11" s="1071"/>
      <c r="J11" s="1071"/>
      <c r="K11" s="1072"/>
      <c r="L11" s="472"/>
      <c r="M11" s="473"/>
      <c r="N11" s="474"/>
      <c r="O11" s="472"/>
      <c r="P11" s="473"/>
      <c r="Q11" s="474"/>
      <c r="R11" s="1079"/>
      <c r="S11" s="1080"/>
      <c r="T11" s="1080"/>
      <c r="U11" s="1080"/>
      <c r="V11" s="1080"/>
      <c r="W11" s="1080"/>
      <c r="X11" s="1080"/>
      <c r="Y11" s="1080"/>
      <c r="Z11" s="1080"/>
      <c r="AA11" s="1080"/>
      <c r="AB11" s="1080"/>
      <c r="AC11" s="1080"/>
      <c r="AD11" s="1080"/>
      <c r="AE11" s="1080"/>
      <c r="AF11" s="1080"/>
      <c r="AG11" s="1080"/>
      <c r="AH11" s="1080"/>
      <c r="AI11" s="1080"/>
      <c r="AJ11" s="1080"/>
      <c r="AK11" s="1080"/>
      <c r="AL11" s="1080"/>
      <c r="AM11" s="1080"/>
      <c r="AN11" s="1080"/>
      <c r="AO11" s="1080"/>
      <c r="AP11" s="1080"/>
      <c r="AQ11" s="1080"/>
      <c r="AR11" s="1080"/>
      <c r="AS11" s="1080"/>
      <c r="AT11" s="1081"/>
      <c r="AU11" s="489"/>
      <c r="AV11" s="1084"/>
      <c r="AW11" s="1085"/>
      <c r="AX11" s="489"/>
      <c r="AY11" s="475"/>
    </row>
    <row r="12" spans="1:51" ht="12.6" customHeight="1" x14ac:dyDescent="0.2">
      <c r="A12" s="471"/>
      <c r="B12" s="472"/>
      <c r="C12" s="474" t="s">
        <v>265</v>
      </c>
      <c r="D12" s="1082" t="s">
        <v>1338</v>
      </c>
      <c r="E12" s="1086"/>
      <c r="F12" s="1083"/>
      <c r="G12" s="476" t="s">
        <v>1339</v>
      </c>
      <c r="H12" s="1082" t="s">
        <v>1340</v>
      </c>
      <c r="I12" s="1083"/>
      <c r="J12" s="1082" t="s">
        <v>1341</v>
      </c>
      <c r="K12" s="1086"/>
      <c r="L12" s="1083"/>
      <c r="M12" s="1082" t="s">
        <v>1342</v>
      </c>
      <c r="N12" s="1086"/>
      <c r="O12" s="1086"/>
      <c r="P12" s="1086"/>
      <c r="Q12" s="1086"/>
      <c r="R12" s="1086"/>
      <c r="S12" s="1086"/>
      <c r="T12" s="1086"/>
      <c r="U12" s="1083"/>
      <c r="V12" s="1082" t="s">
        <v>1343</v>
      </c>
      <c r="W12" s="1086"/>
      <c r="X12" s="1086"/>
      <c r="Y12" s="1086"/>
      <c r="Z12" s="1086"/>
      <c r="AA12" s="1086"/>
      <c r="AB12" s="1086"/>
      <c r="AC12" s="1086"/>
      <c r="AD12" s="1086"/>
      <c r="AE12" s="1086"/>
      <c r="AF12" s="1086"/>
      <c r="AG12" s="1086"/>
      <c r="AH12" s="1086"/>
      <c r="AI12" s="1086"/>
      <c r="AJ12" s="1086"/>
      <c r="AK12" s="1086"/>
      <c r="AL12" s="1086"/>
      <c r="AM12" s="1086"/>
      <c r="AN12" s="1086"/>
      <c r="AO12" s="1086"/>
      <c r="AP12" s="1086"/>
      <c r="AQ12" s="1086"/>
      <c r="AR12" s="1086"/>
      <c r="AS12" s="1086"/>
      <c r="AT12" s="1086"/>
      <c r="AU12" s="1086"/>
      <c r="AV12" s="1086"/>
      <c r="AW12" s="1086"/>
      <c r="AX12" s="1083"/>
      <c r="AY12" s="475"/>
    </row>
    <row r="13" spans="1:51" ht="12.6" customHeight="1" x14ac:dyDescent="0.2">
      <c r="A13" s="471"/>
      <c r="B13" s="472"/>
      <c r="C13" s="474" t="s">
        <v>621</v>
      </c>
      <c r="D13" s="1082" t="s">
        <v>1344</v>
      </c>
      <c r="E13" s="1086"/>
      <c r="F13" s="1086"/>
      <c r="G13" s="1086"/>
      <c r="H13" s="1086"/>
      <c r="I13" s="1086"/>
      <c r="J13" s="1086"/>
      <c r="K13" s="1086"/>
      <c r="L13" s="1086"/>
      <c r="M13" s="1086"/>
      <c r="N13" s="1086"/>
      <c r="O13" s="1086"/>
      <c r="P13" s="1086"/>
      <c r="Q13" s="1086"/>
      <c r="R13" s="1086"/>
      <c r="S13" s="1086"/>
      <c r="T13" s="1086"/>
      <c r="U13" s="1083"/>
      <c r="V13" s="488" t="s">
        <v>1345</v>
      </c>
      <c r="W13" s="1082" t="s">
        <v>1346</v>
      </c>
      <c r="X13" s="1086"/>
      <c r="Y13" s="1086"/>
      <c r="Z13" s="1083"/>
      <c r="AA13" s="476" t="s">
        <v>1347</v>
      </c>
      <c r="AB13" s="1082" t="s">
        <v>1348</v>
      </c>
      <c r="AC13" s="1083"/>
      <c r="AD13" s="476" t="s">
        <v>1349</v>
      </c>
      <c r="AE13" s="472"/>
      <c r="AF13" s="1082" t="s">
        <v>1350</v>
      </c>
      <c r="AG13" s="1086"/>
      <c r="AH13" s="1083"/>
      <c r="AI13" s="1082" t="s">
        <v>1351</v>
      </c>
      <c r="AJ13" s="1086"/>
      <c r="AK13" s="1086"/>
      <c r="AL13" s="1083"/>
      <c r="AM13" s="1082" t="s">
        <v>1352</v>
      </c>
      <c r="AN13" s="1086"/>
      <c r="AO13" s="1083"/>
      <c r="AP13" s="1082" t="s">
        <v>1353</v>
      </c>
      <c r="AQ13" s="1086"/>
      <c r="AR13" s="1083"/>
      <c r="AS13" s="1082" t="s">
        <v>1354</v>
      </c>
      <c r="AT13" s="1086"/>
      <c r="AU13" s="1083"/>
      <c r="AV13" s="1082" t="s">
        <v>1355</v>
      </c>
      <c r="AW13" s="1086"/>
      <c r="AX13" s="1083"/>
      <c r="AY13" s="475"/>
    </row>
    <row r="14" spans="1:51" ht="15" customHeight="1" x14ac:dyDescent="0.2">
      <c r="A14" s="471"/>
      <c r="B14" s="1082" t="s">
        <v>1356</v>
      </c>
      <c r="C14" s="1083"/>
      <c r="D14" s="1082" t="s">
        <v>1357</v>
      </c>
      <c r="E14" s="1086"/>
      <c r="F14" s="1086"/>
      <c r="G14" s="1086"/>
      <c r="H14" s="1086"/>
      <c r="I14" s="1086"/>
      <c r="J14" s="1086"/>
      <c r="K14" s="1086"/>
      <c r="L14" s="1086"/>
      <c r="M14" s="1086"/>
      <c r="N14" s="1086"/>
      <c r="O14" s="1086"/>
      <c r="P14" s="1086"/>
      <c r="Q14" s="1086"/>
      <c r="R14" s="1086"/>
      <c r="S14" s="1086"/>
      <c r="T14" s="1086"/>
      <c r="U14" s="1083"/>
      <c r="V14" s="1082" t="s">
        <v>1358</v>
      </c>
      <c r="W14" s="1086"/>
      <c r="X14" s="1086"/>
      <c r="Y14" s="1086"/>
      <c r="Z14" s="1086"/>
      <c r="AA14" s="1086"/>
      <c r="AB14" s="1086"/>
      <c r="AC14" s="1086"/>
      <c r="AD14" s="1086"/>
      <c r="AE14" s="1086"/>
      <c r="AF14" s="1086"/>
      <c r="AG14" s="1086"/>
      <c r="AH14" s="1083"/>
      <c r="AI14" s="1082" t="s">
        <v>1359</v>
      </c>
      <c r="AJ14" s="1086"/>
      <c r="AK14" s="1086"/>
      <c r="AL14" s="1083"/>
      <c r="AM14" s="1082" t="s">
        <v>1360</v>
      </c>
      <c r="AN14" s="1086"/>
      <c r="AO14" s="1083"/>
      <c r="AP14" s="1082" t="s">
        <v>1351</v>
      </c>
      <c r="AQ14" s="1086"/>
      <c r="AR14" s="1083"/>
      <c r="AS14" s="1082" t="s">
        <v>1361</v>
      </c>
      <c r="AT14" s="1086"/>
      <c r="AU14" s="1083"/>
      <c r="AV14" s="1082" t="s">
        <v>1362</v>
      </c>
      <c r="AW14" s="1086"/>
      <c r="AX14" s="1083"/>
      <c r="AY14" s="475"/>
    </row>
    <row r="15" spans="1:51" ht="24" x14ac:dyDescent="0.4">
      <c r="A15" s="471"/>
      <c r="B15" s="472" t="s">
        <v>384</v>
      </c>
      <c r="C15" s="490" t="s">
        <v>623</v>
      </c>
      <c r="D15" s="491"/>
      <c r="E15" s="491"/>
      <c r="F15" s="491"/>
      <c r="G15" s="491"/>
      <c r="H15" s="491"/>
      <c r="I15" s="491"/>
      <c r="J15" s="491"/>
      <c r="K15" s="491" t="s">
        <v>1363</v>
      </c>
      <c r="L15" s="491"/>
      <c r="M15" s="491" t="s">
        <v>1364</v>
      </c>
      <c r="N15" s="491"/>
      <c r="O15" s="491"/>
      <c r="P15" s="491"/>
      <c r="Q15" s="491"/>
      <c r="R15" s="491"/>
      <c r="S15" s="491"/>
      <c r="T15" s="491"/>
      <c r="U15" s="491"/>
      <c r="V15" s="491"/>
      <c r="W15" s="492"/>
      <c r="X15" s="492"/>
      <c r="Y15" s="492"/>
      <c r="Z15" s="492"/>
      <c r="AA15" s="491"/>
      <c r="AB15" s="491"/>
      <c r="AC15" s="491"/>
      <c r="AD15" s="491"/>
      <c r="AE15" s="491"/>
      <c r="AF15" s="491"/>
      <c r="AG15" s="491"/>
      <c r="AH15" s="491"/>
      <c r="AI15" s="491"/>
      <c r="AJ15" s="491"/>
      <c r="AK15" s="491"/>
      <c r="AL15" s="491"/>
      <c r="AM15" s="491"/>
      <c r="AN15" s="491"/>
      <c r="AO15" s="491"/>
      <c r="AP15" s="491"/>
      <c r="AQ15" s="491"/>
      <c r="AR15" s="491"/>
      <c r="AS15" s="491"/>
      <c r="AT15" s="491"/>
      <c r="AU15" s="491"/>
      <c r="AV15" s="491"/>
      <c r="AW15" s="491"/>
      <c r="AX15" s="493"/>
      <c r="AY15" s="475"/>
    </row>
    <row r="16" spans="1:51" ht="24" x14ac:dyDescent="0.4">
      <c r="A16" s="471"/>
      <c r="B16" s="472" t="s">
        <v>621</v>
      </c>
      <c r="C16" s="490" t="s">
        <v>626</v>
      </c>
      <c r="D16" s="494" t="s">
        <v>1182</v>
      </c>
      <c r="E16" s="495"/>
      <c r="F16" s="495"/>
      <c r="G16" s="495"/>
      <c r="H16" s="495"/>
      <c r="I16" s="495"/>
      <c r="J16" s="495"/>
      <c r="K16" s="495"/>
      <c r="L16" s="495"/>
      <c r="M16" s="495"/>
      <c r="N16" s="495"/>
      <c r="O16" s="495"/>
      <c r="P16" s="495"/>
      <c r="Q16" s="495"/>
      <c r="R16" s="495"/>
      <c r="S16" s="495"/>
      <c r="T16" s="495"/>
      <c r="U16" s="495"/>
      <c r="V16" s="495"/>
      <c r="W16" s="496"/>
      <c r="X16" s="496"/>
      <c r="Y16" s="496"/>
      <c r="Z16" s="496"/>
      <c r="AA16" s="495"/>
      <c r="AB16" s="495"/>
      <c r="AC16" s="495"/>
      <c r="AD16" s="495"/>
      <c r="AE16" s="495"/>
      <c r="AF16" s="495"/>
      <c r="AG16" s="495"/>
      <c r="AH16" s="495"/>
      <c r="AI16" s="495"/>
      <c r="AJ16" s="495"/>
      <c r="AK16" s="495"/>
      <c r="AL16" s="495"/>
      <c r="AM16" s="495"/>
      <c r="AN16" s="495"/>
      <c r="AO16" s="495"/>
      <c r="AP16" s="495"/>
      <c r="AQ16" s="495"/>
      <c r="AR16" s="495"/>
      <c r="AS16" s="495"/>
      <c r="AT16" s="495"/>
      <c r="AU16" s="495"/>
      <c r="AV16" s="495"/>
      <c r="AW16" s="495"/>
      <c r="AX16" s="497"/>
      <c r="AY16" s="475"/>
    </row>
    <row r="17" spans="1:51" ht="24" x14ac:dyDescent="0.4">
      <c r="A17" s="471"/>
      <c r="B17" s="472" t="s">
        <v>1365</v>
      </c>
      <c r="C17" s="490" t="s">
        <v>628</v>
      </c>
      <c r="D17" s="494" t="s">
        <v>1366</v>
      </c>
      <c r="E17" s="495"/>
      <c r="F17" s="495"/>
      <c r="G17" s="495"/>
      <c r="H17" s="495"/>
      <c r="I17" s="495"/>
      <c r="J17" s="495"/>
      <c r="K17" s="495"/>
      <c r="L17" s="495"/>
      <c r="M17" s="495"/>
      <c r="N17" s="495"/>
      <c r="O17" s="495"/>
      <c r="P17" s="495"/>
      <c r="Q17" s="495"/>
      <c r="R17" s="495"/>
      <c r="S17" s="495"/>
      <c r="T17" s="495"/>
      <c r="U17" s="495"/>
      <c r="V17" s="495"/>
      <c r="W17" s="496"/>
      <c r="X17" s="496"/>
      <c r="Y17" s="496"/>
      <c r="Z17" s="496"/>
      <c r="AA17" s="495"/>
      <c r="AB17" s="495"/>
      <c r="AC17" s="495"/>
      <c r="AD17" s="495"/>
      <c r="AE17" s="495"/>
      <c r="AF17" s="495"/>
      <c r="AG17" s="495"/>
      <c r="AH17" s="495"/>
      <c r="AI17" s="495"/>
      <c r="AJ17" s="495"/>
      <c r="AK17" s="495"/>
      <c r="AL17" s="495"/>
      <c r="AM17" s="495"/>
      <c r="AN17" s="495"/>
      <c r="AO17" s="495"/>
      <c r="AP17" s="495"/>
      <c r="AQ17" s="495"/>
      <c r="AR17" s="495"/>
      <c r="AS17" s="495"/>
      <c r="AT17" s="495"/>
      <c r="AU17" s="495"/>
      <c r="AV17" s="495"/>
      <c r="AW17" s="495"/>
      <c r="AX17" s="497"/>
      <c r="AY17" s="475"/>
    </row>
    <row r="18" spans="1:51" ht="24" x14ac:dyDescent="0.4">
      <c r="A18" s="471"/>
      <c r="B18" s="472"/>
      <c r="C18" s="490" t="s">
        <v>630</v>
      </c>
      <c r="D18" s="494"/>
      <c r="E18" s="495"/>
      <c r="F18" s="495"/>
      <c r="G18" s="495"/>
      <c r="H18" s="495"/>
      <c r="I18" s="495"/>
      <c r="J18" s="495"/>
      <c r="K18" s="495"/>
      <c r="L18" s="495"/>
      <c r="M18" s="495"/>
      <c r="N18" s="495"/>
      <c r="O18" s="495"/>
      <c r="P18" s="495"/>
      <c r="Q18" s="495"/>
      <c r="R18" s="495"/>
      <c r="S18" s="495"/>
      <c r="T18" s="495"/>
      <c r="U18" s="495"/>
      <c r="V18" s="495"/>
      <c r="W18" s="495"/>
      <c r="X18" s="495"/>
      <c r="Y18" s="495"/>
      <c r="Z18" s="495"/>
      <c r="AA18" s="495"/>
      <c r="AB18" s="495"/>
      <c r="AC18" s="495"/>
      <c r="AD18" s="495"/>
      <c r="AE18" s="495"/>
      <c r="AF18" s="495"/>
      <c r="AG18" s="495"/>
      <c r="AH18" s="495"/>
      <c r="AI18" s="495"/>
      <c r="AJ18" s="495"/>
      <c r="AK18" s="495"/>
      <c r="AL18" s="495"/>
      <c r="AM18" s="495"/>
      <c r="AN18" s="495"/>
      <c r="AO18" s="495"/>
      <c r="AP18" s="495"/>
      <c r="AQ18" s="495"/>
      <c r="AR18" s="495"/>
      <c r="AS18" s="495"/>
      <c r="AT18" s="495"/>
      <c r="AU18" s="495"/>
      <c r="AV18" s="495"/>
      <c r="AW18" s="495"/>
      <c r="AX18" s="497"/>
      <c r="AY18" s="475"/>
    </row>
    <row r="19" spans="1:51" ht="24" x14ac:dyDescent="0.4">
      <c r="A19" s="471"/>
      <c r="B19" s="472"/>
      <c r="C19" s="490" t="s">
        <v>632</v>
      </c>
      <c r="D19" s="494"/>
      <c r="E19" s="495"/>
      <c r="F19" s="495"/>
      <c r="G19" s="495"/>
      <c r="H19" s="495"/>
      <c r="I19" s="495"/>
      <c r="J19" s="495"/>
      <c r="K19" s="495"/>
      <c r="L19" s="495"/>
      <c r="M19" s="495"/>
      <c r="N19" s="495"/>
      <c r="O19" s="495"/>
      <c r="P19" s="495"/>
      <c r="Q19" s="495"/>
      <c r="R19" s="495"/>
      <c r="S19" s="495"/>
      <c r="T19" s="495"/>
      <c r="U19" s="495"/>
      <c r="V19" s="495"/>
      <c r="W19" s="495"/>
      <c r="X19" s="495"/>
      <c r="Y19" s="495"/>
      <c r="Z19" s="495"/>
      <c r="AA19" s="495"/>
      <c r="AB19" s="495"/>
      <c r="AC19" s="495"/>
      <c r="AD19" s="495"/>
      <c r="AE19" s="495"/>
      <c r="AF19" s="495"/>
      <c r="AG19" s="495"/>
      <c r="AH19" s="495"/>
      <c r="AI19" s="495"/>
      <c r="AJ19" s="495"/>
      <c r="AK19" s="495"/>
      <c r="AL19" s="495"/>
      <c r="AM19" s="495"/>
      <c r="AN19" s="495"/>
      <c r="AO19" s="495"/>
      <c r="AP19" s="495"/>
      <c r="AQ19" s="495"/>
      <c r="AR19" s="495"/>
      <c r="AS19" s="495"/>
      <c r="AT19" s="495"/>
      <c r="AU19" s="495"/>
      <c r="AV19" s="495"/>
      <c r="AW19" s="495"/>
      <c r="AX19" s="497"/>
      <c r="AY19" s="475"/>
    </row>
    <row r="20" spans="1:51" ht="24" x14ac:dyDescent="0.4">
      <c r="A20" s="471"/>
      <c r="B20" s="472" t="s">
        <v>384</v>
      </c>
      <c r="C20" s="490" t="s">
        <v>634</v>
      </c>
      <c r="D20" s="494" t="s">
        <v>1367</v>
      </c>
      <c r="E20" s="495"/>
      <c r="F20" s="495"/>
      <c r="G20" s="495" t="s">
        <v>1368</v>
      </c>
      <c r="H20" s="495"/>
      <c r="I20" s="495"/>
      <c r="J20" s="495"/>
      <c r="K20" s="495" t="s">
        <v>1369</v>
      </c>
      <c r="L20" s="495"/>
      <c r="M20" s="495" t="s">
        <v>1370</v>
      </c>
      <c r="N20" s="495"/>
      <c r="O20" s="495"/>
      <c r="P20" s="495"/>
      <c r="Q20" s="495"/>
      <c r="R20" s="495"/>
      <c r="S20" s="495"/>
      <c r="T20" s="495"/>
      <c r="U20" s="495"/>
      <c r="V20" s="495" t="s">
        <v>1371</v>
      </c>
      <c r="W20" s="495"/>
      <c r="X20" s="495"/>
      <c r="Y20" s="495"/>
      <c r="Z20" s="495"/>
      <c r="AA20" s="495"/>
      <c r="AB20" s="495"/>
      <c r="AC20" s="495"/>
      <c r="AD20" s="495"/>
      <c r="AE20" s="495"/>
      <c r="AF20" s="495"/>
      <c r="AG20" s="495"/>
      <c r="AH20" s="495"/>
      <c r="AI20" s="495"/>
      <c r="AJ20" s="495"/>
      <c r="AK20" s="495"/>
      <c r="AL20" s="495"/>
      <c r="AM20" s="495"/>
      <c r="AN20" s="495"/>
      <c r="AO20" s="495"/>
      <c r="AP20" s="495"/>
      <c r="AQ20" s="495"/>
      <c r="AR20" s="495"/>
      <c r="AS20" s="495"/>
      <c r="AT20" s="495"/>
      <c r="AU20" s="495"/>
      <c r="AV20" s="495"/>
      <c r="AW20" s="495"/>
      <c r="AX20" s="497"/>
      <c r="AY20" s="475"/>
    </row>
    <row r="21" spans="1:51" ht="24" x14ac:dyDescent="0.4">
      <c r="A21" s="471"/>
      <c r="B21" s="472" t="s">
        <v>621</v>
      </c>
      <c r="C21" s="490" t="s">
        <v>637</v>
      </c>
      <c r="D21" s="494" t="s">
        <v>1185</v>
      </c>
      <c r="E21" s="495"/>
      <c r="F21" s="495"/>
      <c r="G21" s="495"/>
      <c r="H21" s="495"/>
      <c r="I21" s="495"/>
      <c r="J21" s="495"/>
      <c r="K21" s="495"/>
      <c r="L21" s="495"/>
      <c r="M21" s="495"/>
      <c r="N21" s="495"/>
      <c r="O21" s="495"/>
      <c r="P21" s="495"/>
      <c r="Q21" s="495"/>
      <c r="R21" s="495"/>
      <c r="S21" s="495"/>
      <c r="T21" s="495"/>
      <c r="U21" s="495"/>
      <c r="V21" s="495"/>
      <c r="W21" s="495"/>
      <c r="X21" s="495"/>
      <c r="Y21" s="495"/>
      <c r="Z21" s="495"/>
      <c r="AA21" s="495"/>
      <c r="AB21" s="495"/>
      <c r="AC21" s="495"/>
      <c r="AD21" s="495"/>
      <c r="AE21" s="495"/>
      <c r="AF21" s="495"/>
      <c r="AG21" s="495"/>
      <c r="AH21" s="495"/>
      <c r="AI21" s="495"/>
      <c r="AJ21" s="495"/>
      <c r="AK21" s="495"/>
      <c r="AL21" s="495"/>
      <c r="AM21" s="495"/>
      <c r="AN21" s="495"/>
      <c r="AO21" s="495"/>
      <c r="AP21" s="495"/>
      <c r="AQ21" s="495"/>
      <c r="AR21" s="495"/>
      <c r="AS21" s="495"/>
      <c r="AT21" s="495"/>
      <c r="AU21" s="495"/>
      <c r="AV21" s="495"/>
      <c r="AW21" s="495"/>
      <c r="AX21" s="497"/>
      <c r="AY21" s="475"/>
    </row>
    <row r="22" spans="1:51" ht="24" x14ac:dyDescent="0.4">
      <c r="A22" s="471"/>
      <c r="B22" s="472" t="s">
        <v>1365</v>
      </c>
      <c r="C22" s="490" t="s">
        <v>640</v>
      </c>
      <c r="D22" s="494" t="s">
        <v>1372</v>
      </c>
      <c r="E22" s="495"/>
      <c r="F22" s="495"/>
      <c r="G22" s="495"/>
      <c r="H22" s="495"/>
      <c r="I22" s="495"/>
      <c r="J22" s="495"/>
      <c r="K22" s="495"/>
      <c r="L22" s="495"/>
      <c r="M22" s="495"/>
      <c r="N22" s="495"/>
      <c r="O22" s="495"/>
      <c r="P22" s="495"/>
      <c r="Q22" s="495"/>
      <c r="R22" s="495"/>
      <c r="S22" s="495"/>
      <c r="T22" s="495"/>
      <c r="U22" s="495"/>
      <c r="V22" s="495"/>
      <c r="W22" s="495"/>
      <c r="X22" s="495"/>
      <c r="Y22" s="495"/>
      <c r="Z22" s="495"/>
      <c r="AA22" s="495"/>
      <c r="AB22" s="495"/>
      <c r="AC22" s="495"/>
      <c r="AD22" s="495"/>
      <c r="AE22" s="495"/>
      <c r="AF22" s="495"/>
      <c r="AG22" s="495"/>
      <c r="AH22" s="495"/>
      <c r="AI22" s="495"/>
      <c r="AJ22" s="495"/>
      <c r="AK22" s="495"/>
      <c r="AL22" s="495"/>
      <c r="AM22" s="495"/>
      <c r="AN22" s="495"/>
      <c r="AO22" s="495"/>
      <c r="AP22" s="495"/>
      <c r="AQ22" s="495"/>
      <c r="AR22" s="495"/>
      <c r="AS22" s="495"/>
      <c r="AT22" s="495"/>
      <c r="AU22" s="495"/>
      <c r="AV22" s="495"/>
      <c r="AW22" s="495"/>
      <c r="AX22" s="497"/>
      <c r="AY22" s="475"/>
    </row>
    <row r="23" spans="1:51" ht="24" x14ac:dyDescent="0.4">
      <c r="A23" s="471"/>
      <c r="B23" s="472" t="s">
        <v>1373</v>
      </c>
      <c r="C23" s="490" t="s">
        <v>642</v>
      </c>
      <c r="D23" s="494" t="s">
        <v>1374</v>
      </c>
      <c r="E23" s="495"/>
      <c r="F23" s="495"/>
      <c r="G23" s="495"/>
      <c r="H23" s="495"/>
      <c r="I23" s="495"/>
      <c r="J23" s="495"/>
      <c r="K23" s="495"/>
      <c r="L23" s="495"/>
      <c r="M23" s="495"/>
      <c r="N23" s="495"/>
      <c r="O23" s="495"/>
      <c r="P23" s="495"/>
      <c r="Q23" s="495"/>
      <c r="R23" s="495"/>
      <c r="S23" s="495"/>
      <c r="T23" s="495"/>
      <c r="U23" s="495"/>
      <c r="V23" s="495"/>
      <c r="W23" s="495"/>
      <c r="X23" s="495"/>
      <c r="Y23" s="495"/>
      <c r="Z23" s="495"/>
      <c r="AA23" s="495"/>
      <c r="AB23" s="495"/>
      <c r="AC23" s="495"/>
      <c r="AD23" s="495"/>
      <c r="AE23" s="495"/>
      <c r="AF23" s="495"/>
      <c r="AG23" s="495"/>
      <c r="AH23" s="495"/>
      <c r="AI23" s="495"/>
      <c r="AJ23" s="495"/>
      <c r="AK23" s="495"/>
      <c r="AL23" s="495"/>
      <c r="AM23" s="495"/>
      <c r="AN23" s="495"/>
      <c r="AO23" s="495"/>
      <c r="AP23" s="495"/>
      <c r="AQ23" s="495"/>
      <c r="AR23" s="495"/>
      <c r="AS23" s="495"/>
      <c r="AT23" s="495"/>
      <c r="AU23" s="495"/>
      <c r="AV23" s="495"/>
      <c r="AW23" s="495"/>
      <c r="AX23" s="497"/>
      <c r="AY23" s="475"/>
    </row>
    <row r="24" spans="1:51" ht="24" x14ac:dyDescent="0.4">
      <c r="A24" s="471"/>
      <c r="B24" s="472"/>
      <c r="C24" s="490" t="s">
        <v>1375</v>
      </c>
      <c r="D24" s="494" t="s">
        <v>1376</v>
      </c>
      <c r="E24" s="495"/>
      <c r="F24" s="495"/>
      <c r="G24" s="495"/>
      <c r="H24" s="495"/>
      <c r="I24" s="495"/>
      <c r="J24" s="495"/>
      <c r="K24" s="495"/>
      <c r="L24" s="495"/>
      <c r="M24" s="495"/>
      <c r="N24" s="495"/>
      <c r="O24" s="495"/>
      <c r="P24" s="495"/>
      <c r="Q24" s="495"/>
      <c r="R24" s="495"/>
      <c r="S24" s="495"/>
      <c r="T24" s="495"/>
      <c r="U24" s="495"/>
      <c r="V24" s="495"/>
      <c r="W24" s="495"/>
      <c r="X24" s="495"/>
      <c r="Y24" s="495"/>
      <c r="Z24" s="495"/>
      <c r="AA24" s="495"/>
      <c r="AB24" s="495"/>
      <c r="AC24" s="495"/>
      <c r="AD24" s="495"/>
      <c r="AE24" s="495"/>
      <c r="AF24" s="495"/>
      <c r="AG24" s="495"/>
      <c r="AH24" s="495"/>
      <c r="AI24" s="495"/>
      <c r="AJ24" s="495"/>
      <c r="AK24" s="495"/>
      <c r="AL24" s="495"/>
      <c r="AM24" s="495"/>
      <c r="AN24" s="495"/>
      <c r="AO24" s="495"/>
      <c r="AP24" s="495"/>
      <c r="AQ24" s="495"/>
      <c r="AR24" s="495"/>
      <c r="AS24" s="495"/>
      <c r="AT24" s="495"/>
      <c r="AU24" s="495"/>
      <c r="AV24" s="495"/>
      <c r="AW24" s="495"/>
      <c r="AX24" s="497"/>
      <c r="AY24" s="475"/>
    </row>
    <row r="25" spans="1:51" ht="24" x14ac:dyDescent="0.4">
      <c r="A25" s="471"/>
      <c r="B25" s="472"/>
      <c r="C25" s="490" t="s">
        <v>1377</v>
      </c>
      <c r="D25" s="494" t="s">
        <v>1378</v>
      </c>
      <c r="E25" s="495"/>
      <c r="F25" s="495"/>
      <c r="G25" s="495"/>
      <c r="H25" s="495"/>
      <c r="I25" s="495"/>
      <c r="J25" s="495"/>
      <c r="K25" s="495"/>
      <c r="L25" s="495"/>
      <c r="M25" s="495"/>
      <c r="N25" s="495"/>
      <c r="O25" s="495"/>
      <c r="P25" s="495"/>
      <c r="Q25" s="495"/>
      <c r="R25" s="495"/>
      <c r="S25" s="495"/>
      <c r="T25" s="495"/>
      <c r="U25" s="495"/>
      <c r="V25" s="495"/>
      <c r="W25" s="495"/>
      <c r="X25" s="495"/>
      <c r="Y25" s="495"/>
      <c r="Z25" s="495"/>
      <c r="AA25" s="495"/>
      <c r="AB25" s="495"/>
      <c r="AC25" s="495"/>
      <c r="AD25" s="495"/>
      <c r="AE25" s="495"/>
      <c r="AF25" s="495"/>
      <c r="AG25" s="495"/>
      <c r="AH25" s="495"/>
      <c r="AI25" s="495"/>
      <c r="AJ25" s="495"/>
      <c r="AK25" s="495"/>
      <c r="AL25" s="495"/>
      <c r="AM25" s="495"/>
      <c r="AN25" s="495"/>
      <c r="AO25" s="495"/>
      <c r="AP25" s="495"/>
      <c r="AQ25" s="495"/>
      <c r="AR25" s="495"/>
      <c r="AS25" s="495"/>
      <c r="AT25" s="495"/>
      <c r="AU25" s="495"/>
      <c r="AV25" s="495"/>
      <c r="AW25" s="495"/>
      <c r="AX25" s="497"/>
      <c r="AY25" s="475"/>
    </row>
    <row r="26" spans="1:51" ht="24" x14ac:dyDescent="0.4">
      <c r="A26" s="471"/>
      <c r="B26" s="472"/>
      <c r="C26" s="490" t="s">
        <v>1379</v>
      </c>
      <c r="D26" s="498" t="s">
        <v>1380</v>
      </c>
      <c r="E26" s="495"/>
      <c r="F26" s="495"/>
      <c r="G26" s="495"/>
      <c r="H26" s="495"/>
      <c r="I26" s="495"/>
      <c r="J26" s="495"/>
      <c r="K26" s="495"/>
      <c r="L26" s="495"/>
      <c r="M26" s="495"/>
      <c r="N26" s="495"/>
      <c r="O26" s="495"/>
      <c r="P26" s="495"/>
      <c r="Q26" s="495"/>
      <c r="R26" s="495"/>
      <c r="S26" s="495"/>
      <c r="T26" s="495"/>
      <c r="U26" s="495"/>
      <c r="V26" s="495"/>
      <c r="W26" s="495"/>
      <c r="X26" s="495"/>
      <c r="Y26" s="495"/>
      <c r="Z26" s="495"/>
      <c r="AA26" s="495"/>
      <c r="AB26" s="495"/>
      <c r="AC26" s="495"/>
      <c r="AD26" s="495"/>
      <c r="AE26" s="495"/>
      <c r="AF26" s="495"/>
      <c r="AG26" s="495"/>
      <c r="AH26" s="495"/>
      <c r="AI26" s="495"/>
      <c r="AJ26" s="495"/>
      <c r="AK26" s="495"/>
      <c r="AL26" s="495"/>
      <c r="AM26" s="495"/>
      <c r="AN26" s="495"/>
      <c r="AO26" s="495"/>
      <c r="AP26" s="495"/>
      <c r="AQ26" s="495"/>
      <c r="AR26" s="495"/>
      <c r="AS26" s="495"/>
      <c r="AT26" s="495"/>
      <c r="AU26" s="495"/>
      <c r="AV26" s="495"/>
      <c r="AW26" s="495"/>
      <c r="AX26" s="497"/>
      <c r="AY26" s="475"/>
    </row>
    <row r="27" spans="1:51" ht="24" x14ac:dyDescent="0.4">
      <c r="A27" s="471"/>
      <c r="B27" s="472"/>
      <c r="C27" s="490" t="s">
        <v>1381</v>
      </c>
      <c r="D27" s="498" t="s">
        <v>1382</v>
      </c>
      <c r="E27" s="495"/>
      <c r="F27" s="495"/>
      <c r="G27" s="495"/>
      <c r="H27" s="495"/>
      <c r="I27" s="495"/>
      <c r="J27" s="495"/>
      <c r="K27" s="495"/>
      <c r="L27" s="495"/>
      <c r="M27" s="495"/>
      <c r="N27" s="495"/>
      <c r="O27" s="495"/>
      <c r="P27" s="495"/>
      <c r="Q27" s="495"/>
      <c r="R27" s="495"/>
      <c r="S27" s="495"/>
      <c r="T27" s="495"/>
      <c r="U27" s="495"/>
      <c r="V27" s="495"/>
      <c r="W27" s="495"/>
      <c r="X27" s="495"/>
      <c r="Y27" s="495"/>
      <c r="Z27" s="495"/>
      <c r="AA27" s="495"/>
      <c r="AB27" s="495"/>
      <c r="AC27" s="495"/>
      <c r="AD27" s="495"/>
      <c r="AE27" s="495"/>
      <c r="AF27" s="495"/>
      <c r="AG27" s="495"/>
      <c r="AH27" s="495"/>
      <c r="AI27" s="495"/>
      <c r="AJ27" s="495"/>
      <c r="AK27" s="495"/>
      <c r="AL27" s="495"/>
      <c r="AM27" s="495"/>
      <c r="AN27" s="495"/>
      <c r="AO27" s="495"/>
      <c r="AP27" s="495"/>
      <c r="AQ27" s="495"/>
      <c r="AR27" s="495"/>
      <c r="AS27" s="495"/>
      <c r="AT27" s="495"/>
      <c r="AU27" s="495"/>
      <c r="AV27" s="495"/>
      <c r="AW27" s="495"/>
      <c r="AX27" s="497"/>
      <c r="AY27" s="475"/>
    </row>
    <row r="28" spans="1:51" ht="24" x14ac:dyDescent="0.4">
      <c r="A28" s="471"/>
      <c r="B28" s="472"/>
      <c r="C28" s="490" t="s">
        <v>583</v>
      </c>
      <c r="D28" s="498" t="s">
        <v>1383</v>
      </c>
      <c r="E28" s="495"/>
      <c r="F28" s="495"/>
      <c r="G28" s="495"/>
      <c r="H28" s="495"/>
      <c r="I28" s="495"/>
      <c r="J28" s="495"/>
      <c r="AS28" s="495"/>
      <c r="AT28" s="495"/>
      <c r="AU28" s="495"/>
      <c r="AV28" s="495"/>
      <c r="AW28" s="495"/>
      <c r="AX28" s="497"/>
      <c r="AY28" s="475"/>
    </row>
    <row r="29" spans="1:51" ht="24" x14ac:dyDescent="0.4">
      <c r="A29" s="471"/>
      <c r="B29" s="472"/>
      <c r="C29" s="490" t="s">
        <v>1384</v>
      </c>
      <c r="D29" s="498"/>
      <c r="E29" s="495"/>
      <c r="F29" s="495"/>
      <c r="G29" s="495"/>
      <c r="H29" s="495"/>
      <c r="I29" s="495"/>
      <c r="J29" s="495"/>
      <c r="K29" s="495"/>
      <c r="L29" s="495"/>
      <c r="M29" s="495"/>
      <c r="N29" s="495"/>
      <c r="O29" s="495"/>
      <c r="P29" s="495"/>
      <c r="Q29" s="495"/>
      <c r="R29" s="495"/>
      <c r="S29" s="495"/>
      <c r="T29" s="495"/>
      <c r="U29" s="495"/>
      <c r="V29" s="495"/>
      <c r="W29" s="495"/>
      <c r="X29" s="495"/>
      <c r="Y29" s="495"/>
      <c r="Z29" s="495"/>
      <c r="AA29" s="495"/>
      <c r="AB29" s="495"/>
      <c r="AC29" s="495"/>
      <c r="AD29" s="495"/>
      <c r="AE29" s="495"/>
      <c r="AF29" s="495"/>
      <c r="AG29" s="495"/>
      <c r="AH29" s="495"/>
      <c r="AI29" s="495"/>
      <c r="AJ29" s="495"/>
      <c r="AK29" s="495"/>
      <c r="AL29" s="495"/>
      <c r="AM29" s="495"/>
      <c r="AN29" s="495"/>
      <c r="AO29" s="495"/>
      <c r="AP29" s="495"/>
      <c r="AQ29" s="495"/>
      <c r="AR29" s="495"/>
      <c r="AS29" s="495"/>
      <c r="AT29" s="495"/>
      <c r="AU29" s="495"/>
      <c r="AV29" s="495"/>
      <c r="AW29" s="495"/>
      <c r="AX29" s="497"/>
      <c r="AY29" s="475"/>
    </row>
    <row r="30" spans="1:51" ht="24" x14ac:dyDescent="0.4">
      <c r="A30" s="471"/>
      <c r="B30" s="472" t="s">
        <v>1365</v>
      </c>
      <c r="C30" s="490" t="s">
        <v>1385</v>
      </c>
      <c r="D30" s="498" t="s">
        <v>1386</v>
      </c>
      <c r="E30" s="495"/>
      <c r="F30" s="499"/>
      <c r="G30" s="499"/>
      <c r="H30" s="499"/>
      <c r="I30" s="499"/>
      <c r="J30" s="499"/>
      <c r="K30" s="499"/>
      <c r="L30" s="499"/>
      <c r="M30" s="499"/>
      <c r="N30" s="499"/>
      <c r="O30" s="499"/>
      <c r="P30" s="499"/>
      <c r="Q30" s="499"/>
      <c r="R30" s="499"/>
      <c r="S30" s="499"/>
      <c r="T30" s="499"/>
      <c r="U30" s="499"/>
      <c r="V30" s="499"/>
      <c r="W30" s="499"/>
      <c r="X30" s="499"/>
      <c r="Y30" s="499"/>
      <c r="Z30" s="499"/>
      <c r="AA30" s="499"/>
      <c r="AB30" s="499"/>
      <c r="AC30" s="499"/>
      <c r="AD30" s="499"/>
      <c r="AE30" s="499"/>
      <c r="AF30" s="499"/>
      <c r="AG30" s="499"/>
      <c r="AH30" s="499"/>
      <c r="AI30" s="499"/>
      <c r="AJ30" s="499"/>
      <c r="AK30" s="499"/>
      <c r="AL30" s="499"/>
      <c r="AM30" s="499"/>
      <c r="AN30" s="499"/>
      <c r="AO30" s="499"/>
      <c r="AP30" s="499"/>
      <c r="AQ30" s="499"/>
      <c r="AR30" s="499"/>
      <c r="AS30" s="499"/>
      <c r="AT30" s="499"/>
      <c r="AU30" s="499"/>
      <c r="AV30" s="499"/>
      <c r="AW30" s="499"/>
      <c r="AX30" s="500"/>
      <c r="AY30" s="475"/>
    </row>
    <row r="31" spans="1:51" ht="24" customHeight="1" x14ac:dyDescent="0.35">
      <c r="A31" s="471"/>
      <c r="B31" s="1116" t="s">
        <v>1387</v>
      </c>
      <c r="C31" s="1117"/>
      <c r="D31" s="1117"/>
      <c r="E31" s="1118"/>
      <c r="F31" s="1079" t="s">
        <v>1388</v>
      </c>
      <c r="G31" s="1080"/>
      <c r="H31" s="1080"/>
      <c r="I31" s="1080"/>
      <c r="J31" s="1080"/>
      <c r="K31" s="1080"/>
      <c r="L31" s="1080"/>
      <c r="M31" s="1080"/>
      <c r="N31" s="1080"/>
      <c r="O31" s="1080"/>
      <c r="P31" s="1080"/>
      <c r="Q31" s="1080"/>
      <c r="R31" s="1080"/>
      <c r="S31" s="501"/>
      <c r="T31" s="501"/>
      <c r="U31" s="501"/>
      <c r="V31" s="501"/>
      <c r="W31" s="501"/>
      <c r="X31" s="501"/>
      <c r="Y31" s="501"/>
      <c r="Z31" s="501"/>
      <c r="AA31" s="501"/>
      <c r="AB31" s="502"/>
      <c r="AC31" s="502"/>
      <c r="AD31" s="502"/>
      <c r="AE31" s="502"/>
      <c r="AF31" s="502"/>
      <c r="AG31" s="502"/>
      <c r="AH31" s="502"/>
      <c r="AI31" s="502"/>
      <c r="AJ31" s="502"/>
      <c r="AK31" s="502"/>
      <c r="AL31" s="502"/>
      <c r="AM31" s="502"/>
      <c r="AN31" s="502"/>
      <c r="AO31" s="502"/>
      <c r="AP31" s="502"/>
      <c r="AQ31" s="502"/>
      <c r="AR31" s="502"/>
      <c r="AS31" s="502"/>
      <c r="AT31" s="502"/>
      <c r="AU31" s="502"/>
      <c r="AV31" s="502"/>
      <c r="AW31" s="502"/>
      <c r="AX31" s="503"/>
      <c r="AY31" s="475"/>
    </row>
    <row r="32" spans="1:51" ht="11.25" customHeight="1" x14ac:dyDescent="0.2">
      <c r="A32" s="477"/>
      <c r="B32" s="478"/>
      <c r="C32" s="478"/>
      <c r="D32" s="478"/>
      <c r="E32" s="478"/>
      <c r="F32" s="478"/>
      <c r="G32" s="478"/>
      <c r="H32" s="478"/>
      <c r="I32" s="478"/>
      <c r="J32" s="478"/>
      <c r="K32" s="478"/>
      <c r="L32" s="478"/>
      <c r="M32" s="478"/>
      <c r="N32" s="478"/>
      <c r="O32" s="478"/>
      <c r="P32" s="478"/>
      <c r="Q32" s="478"/>
      <c r="R32" s="478"/>
      <c r="S32" s="478"/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478"/>
      <c r="AL32" s="478"/>
      <c r="AM32" s="478"/>
      <c r="AN32" s="478"/>
      <c r="AO32" s="478"/>
      <c r="AP32" s="478"/>
      <c r="AQ32" s="478"/>
      <c r="AR32" s="478"/>
      <c r="AS32" s="478"/>
      <c r="AT32" s="478"/>
      <c r="AU32" s="478"/>
      <c r="AV32" s="478"/>
      <c r="AW32" s="478"/>
      <c r="AX32" s="478"/>
      <c r="AY32" s="504"/>
    </row>
    <row r="33" spans="1:51" x14ac:dyDescent="0.2">
      <c r="A33" s="468"/>
      <c r="B33" s="469"/>
      <c r="C33" s="469"/>
      <c r="D33" s="469"/>
      <c r="E33" s="469"/>
      <c r="F33" s="469"/>
      <c r="G33" s="469"/>
      <c r="H33" s="469"/>
      <c r="I33" s="469"/>
      <c r="J33" s="469"/>
      <c r="K33" s="469"/>
      <c r="L33" s="469"/>
      <c r="M33" s="469"/>
      <c r="N33" s="469"/>
      <c r="O33" s="469"/>
      <c r="P33" s="469"/>
      <c r="Q33" s="469"/>
      <c r="R33" s="469"/>
      <c r="S33" s="469"/>
      <c r="T33" s="469"/>
      <c r="U33" s="469"/>
      <c r="V33" s="469"/>
      <c r="W33" s="469"/>
      <c r="X33" s="469"/>
      <c r="Y33" s="469"/>
      <c r="Z33" s="469"/>
      <c r="AA33" s="469"/>
      <c r="AB33" s="469"/>
      <c r="AC33" s="469"/>
      <c r="AD33" s="469"/>
      <c r="AE33" s="469"/>
      <c r="AF33" s="469"/>
      <c r="AG33" s="469"/>
      <c r="AH33" s="469"/>
      <c r="AI33" s="469"/>
      <c r="AJ33" s="469"/>
      <c r="AK33" s="469"/>
      <c r="AL33" s="469"/>
      <c r="AM33" s="469"/>
      <c r="AN33" s="469" t="s">
        <v>1389</v>
      </c>
      <c r="AO33" s="469"/>
      <c r="AP33" s="469"/>
      <c r="AQ33" s="469"/>
      <c r="AR33" s="469"/>
      <c r="AS33" s="469"/>
      <c r="AT33" s="469"/>
      <c r="AU33" s="469"/>
      <c r="AV33" s="469"/>
      <c r="AW33" s="469"/>
      <c r="AX33" s="469"/>
      <c r="AY33" s="470"/>
    </row>
    <row r="34" spans="1:51" x14ac:dyDescent="0.2">
      <c r="A34" s="471"/>
      <c r="AK34" s="472"/>
      <c r="AL34" s="473"/>
      <c r="AM34" s="474"/>
      <c r="AN34" s="472"/>
      <c r="AO34" s="474"/>
      <c r="AP34" s="472"/>
      <c r="AQ34" s="473"/>
      <c r="AR34" s="473"/>
      <c r="AS34" s="474"/>
      <c r="AT34" s="472"/>
      <c r="AU34" s="473"/>
      <c r="AV34" s="474"/>
      <c r="AW34" s="472"/>
      <c r="AX34" s="474"/>
      <c r="AY34" s="475"/>
    </row>
    <row r="35" spans="1:51" x14ac:dyDescent="0.2">
      <c r="A35" s="471"/>
      <c r="B35" s="472" t="s">
        <v>1324</v>
      </c>
      <c r="C35" s="473"/>
      <c r="D35" s="474"/>
      <c r="E35" s="472"/>
      <c r="F35" s="473"/>
      <c r="G35" s="473"/>
      <c r="H35" s="474"/>
      <c r="I35" s="472"/>
      <c r="J35" s="473"/>
      <c r="K35" s="474"/>
      <c r="L35" s="472"/>
      <c r="M35" s="474"/>
      <c r="T35" s="454"/>
      <c r="AK35" s="472"/>
      <c r="AL35" s="473"/>
      <c r="AM35" s="474"/>
      <c r="AN35" s="472"/>
      <c r="AO35" s="474"/>
      <c r="AP35" s="472"/>
      <c r="AQ35" s="473"/>
      <c r="AR35" s="473"/>
      <c r="AS35" s="474"/>
      <c r="AT35" s="472"/>
      <c r="AU35" s="473"/>
      <c r="AV35" s="474"/>
      <c r="AW35" s="472"/>
      <c r="AX35" s="474"/>
      <c r="AY35" s="475"/>
    </row>
    <row r="36" spans="1:51" x14ac:dyDescent="0.2">
      <c r="A36" s="471"/>
      <c r="B36" s="472" t="s">
        <v>1325</v>
      </c>
      <c r="C36" s="473"/>
      <c r="D36" s="474"/>
      <c r="E36" s="472"/>
      <c r="F36" s="473"/>
      <c r="G36" s="473"/>
      <c r="H36" s="474"/>
      <c r="I36" s="472"/>
      <c r="J36" s="473"/>
      <c r="K36" s="474"/>
      <c r="L36" s="472"/>
      <c r="M36" s="474"/>
      <c r="V36" s="476"/>
      <c r="W36" s="472"/>
      <c r="X36" s="474"/>
      <c r="Y36" s="472"/>
      <c r="Z36" s="473"/>
      <c r="AA36" s="473"/>
      <c r="AB36" s="474"/>
      <c r="AC36" s="472"/>
      <c r="AD36" s="473"/>
      <c r="AE36" s="473"/>
      <c r="AF36" s="474"/>
      <c r="AG36" s="472"/>
      <c r="AH36" s="473"/>
      <c r="AI36" s="473"/>
      <c r="AJ36" s="473"/>
      <c r="AK36" s="472"/>
      <c r="AL36" s="473"/>
      <c r="AM36" s="474"/>
      <c r="AN36" s="472"/>
      <c r="AO36" s="474"/>
      <c r="AP36" s="472"/>
      <c r="AQ36" s="473"/>
      <c r="AR36" s="473"/>
      <c r="AS36" s="474"/>
      <c r="AT36" s="472"/>
      <c r="AU36" s="473"/>
      <c r="AV36" s="474"/>
      <c r="AW36" s="472"/>
      <c r="AX36" s="474"/>
      <c r="AY36" s="475"/>
    </row>
    <row r="37" spans="1:51" ht="15" customHeight="1" x14ac:dyDescent="0.2">
      <c r="A37" s="471"/>
      <c r="B37" s="472" t="s">
        <v>1326</v>
      </c>
      <c r="C37" s="473"/>
      <c r="D37" s="474"/>
      <c r="E37" s="472"/>
      <c r="F37" s="473"/>
      <c r="G37" s="473"/>
      <c r="H37" s="474"/>
      <c r="I37" s="472"/>
      <c r="J37" s="473"/>
      <c r="K37" s="474"/>
      <c r="L37" s="472"/>
      <c r="M37" s="474"/>
      <c r="N37" s="477"/>
      <c r="O37" s="478"/>
      <c r="P37" s="478"/>
      <c r="Q37" s="478"/>
      <c r="R37" s="478"/>
      <c r="S37" s="478"/>
      <c r="T37" s="478"/>
      <c r="U37" s="478"/>
      <c r="V37" s="476"/>
      <c r="W37" s="472"/>
      <c r="X37" s="474"/>
      <c r="Y37" s="472"/>
      <c r="Z37" s="473"/>
      <c r="AA37" s="473"/>
      <c r="AB37" s="474"/>
      <c r="AC37" s="472"/>
      <c r="AD37" s="473"/>
      <c r="AE37" s="473"/>
      <c r="AF37" s="474"/>
      <c r="AG37" s="472"/>
      <c r="AH37" s="473"/>
      <c r="AI37" s="473"/>
      <c r="AJ37" s="473"/>
      <c r="AK37" s="472"/>
      <c r="AL37" s="473"/>
      <c r="AM37" s="474"/>
      <c r="AN37" s="472"/>
      <c r="AO37" s="474"/>
      <c r="AP37" s="472"/>
      <c r="AQ37" s="473"/>
      <c r="AR37" s="473"/>
      <c r="AS37" s="474"/>
      <c r="AT37" s="472"/>
      <c r="AU37" s="473"/>
      <c r="AV37" s="474"/>
      <c r="AW37" s="472"/>
      <c r="AX37" s="474"/>
      <c r="AY37" s="475"/>
    </row>
    <row r="38" spans="1:51" ht="23.45" customHeight="1" x14ac:dyDescent="0.2">
      <c r="A38" s="471"/>
      <c r="B38" s="1082"/>
      <c r="C38" s="1086"/>
      <c r="D38" s="1086"/>
      <c r="E38" s="1086"/>
      <c r="F38" s="1086"/>
      <c r="G38" s="1086"/>
      <c r="H38" s="1086"/>
      <c r="I38" s="1086"/>
      <c r="J38" s="1086"/>
      <c r="K38" s="1086"/>
      <c r="L38" s="1086"/>
      <c r="M38" s="1086"/>
      <c r="N38" s="1086"/>
      <c r="O38" s="1086"/>
      <c r="P38" s="1086"/>
      <c r="Q38" s="1086"/>
      <c r="R38" s="1086"/>
      <c r="S38" s="1086"/>
      <c r="T38" s="1086"/>
      <c r="U38" s="1086"/>
      <c r="V38" s="1086"/>
      <c r="W38" s="1086"/>
      <c r="X38" s="1086"/>
      <c r="Y38" s="1086"/>
      <c r="Z38" s="1086"/>
      <c r="AA38" s="1086"/>
      <c r="AB38" s="1086"/>
      <c r="AC38" s="1086"/>
      <c r="AD38" s="1086"/>
      <c r="AE38" s="1086"/>
      <c r="AF38" s="1086"/>
      <c r="AG38" s="1086"/>
      <c r="AH38" s="1086"/>
      <c r="AI38" s="1086"/>
      <c r="AJ38" s="1086"/>
      <c r="AK38" s="1086"/>
      <c r="AL38" s="1086"/>
      <c r="AM38" s="1086"/>
      <c r="AN38" s="1083"/>
      <c r="AO38" s="1090" t="s">
        <v>1327</v>
      </c>
      <c r="AP38" s="1088"/>
      <c r="AQ38" s="1088"/>
      <c r="AR38" s="1088"/>
      <c r="AS38" s="1088"/>
      <c r="AT38" s="1088"/>
      <c r="AU38" s="1088"/>
      <c r="AV38" s="1089"/>
      <c r="AW38" s="1090">
        <v>2</v>
      </c>
      <c r="AX38" s="1089"/>
      <c r="AY38" s="475"/>
    </row>
    <row r="39" spans="1:51" x14ac:dyDescent="0.2">
      <c r="A39" s="471"/>
      <c r="B39" s="1104"/>
      <c r="C39" s="1106"/>
      <c r="D39" s="472"/>
      <c r="E39" s="474"/>
      <c r="F39" s="472"/>
      <c r="G39" s="474"/>
      <c r="H39" s="472"/>
      <c r="I39" s="473"/>
      <c r="J39" s="473"/>
      <c r="K39" s="474"/>
      <c r="L39" s="472"/>
      <c r="M39" s="473"/>
      <c r="N39" s="474"/>
      <c r="O39" s="472"/>
      <c r="P39" s="474"/>
      <c r="Q39" s="476"/>
      <c r="R39" s="476"/>
      <c r="S39" s="472"/>
      <c r="T39" s="473"/>
      <c r="U39" s="474"/>
      <c r="V39" s="472"/>
      <c r="W39" s="473"/>
      <c r="X39" s="473"/>
      <c r="Y39" s="474"/>
      <c r="Z39" s="472"/>
      <c r="AA39" s="474"/>
      <c r="AB39" s="1119"/>
      <c r="AC39" s="1120"/>
      <c r="AD39" s="1120"/>
      <c r="AE39" s="1120"/>
      <c r="AF39" s="1120"/>
      <c r="AG39" s="1120"/>
      <c r="AH39" s="1120"/>
      <c r="AI39" s="1120"/>
      <c r="AJ39" s="1120"/>
      <c r="AK39" s="1120"/>
      <c r="AL39" s="1120"/>
      <c r="AM39" s="1120"/>
      <c r="AN39" s="1120"/>
      <c r="AO39" s="1121"/>
      <c r="AP39" s="1119" t="str">
        <f>AQ7</f>
        <v>10200.00003</v>
      </c>
      <c r="AQ39" s="1120"/>
      <c r="AR39" s="1120"/>
      <c r="AS39" s="1120"/>
      <c r="AT39" s="1120"/>
      <c r="AU39" s="1120"/>
      <c r="AV39" s="1120"/>
      <c r="AW39" s="1120"/>
      <c r="AX39" s="1121"/>
      <c r="AY39" s="475"/>
    </row>
    <row r="40" spans="1:51" x14ac:dyDescent="0.2">
      <c r="A40" s="471"/>
      <c r="B40" s="1107"/>
      <c r="C40" s="1108"/>
      <c r="D40" s="472"/>
      <c r="E40" s="474"/>
      <c r="F40" s="472"/>
      <c r="G40" s="474"/>
      <c r="H40" s="472"/>
      <c r="I40" s="473"/>
      <c r="J40" s="473"/>
      <c r="K40" s="474"/>
      <c r="L40" s="472"/>
      <c r="M40" s="473"/>
      <c r="N40" s="474"/>
      <c r="O40" s="472"/>
      <c r="P40" s="474"/>
      <c r="Q40" s="476"/>
      <c r="R40" s="476"/>
      <c r="S40" s="472"/>
      <c r="T40" s="473"/>
      <c r="U40" s="474"/>
      <c r="V40" s="472"/>
      <c r="W40" s="473"/>
      <c r="X40" s="473"/>
      <c r="Y40" s="474"/>
      <c r="Z40" s="472"/>
      <c r="AA40" s="474"/>
      <c r="AB40" s="1122"/>
      <c r="AC40" s="1123"/>
      <c r="AD40" s="1123"/>
      <c r="AE40" s="1123"/>
      <c r="AF40" s="1123"/>
      <c r="AG40" s="1123"/>
      <c r="AH40" s="1123"/>
      <c r="AI40" s="1123"/>
      <c r="AJ40" s="1123"/>
      <c r="AK40" s="1123"/>
      <c r="AL40" s="1123"/>
      <c r="AM40" s="1123"/>
      <c r="AN40" s="1123"/>
      <c r="AO40" s="1124"/>
      <c r="AP40" s="1122"/>
      <c r="AQ40" s="1123"/>
      <c r="AR40" s="1123"/>
      <c r="AS40" s="1123"/>
      <c r="AT40" s="1123"/>
      <c r="AU40" s="1123"/>
      <c r="AV40" s="1123"/>
      <c r="AW40" s="1123"/>
      <c r="AX40" s="1124"/>
      <c r="AY40" s="475"/>
    </row>
    <row r="41" spans="1:51" ht="15" customHeight="1" x14ac:dyDescent="0.2">
      <c r="A41" s="471"/>
      <c r="B41" s="1084"/>
      <c r="C41" s="1085"/>
      <c r="D41" s="472"/>
      <c r="E41" s="474"/>
      <c r="F41" s="472"/>
      <c r="G41" s="474"/>
      <c r="H41" s="472"/>
      <c r="I41" s="473"/>
      <c r="J41" s="473"/>
      <c r="K41" s="474"/>
      <c r="L41" s="472"/>
      <c r="M41" s="473"/>
      <c r="N41" s="474"/>
      <c r="O41" s="472"/>
      <c r="P41" s="474"/>
      <c r="Q41" s="476"/>
      <c r="R41" s="476"/>
      <c r="S41" s="472"/>
      <c r="T41" s="473"/>
      <c r="U41" s="474"/>
      <c r="V41" s="472"/>
      <c r="W41" s="473"/>
      <c r="X41" s="473"/>
      <c r="Y41" s="474"/>
      <c r="Z41" s="472"/>
      <c r="AA41" s="474"/>
      <c r="AB41" s="485"/>
      <c r="AC41" s="486"/>
      <c r="AD41" s="486"/>
      <c r="AE41" s="486"/>
      <c r="AF41" s="486"/>
      <c r="AG41" s="486"/>
      <c r="AH41" s="486"/>
      <c r="AI41" s="486"/>
      <c r="AJ41" s="486"/>
      <c r="AK41" s="486"/>
      <c r="AL41" s="486"/>
      <c r="AM41" s="486"/>
      <c r="AN41" s="486"/>
      <c r="AO41" s="487"/>
      <c r="AP41" s="482"/>
      <c r="AQ41" s="483"/>
      <c r="AR41" s="483"/>
      <c r="AS41" s="483"/>
      <c r="AT41" s="483"/>
      <c r="AU41" s="483"/>
      <c r="AV41" s="483"/>
      <c r="AW41" s="483"/>
      <c r="AX41" s="484"/>
      <c r="AY41" s="475"/>
    </row>
    <row r="42" spans="1:51" ht="12.6" customHeight="1" x14ac:dyDescent="0.2">
      <c r="A42" s="471"/>
      <c r="B42" s="472"/>
      <c r="C42" s="474" t="s">
        <v>265</v>
      </c>
      <c r="D42" s="1082" t="s">
        <v>1338</v>
      </c>
      <c r="E42" s="1086"/>
      <c r="F42" s="1083"/>
      <c r="G42" s="476" t="s">
        <v>1339</v>
      </c>
      <c r="H42" s="1082" t="s">
        <v>1340</v>
      </c>
      <c r="I42" s="1083"/>
      <c r="J42" s="1082" t="s">
        <v>1341</v>
      </c>
      <c r="K42" s="1086"/>
      <c r="L42" s="1083"/>
      <c r="M42" s="1082" t="s">
        <v>1342</v>
      </c>
      <c r="N42" s="1086"/>
      <c r="O42" s="1086"/>
      <c r="P42" s="1086"/>
      <c r="Q42" s="1086"/>
      <c r="R42" s="1086"/>
      <c r="S42" s="1086"/>
      <c r="T42" s="1086"/>
      <c r="U42" s="1083"/>
      <c r="V42" s="1082" t="s">
        <v>1343</v>
      </c>
      <c r="W42" s="1086"/>
      <c r="X42" s="1086"/>
      <c r="Y42" s="1086"/>
      <c r="Z42" s="1086"/>
      <c r="AA42" s="1086"/>
      <c r="AB42" s="1086"/>
      <c r="AC42" s="1086"/>
      <c r="AD42" s="1086"/>
      <c r="AE42" s="1086"/>
      <c r="AF42" s="1086"/>
      <c r="AG42" s="1086"/>
      <c r="AH42" s="1086"/>
      <c r="AI42" s="1086"/>
      <c r="AJ42" s="1086"/>
      <c r="AK42" s="1086"/>
      <c r="AL42" s="1086"/>
      <c r="AM42" s="1086"/>
      <c r="AN42" s="1086"/>
      <c r="AO42" s="1086"/>
      <c r="AP42" s="1086"/>
      <c r="AQ42" s="1086"/>
      <c r="AR42" s="1086"/>
      <c r="AS42" s="1086"/>
      <c r="AT42" s="1086"/>
      <c r="AU42" s="1086"/>
      <c r="AV42" s="1086"/>
      <c r="AW42" s="1086"/>
      <c r="AX42" s="1083"/>
      <c r="AY42" s="475"/>
    </row>
    <row r="43" spans="1:51" ht="12.6" customHeight="1" x14ac:dyDescent="0.2">
      <c r="A43" s="471"/>
      <c r="B43" s="472"/>
      <c r="C43" s="474" t="s">
        <v>621</v>
      </c>
      <c r="D43" s="1082" t="s">
        <v>1344</v>
      </c>
      <c r="E43" s="1086"/>
      <c r="F43" s="1086"/>
      <c r="G43" s="1086"/>
      <c r="H43" s="1086"/>
      <c r="I43" s="1086"/>
      <c r="J43" s="1086"/>
      <c r="K43" s="1086"/>
      <c r="L43" s="1086"/>
      <c r="M43" s="1086"/>
      <c r="N43" s="1086"/>
      <c r="O43" s="1086"/>
      <c r="P43" s="1086"/>
      <c r="Q43" s="1086"/>
      <c r="R43" s="1086"/>
      <c r="S43" s="1086"/>
      <c r="T43" s="1086"/>
      <c r="U43" s="1083"/>
      <c r="V43" s="476" t="s">
        <v>1345</v>
      </c>
      <c r="W43" s="1082" t="s">
        <v>1346</v>
      </c>
      <c r="X43" s="1086"/>
      <c r="Y43" s="1086"/>
      <c r="Z43" s="1083"/>
      <c r="AA43" s="476" t="s">
        <v>1347</v>
      </c>
      <c r="AB43" s="1082" t="s">
        <v>1348</v>
      </c>
      <c r="AC43" s="1083"/>
      <c r="AD43" s="476" t="s">
        <v>1349</v>
      </c>
      <c r="AE43" s="472"/>
      <c r="AF43" s="1082" t="s">
        <v>1350</v>
      </c>
      <c r="AG43" s="1086"/>
      <c r="AH43" s="1083"/>
      <c r="AI43" s="1082" t="s">
        <v>1351</v>
      </c>
      <c r="AJ43" s="1086"/>
      <c r="AK43" s="1086"/>
      <c r="AL43" s="1083"/>
      <c r="AM43" s="1082" t="s">
        <v>1352</v>
      </c>
      <c r="AN43" s="1086"/>
      <c r="AO43" s="1083"/>
      <c r="AP43" s="1082" t="s">
        <v>1353</v>
      </c>
      <c r="AQ43" s="1086"/>
      <c r="AR43" s="1083"/>
      <c r="AS43" s="1082" t="s">
        <v>1354</v>
      </c>
      <c r="AT43" s="1086"/>
      <c r="AU43" s="1083"/>
      <c r="AV43" s="1082" t="s">
        <v>1355</v>
      </c>
      <c r="AW43" s="1086"/>
      <c r="AX43" s="1083"/>
      <c r="AY43" s="475"/>
    </row>
    <row r="44" spans="1:51" ht="15" customHeight="1" x14ac:dyDescent="0.2">
      <c r="A44" s="471"/>
      <c r="B44" s="1082" t="s">
        <v>1356</v>
      </c>
      <c r="C44" s="1083"/>
      <c r="D44" s="1082" t="s">
        <v>1357</v>
      </c>
      <c r="E44" s="1086"/>
      <c r="F44" s="1086"/>
      <c r="G44" s="1086"/>
      <c r="H44" s="1086"/>
      <c r="I44" s="1086"/>
      <c r="J44" s="1086"/>
      <c r="K44" s="1086"/>
      <c r="L44" s="1086"/>
      <c r="M44" s="1086"/>
      <c r="N44" s="1086"/>
      <c r="O44" s="1086"/>
      <c r="P44" s="1086"/>
      <c r="Q44" s="1086"/>
      <c r="R44" s="1086"/>
      <c r="S44" s="1086"/>
      <c r="T44" s="1086"/>
      <c r="U44" s="1083"/>
      <c r="V44" s="1082" t="s">
        <v>1358</v>
      </c>
      <c r="W44" s="1086"/>
      <c r="X44" s="1086"/>
      <c r="Y44" s="1086"/>
      <c r="Z44" s="1086"/>
      <c r="AA44" s="1086"/>
      <c r="AB44" s="1086"/>
      <c r="AC44" s="1086"/>
      <c r="AD44" s="1086"/>
      <c r="AE44" s="1086"/>
      <c r="AF44" s="1086"/>
      <c r="AG44" s="1086"/>
      <c r="AH44" s="1083"/>
      <c r="AI44" s="1082" t="s">
        <v>1359</v>
      </c>
      <c r="AJ44" s="1086"/>
      <c r="AK44" s="1086"/>
      <c r="AL44" s="1083"/>
      <c r="AM44" s="1082" t="s">
        <v>1360</v>
      </c>
      <c r="AN44" s="1086"/>
      <c r="AO44" s="1083"/>
      <c r="AP44" s="1082" t="s">
        <v>1351</v>
      </c>
      <c r="AQ44" s="1086"/>
      <c r="AR44" s="1083"/>
      <c r="AS44" s="1082" t="s">
        <v>1361</v>
      </c>
      <c r="AT44" s="1086"/>
      <c r="AU44" s="1083"/>
      <c r="AV44" s="1082" t="s">
        <v>1362</v>
      </c>
      <c r="AW44" s="1086"/>
      <c r="AX44" s="1083"/>
      <c r="AY44" s="475"/>
    </row>
    <row r="45" spans="1:51" ht="24" x14ac:dyDescent="0.4">
      <c r="A45" s="471"/>
      <c r="B45" s="472" t="s">
        <v>1373</v>
      </c>
      <c r="C45" s="490" t="s">
        <v>623</v>
      </c>
      <c r="D45" s="494" t="s">
        <v>1188</v>
      </c>
      <c r="E45" s="495"/>
      <c r="F45" s="495"/>
      <c r="G45" s="495"/>
      <c r="H45" s="495"/>
      <c r="I45" s="495"/>
      <c r="J45" s="495"/>
      <c r="K45" s="495"/>
      <c r="L45" s="495"/>
      <c r="M45" s="495"/>
      <c r="N45" s="495"/>
      <c r="O45" s="495"/>
      <c r="P45" s="495"/>
      <c r="Q45" s="495"/>
      <c r="R45" s="495"/>
      <c r="S45" s="495"/>
      <c r="T45" s="495"/>
      <c r="U45" s="495"/>
      <c r="V45" s="495"/>
      <c r="W45" s="495"/>
      <c r="X45" s="495"/>
      <c r="Y45" s="495"/>
      <c r="Z45" s="495"/>
      <c r="AA45" s="495"/>
      <c r="AB45" s="495"/>
      <c r="AC45" s="495"/>
      <c r="AD45" s="495"/>
      <c r="AE45" s="495"/>
      <c r="AF45" s="495"/>
      <c r="AG45" s="495"/>
      <c r="AH45" s="495"/>
      <c r="AI45" s="495"/>
      <c r="AJ45" s="495"/>
      <c r="AK45" s="495"/>
      <c r="AL45" s="495"/>
      <c r="AM45" s="495"/>
      <c r="AN45" s="495"/>
      <c r="AO45" s="495"/>
      <c r="AP45" s="495"/>
      <c r="AQ45" s="495"/>
      <c r="AR45" s="495"/>
      <c r="AS45" s="495"/>
      <c r="AT45" s="495"/>
      <c r="AU45" s="495"/>
      <c r="AV45" s="491"/>
      <c r="AW45" s="491"/>
      <c r="AX45" s="493"/>
      <c r="AY45" s="475"/>
    </row>
    <row r="46" spans="1:51" ht="24" x14ac:dyDescent="0.4">
      <c r="A46" s="471"/>
      <c r="B46" s="472"/>
      <c r="C46" s="490" t="s">
        <v>626</v>
      </c>
      <c r="D46" s="494" t="s">
        <v>1390</v>
      </c>
      <c r="E46" s="495"/>
      <c r="F46" s="495"/>
      <c r="G46" s="495"/>
      <c r="H46" s="495"/>
      <c r="I46" s="495"/>
      <c r="J46" s="495"/>
      <c r="K46" s="495"/>
      <c r="L46" s="495"/>
      <c r="M46" s="495"/>
      <c r="N46" s="495"/>
      <c r="O46" s="495"/>
      <c r="P46" s="495"/>
      <c r="Q46" s="495"/>
      <c r="R46" s="495"/>
      <c r="S46" s="495"/>
      <c r="T46" s="495"/>
      <c r="U46" s="495"/>
      <c r="V46" s="495"/>
      <c r="W46" s="495"/>
      <c r="X46" s="495"/>
      <c r="Y46" s="495"/>
      <c r="Z46" s="495"/>
      <c r="AA46" s="495"/>
      <c r="AB46" s="495"/>
      <c r="AC46" s="495"/>
      <c r="AD46" s="495"/>
      <c r="AE46" s="495"/>
      <c r="AF46" s="495"/>
      <c r="AG46" s="495"/>
      <c r="AH46" s="495"/>
      <c r="AI46" s="495"/>
      <c r="AJ46" s="495"/>
      <c r="AK46" s="495"/>
      <c r="AL46" s="495"/>
      <c r="AM46" s="495"/>
      <c r="AN46" s="495"/>
      <c r="AO46" s="495"/>
      <c r="AP46" s="495"/>
      <c r="AQ46" s="495"/>
      <c r="AR46" s="495"/>
      <c r="AS46" s="495"/>
      <c r="AT46" s="495"/>
      <c r="AU46" s="495"/>
      <c r="AV46" s="495"/>
      <c r="AW46" s="495"/>
      <c r="AX46" s="497"/>
      <c r="AY46" s="475"/>
    </row>
    <row r="47" spans="1:51" ht="24" x14ac:dyDescent="0.4">
      <c r="A47" s="471"/>
      <c r="B47" s="472"/>
      <c r="C47" s="490" t="s">
        <v>628</v>
      </c>
      <c r="D47" s="494" t="s">
        <v>1391</v>
      </c>
      <c r="E47" s="495"/>
      <c r="F47" s="495"/>
      <c r="G47" s="495"/>
      <c r="H47" s="495"/>
      <c r="I47" s="495"/>
      <c r="J47" s="495"/>
      <c r="K47" s="495"/>
      <c r="L47" s="495"/>
      <c r="M47" s="495"/>
      <c r="N47" s="495"/>
      <c r="O47" s="495"/>
      <c r="P47" s="495"/>
      <c r="Q47" s="495"/>
      <c r="R47" s="495"/>
      <c r="S47" s="505"/>
      <c r="T47" s="505"/>
      <c r="U47" s="505"/>
      <c r="V47" s="505"/>
      <c r="W47" s="506"/>
      <c r="X47" s="506"/>
      <c r="Y47" s="506"/>
      <c r="Z47" s="506"/>
      <c r="AA47" s="505"/>
      <c r="AB47" s="505"/>
      <c r="AC47" s="505"/>
      <c r="AD47" s="505"/>
      <c r="AE47" s="505"/>
      <c r="AF47" s="505"/>
      <c r="AG47" s="505"/>
      <c r="AH47" s="505"/>
      <c r="AI47" s="505"/>
      <c r="AJ47" s="505"/>
      <c r="AK47" s="505"/>
      <c r="AL47" s="505"/>
      <c r="AM47" s="505"/>
      <c r="AN47" s="505"/>
      <c r="AO47" s="505"/>
      <c r="AP47" s="505"/>
      <c r="AQ47" s="505"/>
      <c r="AR47" s="505"/>
      <c r="AS47" s="505"/>
      <c r="AT47" s="505"/>
      <c r="AU47" s="505"/>
      <c r="AV47" s="495"/>
      <c r="AW47" s="495"/>
      <c r="AX47" s="497"/>
      <c r="AY47" s="475"/>
    </row>
    <row r="48" spans="1:51" ht="24" x14ac:dyDescent="0.4">
      <c r="A48" s="471"/>
      <c r="B48" s="472"/>
      <c r="C48" s="490" t="s">
        <v>630</v>
      </c>
      <c r="D48" s="494"/>
      <c r="E48" s="495"/>
      <c r="F48" s="495"/>
      <c r="G48" s="495"/>
      <c r="H48" s="495"/>
      <c r="I48" s="495"/>
      <c r="J48" s="495"/>
      <c r="K48" s="495"/>
      <c r="L48" s="495"/>
      <c r="M48" s="495"/>
      <c r="N48" s="495"/>
      <c r="O48" s="495"/>
      <c r="P48" s="495"/>
      <c r="Q48" s="495"/>
      <c r="R48" s="505"/>
      <c r="S48" s="505"/>
      <c r="T48" s="495"/>
      <c r="U48" s="495"/>
      <c r="V48" s="495"/>
      <c r="W48" s="495"/>
      <c r="X48" s="495"/>
      <c r="Y48" s="495"/>
      <c r="Z48" s="495"/>
      <c r="AA48" s="495"/>
      <c r="AB48" s="495"/>
      <c r="AC48" s="495"/>
      <c r="AD48" s="495"/>
      <c r="AE48" s="495"/>
      <c r="AF48" s="495"/>
      <c r="AG48" s="495"/>
      <c r="AH48" s="495"/>
      <c r="AI48" s="495"/>
      <c r="AJ48" s="495"/>
      <c r="AK48" s="495"/>
      <c r="AL48" s="495"/>
      <c r="AM48" s="495"/>
      <c r="AN48" s="495"/>
      <c r="AO48" s="495"/>
      <c r="AP48" s="495"/>
      <c r="AQ48" s="495"/>
      <c r="AR48" s="495"/>
      <c r="AS48" s="495"/>
      <c r="AT48" s="495"/>
      <c r="AU48" s="495"/>
      <c r="AV48" s="495"/>
      <c r="AW48" s="495"/>
      <c r="AX48" s="497"/>
      <c r="AY48" s="475"/>
    </row>
    <row r="49" spans="1:51" ht="24" x14ac:dyDescent="0.4">
      <c r="A49" s="471"/>
      <c r="B49" s="472"/>
      <c r="C49" s="490" t="s">
        <v>632</v>
      </c>
      <c r="D49" s="494"/>
      <c r="E49" s="495"/>
      <c r="F49" s="495"/>
      <c r="G49" s="495"/>
      <c r="H49" s="495"/>
      <c r="I49" s="495"/>
      <c r="J49" s="495"/>
      <c r="K49" s="495"/>
      <c r="L49" s="495"/>
      <c r="M49" s="495"/>
      <c r="N49" s="495"/>
      <c r="O49" s="495"/>
      <c r="P49" s="495"/>
      <c r="Q49" s="495"/>
      <c r="R49" s="505"/>
      <c r="S49" s="495"/>
      <c r="T49" s="495"/>
      <c r="U49" s="495"/>
      <c r="V49" s="495"/>
      <c r="W49" s="495"/>
      <c r="X49" s="495"/>
      <c r="Y49" s="495"/>
      <c r="Z49" s="495"/>
      <c r="AA49" s="495"/>
      <c r="AB49" s="495"/>
      <c r="AC49" s="495"/>
      <c r="AD49" s="495"/>
      <c r="AE49" s="495"/>
      <c r="AF49" s="495"/>
      <c r="AG49" s="495"/>
      <c r="AH49" s="495"/>
      <c r="AI49" s="495"/>
      <c r="AJ49" s="495"/>
      <c r="AK49" s="495"/>
      <c r="AL49" s="495"/>
      <c r="AM49" s="495"/>
      <c r="AN49" s="495"/>
      <c r="AO49" s="495"/>
      <c r="AP49" s="495"/>
      <c r="AQ49" s="495"/>
      <c r="AR49" s="495"/>
      <c r="AS49" s="495"/>
      <c r="AT49" s="495"/>
      <c r="AU49" s="495"/>
      <c r="AV49" s="495"/>
      <c r="AW49" s="495"/>
      <c r="AX49" s="497"/>
      <c r="AY49" s="475"/>
    </row>
    <row r="50" spans="1:51" ht="24" x14ac:dyDescent="0.4">
      <c r="A50" s="471"/>
      <c r="B50" s="472" t="s">
        <v>384</v>
      </c>
      <c r="C50" s="490" t="s">
        <v>634</v>
      </c>
      <c r="D50" s="494" t="s">
        <v>1367</v>
      </c>
      <c r="E50" s="495"/>
      <c r="F50" s="495"/>
      <c r="G50" s="495" t="s">
        <v>1368</v>
      </c>
      <c r="H50" s="495"/>
      <c r="I50" s="495"/>
      <c r="J50" s="495"/>
      <c r="K50" s="495" t="s">
        <v>1392</v>
      </c>
      <c r="L50" s="495"/>
      <c r="M50" s="495" t="s">
        <v>1370</v>
      </c>
      <c r="N50" s="495"/>
      <c r="O50" s="495"/>
      <c r="P50" s="495"/>
      <c r="Q50" s="495"/>
      <c r="R50" s="495"/>
      <c r="S50" s="495"/>
      <c r="T50" s="495"/>
      <c r="U50" s="495"/>
      <c r="V50" s="495" t="s">
        <v>1393</v>
      </c>
      <c r="W50" s="495"/>
      <c r="X50" s="495"/>
      <c r="Y50" s="495"/>
      <c r="Z50" s="495"/>
      <c r="AA50" s="495"/>
      <c r="AB50" s="495"/>
      <c r="AC50" s="495"/>
      <c r="AD50" s="495"/>
      <c r="AE50" s="495"/>
      <c r="AF50" s="495"/>
      <c r="AG50" s="495"/>
      <c r="AH50" s="495"/>
      <c r="AI50" s="495"/>
      <c r="AJ50" s="495"/>
      <c r="AK50" s="495"/>
      <c r="AL50" s="495"/>
      <c r="AM50" s="495"/>
      <c r="AN50" s="495"/>
      <c r="AO50" s="495"/>
      <c r="AP50" s="495"/>
      <c r="AQ50" s="495"/>
      <c r="AR50" s="495"/>
      <c r="AS50" s="495"/>
      <c r="AT50" s="495"/>
      <c r="AU50" s="495"/>
      <c r="AV50" s="495"/>
      <c r="AW50" s="495"/>
      <c r="AX50" s="497"/>
      <c r="AY50" s="475"/>
    </row>
    <row r="51" spans="1:51" ht="24" x14ac:dyDescent="0.4">
      <c r="A51" s="471"/>
      <c r="B51" s="472" t="s">
        <v>621</v>
      </c>
      <c r="C51" s="490" t="s">
        <v>637</v>
      </c>
      <c r="D51" s="494" t="s">
        <v>1185</v>
      </c>
      <c r="E51" s="495"/>
      <c r="F51" s="495"/>
      <c r="G51" s="495"/>
      <c r="H51" s="495"/>
      <c r="I51" s="495"/>
      <c r="J51" s="495"/>
      <c r="K51" s="495"/>
      <c r="L51" s="495"/>
      <c r="M51" s="495"/>
      <c r="N51" s="495"/>
      <c r="O51" s="495"/>
      <c r="P51" s="505"/>
      <c r="Q51" s="505"/>
      <c r="R51" s="495"/>
      <c r="S51" s="495"/>
      <c r="T51" s="495"/>
      <c r="U51" s="495"/>
      <c r="V51" s="495"/>
      <c r="W51" s="495"/>
      <c r="X51" s="495"/>
      <c r="Y51" s="495"/>
      <c r="Z51" s="495"/>
      <c r="AA51" s="495"/>
      <c r="AB51" s="495"/>
      <c r="AC51" s="495"/>
      <c r="AD51" s="495"/>
      <c r="AE51" s="495"/>
      <c r="AF51" s="495"/>
      <c r="AG51" s="495"/>
      <c r="AH51" s="495"/>
      <c r="AI51" s="495"/>
      <c r="AJ51" s="495"/>
      <c r="AK51" s="495"/>
      <c r="AL51" s="495"/>
      <c r="AM51" s="495"/>
      <c r="AN51" s="495"/>
      <c r="AO51" s="495"/>
      <c r="AP51" s="495"/>
      <c r="AQ51" s="495"/>
      <c r="AR51" s="495"/>
      <c r="AS51" s="495"/>
      <c r="AT51" s="495"/>
      <c r="AU51" s="495"/>
      <c r="AV51" s="495"/>
      <c r="AW51" s="495"/>
      <c r="AX51" s="497"/>
      <c r="AY51" s="475"/>
    </row>
    <row r="52" spans="1:51" ht="24" x14ac:dyDescent="0.4">
      <c r="A52" s="471"/>
      <c r="B52" s="472" t="s">
        <v>1365</v>
      </c>
      <c r="C52" s="490" t="s">
        <v>640</v>
      </c>
      <c r="D52" s="494" t="s">
        <v>1394</v>
      </c>
      <c r="E52" s="495"/>
      <c r="F52" s="495"/>
      <c r="G52" s="495"/>
      <c r="H52" s="495"/>
      <c r="I52" s="495"/>
      <c r="J52" s="495"/>
      <c r="K52" s="495"/>
      <c r="L52" s="495"/>
      <c r="M52" s="495"/>
      <c r="N52" s="495"/>
      <c r="O52" s="495"/>
      <c r="P52" s="495"/>
      <c r="Q52" s="495"/>
      <c r="R52" s="495"/>
      <c r="S52" s="495"/>
      <c r="T52" s="495"/>
      <c r="U52" s="495"/>
      <c r="V52" s="495"/>
      <c r="W52" s="495"/>
      <c r="X52" s="495"/>
      <c r="Y52" s="495"/>
      <c r="Z52" s="495"/>
      <c r="AA52" s="495"/>
      <c r="AB52" s="495"/>
      <c r="AC52" s="495"/>
      <c r="AD52" s="495"/>
      <c r="AE52" s="495"/>
      <c r="AF52" s="495"/>
      <c r="AG52" s="495"/>
      <c r="AH52" s="495"/>
      <c r="AI52" s="495"/>
      <c r="AJ52" s="495"/>
      <c r="AK52" s="495"/>
      <c r="AL52" s="495"/>
      <c r="AM52" s="495"/>
      <c r="AN52" s="495"/>
      <c r="AO52" s="495"/>
      <c r="AP52" s="495"/>
      <c r="AQ52" s="495"/>
      <c r="AR52" s="495"/>
      <c r="AS52" s="495"/>
      <c r="AT52" s="495"/>
      <c r="AU52" s="495"/>
      <c r="AV52" s="495"/>
      <c r="AW52" s="495"/>
      <c r="AX52" s="497"/>
      <c r="AY52" s="475"/>
    </row>
    <row r="53" spans="1:51" ht="24" x14ac:dyDescent="0.4">
      <c r="A53" s="471"/>
      <c r="B53" s="472"/>
      <c r="C53" s="490" t="s">
        <v>642</v>
      </c>
      <c r="D53" s="494" t="s">
        <v>1395</v>
      </c>
      <c r="E53" s="495"/>
      <c r="F53" s="495"/>
      <c r="G53" s="495"/>
      <c r="H53" s="495"/>
      <c r="I53" s="495"/>
      <c r="J53" s="495"/>
      <c r="K53" s="495"/>
      <c r="L53" s="495"/>
      <c r="M53" s="495"/>
      <c r="N53" s="495"/>
      <c r="O53" s="495"/>
      <c r="P53" s="495"/>
      <c r="Q53" s="495"/>
      <c r="R53" s="495"/>
      <c r="S53" s="495"/>
      <c r="T53" s="495"/>
      <c r="U53" s="495"/>
      <c r="V53" s="495"/>
      <c r="W53" s="495"/>
      <c r="X53" s="495"/>
      <c r="Y53" s="495"/>
      <c r="Z53" s="495"/>
      <c r="AA53" s="495"/>
      <c r="AB53" s="495"/>
      <c r="AC53" s="495"/>
      <c r="AD53" s="495"/>
      <c r="AE53" s="495"/>
      <c r="AF53" s="495"/>
      <c r="AG53" s="495"/>
      <c r="AH53" s="495"/>
      <c r="AI53" s="495"/>
      <c r="AJ53" s="495"/>
      <c r="AK53" s="495"/>
      <c r="AL53" s="495"/>
      <c r="AM53" s="495"/>
      <c r="AN53" s="495"/>
      <c r="AO53" s="495"/>
      <c r="AP53" s="495"/>
      <c r="AQ53" s="495"/>
      <c r="AR53" s="495"/>
      <c r="AS53" s="495"/>
      <c r="AT53" s="495"/>
      <c r="AU53" s="495"/>
      <c r="AV53" s="495"/>
      <c r="AW53" s="495"/>
      <c r="AX53" s="497"/>
      <c r="AY53" s="475"/>
    </row>
    <row r="54" spans="1:51" ht="24" x14ac:dyDescent="0.4">
      <c r="A54" s="471"/>
      <c r="B54" s="472"/>
      <c r="C54" s="490" t="s">
        <v>1375</v>
      </c>
      <c r="D54" s="494" t="s">
        <v>1396</v>
      </c>
      <c r="E54" s="495"/>
      <c r="F54" s="495"/>
      <c r="G54" s="495"/>
      <c r="H54" s="495"/>
      <c r="I54" s="495"/>
      <c r="J54" s="495"/>
      <c r="K54" s="495"/>
      <c r="L54" s="495"/>
      <c r="M54" s="495"/>
      <c r="N54" s="495"/>
      <c r="O54" s="495"/>
      <c r="P54" s="495"/>
      <c r="Q54" s="495"/>
      <c r="R54" s="495"/>
      <c r="S54" s="495"/>
      <c r="T54" s="495"/>
      <c r="U54" s="495"/>
      <c r="V54" s="495"/>
      <c r="W54" s="495"/>
      <c r="X54" s="495"/>
      <c r="Y54" s="495"/>
      <c r="Z54" s="495"/>
      <c r="AA54" s="495"/>
      <c r="AB54" s="495"/>
      <c r="AC54" s="495"/>
      <c r="AD54" s="495"/>
      <c r="AE54" s="495"/>
      <c r="AF54" s="495"/>
      <c r="AG54" s="495"/>
      <c r="AH54" s="495"/>
      <c r="AI54" s="495"/>
      <c r="AJ54" s="495"/>
      <c r="AK54" s="495"/>
      <c r="AL54" s="495"/>
      <c r="AM54" s="495"/>
      <c r="AN54" s="495"/>
      <c r="AO54" s="495"/>
      <c r="AP54" s="495"/>
      <c r="AQ54" s="495"/>
      <c r="AR54" s="495"/>
      <c r="AS54" s="495"/>
      <c r="AT54" s="495"/>
      <c r="AU54" s="495"/>
      <c r="AV54" s="495"/>
      <c r="AW54" s="495"/>
      <c r="AX54" s="497"/>
      <c r="AY54" s="475"/>
    </row>
    <row r="55" spans="1:51" ht="24" x14ac:dyDescent="0.4">
      <c r="A55" s="471"/>
      <c r="B55" s="472"/>
      <c r="C55" s="490" t="s">
        <v>1377</v>
      </c>
      <c r="D55" s="494"/>
      <c r="E55" s="495"/>
      <c r="F55" s="495"/>
      <c r="G55" s="495"/>
      <c r="H55" s="495"/>
      <c r="I55" s="495"/>
      <c r="J55" s="495"/>
      <c r="K55" s="495"/>
      <c r="L55" s="495"/>
      <c r="M55" s="495"/>
      <c r="N55" s="495"/>
      <c r="O55" s="495"/>
      <c r="P55" s="495"/>
      <c r="Q55" s="495"/>
      <c r="R55" s="495"/>
      <c r="S55" s="495"/>
      <c r="T55" s="495"/>
      <c r="U55" s="495"/>
      <c r="V55" s="495"/>
      <c r="W55" s="495"/>
      <c r="X55" s="495"/>
      <c r="Y55" s="495"/>
      <c r="Z55" s="495"/>
      <c r="AA55" s="495"/>
      <c r="AB55" s="495"/>
      <c r="AC55" s="495"/>
      <c r="AD55" s="495"/>
      <c r="AE55" s="495"/>
      <c r="AF55" s="495"/>
      <c r="AG55" s="495"/>
      <c r="AH55" s="495"/>
      <c r="AI55" s="495"/>
      <c r="AJ55" s="495"/>
      <c r="AK55" s="495"/>
      <c r="AL55" s="495"/>
      <c r="AM55" s="495"/>
      <c r="AN55" s="495"/>
      <c r="AO55" s="495"/>
      <c r="AP55" s="495"/>
      <c r="AQ55" s="495"/>
      <c r="AR55" s="495"/>
      <c r="AS55" s="495"/>
      <c r="AT55" s="495"/>
      <c r="AU55" s="495"/>
      <c r="AV55" s="495"/>
      <c r="AW55" s="495"/>
      <c r="AX55" s="497"/>
      <c r="AY55" s="475"/>
    </row>
    <row r="56" spans="1:51" ht="24" x14ac:dyDescent="0.4">
      <c r="A56" s="471"/>
      <c r="B56" s="472"/>
      <c r="C56" s="490" t="s">
        <v>1379</v>
      </c>
      <c r="D56" s="494" t="s">
        <v>1397</v>
      </c>
      <c r="E56" s="495"/>
      <c r="F56" s="495"/>
      <c r="G56" s="495"/>
      <c r="H56" s="495"/>
      <c r="I56" s="495"/>
      <c r="J56" s="495"/>
      <c r="K56" s="495"/>
      <c r="L56" s="495"/>
      <c r="M56" s="495"/>
      <c r="N56" s="495"/>
      <c r="O56" s="495"/>
      <c r="P56" s="495"/>
      <c r="Q56" s="495"/>
      <c r="R56" s="495"/>
      <c r="S56" s="495"/>
      <c r="T56" s="495"/>
      <c r="U56" s="495"/>
      <c r="V56" s="495"/>
      <c r="W56" s="495"/>
      <c r="X56" s="495"/>
      <c r="Y56" s="495"/>
      <c r="Z56" s="495"/>
      <c r="AA56" s="495"/>
      <c r="AB56" s="495"/>
      <c r="AC56" s="495"/>
      <c r="AD56" s="495"/>
      <c r="AE56" s="495"/>
      <c r="AF56" s="495"/>
      <c r="AG56" s="495"/>
      <c r="AH56" s="495"/>
      <c r="AI56" s="495"/>
      <c r="AJ56" s="495"/>
      <c r="AK56" s="495"/>
      <c r="AL56" s="495"/>
      <c r="AM56" s="495"/>
      <c r="AN56" s="495"/>
      <c r="AO56" s="495"/>
      <c r="AP56" s="495"/>
      <c r="AQ56" s="495"/>
      <c r="AR56" s="495"/>
      <c r="AS56" s="495"/>
      <c r="AT56" s="495"/>
      <c r="AU56" s="495"/>
      <c r="AV56" s="495"/>
      <c r="AW56" s="495"/>
      <c r="AX56" s="497"/>
      <c r="AY56" s="475"/>
    </row>
    <row r="57" spans="1:51" ht="24" x14ac:dyDescent="0.4">
      <c r="A57" s="471"/>
      <c r="B57" s="472"/>
      <c r="C57" s="490" t="s">
        <v>1381</v>
      </c>
      <c r="D57" s="498"/>
      <c r="E57" s="495"/>
      <c r="F57" s="495"/>
      <c r="G57" s="495"/>
      <c r="H57" s="495"/>
      <c r="I57" s="495"/>
      <c r="J57" s="495"/>
      <c r="K57" s="495"/>
      <c r="L57" s="495"/>
      <c r="M57" s="495"/>
      <c r="N57" s="495"/>
      <c r="O57" s="495"/>
      <c r="P57" s="495"/>
      <c r="Q57" s="495"/>
      <c r="R57" s="495"/>
      <c r="S57" s="495"/>
      <c r="T57" s="495"/>
      <c r="U57" s="495"/>
      <c r="V57" s="495"/>
      <c r="W57" s="495"/>
      <c r="X57" s="495"/>
      <c r="Y57" s="495"/>
      <c r="Z57" s="495"/>
      <c r="AA57" s="495"/>
      <c r="AB57" s="495"/>
      <c r="AC57" s="495"/>
      <c r="AD57" s="495"/>
      <c r="AE57" s="495"/>
      <c r="AF57" s="495"/>
      <c r="AG57" s="495"/>
      <c r="AH57" s="495"/>
      <c r="AI57" s="495"/>
      <c r="AJ57" s="495"/>
      <c r="AK57" s="495"/>
      <c r="AL57" s="495"/>
      <c r="AM57" s="495"/>
      <c r="AN57" s="495"/>
      <c r="AO57" s="495"/>
      <c r="AP57" s="495"/>
      <c r="AQ57" s="495"/>
      <c r="AR57" s="495"/>
      <c r="AS57" s="495"/>
      <c r="AT57" s="495"/>
      <c r="AU57" s="495"/>
      <c r="AV57" s="495"/>
      <c r="AW57" s="495"/>
      <c r="AX57" s="497"/>
      <c r="AY57" s="475"/>
    </row>
    <row r="58" spans="1:51" ht="24" x14ac:dyDescent="0.4">
      <c r="A58" s="471"/>
      <c r="B58" s="472"/>
      <c r="C58" s="490" t="s">
        <v>583</v>
      </c>
      <c r="D58" s="498" t="s">
        <v>1398</v>
      </c>
      <c r="E58" s="495"/>
      <c r="F58" s="495"/>
      <c r="G58" s="495"/>
      <c r="H58" s="495"/>
      <c r="I58" s="495"/>
      <c r="J58" s="495"/>
      <c r="K58" s="495"/>
      <c r="L58" s="495"/>
      <c r="M58" s="495"/>
      <c r="N58" s="495"/>
      <c r="O58" s="495"/>
      <c r="P58" s="495"/>
      <c r="Q58" s="495"/>
      <c r="R58" s="495"/>
      <c r="S58" s="495"/>
      <c r="T58" s="495"/>
      <c r="U58" s="495"/>
      <c r="V58" s="495"/>
      <c r="W58" s="495"/>
      <c r="X58" s="495"/>
      <c r="Y58" s="495"/>
      <c r="Z58" s="495"/>
      <c r="AA58" s="495"/>
      <c r="AB58" s="495"/>
      <c r="AC58" s="495"/>
      <c r="AD58" s="495"/>
      <c r="AE58" s="495"/>
      <c r="AF58" s="495"/>
      <c r="AG58" s="495"/>
      <c r="AH58" s="495"/>
      <c r="AI58" s="495"/>
      <c r="AJ58" s="495"/>
      <c r="AK58" s="495"/>
      <c r="AL58" s="495"/>
      <c r="AM58" s="495"/>
      <c r="AN58" s="495"/>
      <c r="AO58" s="495"/>
      <c r="AP58" s="495"/>
      <c r="AQ58" s="495"/>
      <c r="AR58" s="495"/>
      <c r="AS58" s="495"/>
      <c r="AT58" s="495"/>
      <c r="AU58" s="495"/>
      <c r="AV58" s="495"/>
      <c r="AW58" s="495"/>
      <c r="AX58" s="497"/>
      <c r="AY58" s="475"/>
    </row>
    <row r="59" spans="1:51" ht="24" x14ac:dyDescent="0.4">
      <c r="A59" s="471"/>
      <c r="B59" s="472"/>
      <c r="C59" s="490" t="s">
        <v>1384</v>
      </c>
      <c r="D59" s="494" t="s">
        <v>1399</v>
      </c>
      <c r="E59" s="495"/>
      <c r="F59" s="495"/>
      <c r="G59" s="495"/>
      <c r="H59" s="495"/>
      <c r="I59" s="495"/>
      <c r="J59" s="495"/>
      <c r="K59" s="495"/>
      <c r="L59" s="495"/>
      <c r="M59" s="495"/>
      <c r="N59" s="495"/>
      <c r="O59" s="495"/>
      <c r="P59" s="495"/>
      <c r="Q59" s="495"/>
      <c r="R59" s="495"/>
      <c r="S59" s="495"/>
      <c r="T59" s="495"/>
      <c r="U59" s="495"/>
      <c r="V59" s="495"/>
      <c r="W59" s="495"/>
      <c r="X59" s="495"/>
      <c r="Y59" s="495"/>
      <c r="Z59" s="495"/>
      <c r="AA59" s="495"/>
      <c r="AB59" s="495"/>
      <c r="AC59" s="495"/>
      <c r="AD59" s="495"/>
      <c r="AE59" s="495"/>
      <c r="AF59" s="495"/>
      <c r="AG59" s="495"/>
      <c r="AH59" s="495"/>
      <c r="AI59" s="495"/>
      <c r="AJ59" s="495"/>
      <c r="AK59" s="495"/>
      <c r="AL59" s="495"/>
      <c r="AM59" s="495"/>
      <c r="AN59" s="495"/>
      <c r="AO59" s="495"/>
      <c r="AP59" s="495"/>
      <c r="AQ59" s="495"/>
      <c r="AR59" s="495"/>
      <c r="AS59" s="495"/>
      <c r="AT59" s="495"/>
      <c r="AU59" s="495"/>
      <c r="AV59" s="495"/>
      <c r="AW59" s="495"/>
      <c r="AX59" s="497"/>
      <c r="AY59" s="475"/>
    </row>
    <row r="60" spans="1:51" ht="24" x14ac:dyDescent="0.4">
      <c r="A60" s="471"/>
      <c r="B60" s="472"/>
      <c r="C60" s="490" t="s">
        <v>1385</v>
      </c>
      <c r="D60" s="494"/>
      <c r="E60" s="495"/>
      <c r="F60" s="495"/>
      <c r="G60" s="495"/>
      <c r="H60" s="495"/>
      <c r="I60" s="495"/>
      <c r="J60" s="495"/>
      <c r="K60" s="495"/>
      <c r="L60" s="495"/>
      <c r="M60" s="495"/>
      <c r="N60" s="495"/>
      <c r="O60" s="495"/>
      <c r="P60" s="495"/>
      <c r="Q60" s="495"/>
      <c r="R60" s="495"/>
      <c r="S60" s="495"/>
      <c r="T60" s="495"/>
      <c r="U60" s="495"/>
      <c r="V60" s="495"/>
      <c r="W60" s="495"/>
      <c r="X60" s="495"/>
      <c r="Y60" s="495"/>
      <c r="Z60" s="495"/>
      <c r="AA60" s="495"/>
      <c r="AB60" s="495"/>
      <c r="AC60" s="495"/>
      <c r="AD60" s="495"/>
      <c r="AE60" s="495"/>
      <c r="AF60" s="495"/>
      <c r="AG60" s="495"/>
      <c r="AH60" s="495"/>
      <c r="AI60" s="495"/>
      <c r="AJ60" s="495"/>
      <c r="AK60" s="495"/>
      <c r="AL60" s="495"/>
      <c r="AM60" s="495"/>
      <c r="AN60" s="495"/>
      <c r="AO60" s="495"/>
      <c r="AP60" s="495"/>
      <c r="AQ60" s="495"/>
      <c r="AR60" s="495"/>
      <c r="AS60" s="495"/>
      <c r="AT60" s="495"/>
      <c r="AU60" s="495"/>
      <c r="AV60" s="495"/>
      <c r="AW60" s="495"/>
      <c r="AX60" s="497"/>
      <c r="AY60" s="475"/>
    </row>
    <row r="61" spans="1:51" ht="24" x14ac:dyDescent="0.4">
      <c r="A61" s="471"/>
      <c r="B61" s="472"/>
      <c r="C61" s="490" t="s">
        <v>1400</v>
      </c>
      <c r="D61" s="494" t="s">
        <v>1401</v>
      </c>
      <c r="E61" s="499"/>
      <c r="F61" s="499"/>
      <c r="G61" s="499"/>
      <c r="H61" s="499"/>
      <c r="I61" s="499"/>
      <c r="J61" s="499"/>
      <c r="K61" s="499"/>
      <c r="L61" s="499"/>
      <c r="M61" s="499"/>
      <c r="N61" s="499"/>
      <c r="O61" s="499"/>
      <c r="P61" s="499"/>
      <c r="Q61" s="499"/>
      <c r="R61" s="499"/>
      <c r="S61" s="499"/>
      <c r="T61" s="499"/>
      <c r="U61" s="499"/>
      <c r="V61" s="499"/>
      <c r="W61" s="499"/>
      <c r="X61" s="499"/>
      <c r="Y61" s="499"/>
      <c r="Z61" s="499"/>
      <c r="AA61" s="499"/>
      <c r="AB61" s="499"/>
      <c r="AC61" s="499"/>
      <c r="AD61" s="499"/>
      <c r="AE61" s="499"/>
      <c r="AF61" s="499"/>
      <c r="AG61" s="499"/>
      <c r="AH61" s="499"/>
      <c r="AI61" s="499"/>
      <c r="AJ61" s="499"/>
      <c r="AK61" s="499"/>
      <c r="AL61" s="499"/>
      <c r="AM61" s="499"/>
      <c r="AN61" s="499"/>
      <c r="AO61" s="499"/>
      <c r="AP61" s="499"/>
      <c r="AQ61" s="499"/>
      <c r="AR61" s="499"/>
      <c r="AS61" s="499"/>
      <c r="AT61" s="499"/>
      <c r="AU61" s="499"/>
      <c r="AV61" s="499"/>
      <c r="AW61" s="499"/>
      <c r="AX61" s="500"/>
      <c r="AY61" s="475"/>
    </row>
    <row r="62" spans="1:51" ht="24" customHeight="1" x14ac:dyDescent="0.35">
      <c r="A62" s="471"/>
      <c r="B62" s="1116" t="s">
        <v>1387</v>
      </c>
      <c r="C62" s="1117"/>
      <c r="D62" s="1117"/>
      <c r="E62" s="1081"/>
      <c r="F62" s="1079" t="s">
        <v>1388</v>
      </c>
      <c r="G62" s="1080"/>
      <c r="H62" s="1080"/>
      <c r="I62" s="1080"/>
      <c r="J62" s="1080"/>
      <c r="K62" s="1080"/>
      <c r="L62" s="1080"/>
      <c r="M62" s="1080"/>
      <c r="N62" s="1080"/>
      <c r="O62" s="1080"/>
      <c r="P62" s="1080"/>
      <c r="Q62" s="1080"/>
      <c r="R62" s="1080"/>
      <c r="S62" s="501"/>
      <c r="T62" s="501"/>
      <c r="U62" s="501"/>
      <c r="V62" s="501"/>
      <c r="W62" s="501"/>
      <c r="X62" s="501"/>
      <c r="Y62" s="501"/>
      <c r="Z62" s="501"/>
      <c r="AA62" s="501"/>
      <c r="AB62" s="502"/>
      <c r="AC62" s="502"/>
      <c r="AD62" s="502"/>
      <c r="AE62" s="502"/>
      <c r="AF62" s="502"/>
      <c r="AG62" s="502"/>
      <c r="AH62" s="502"/>
      <c r="AI62" s="502"/>
      <c r="AJ62" s="502"/>
      <c r="AK62" s="502"/>
      <c r="AL62" s="502"/>
      <c r="AM62" s="502"/>
      <c r="AN62" s="502"/>
      <c r="AO62" s="502"/>
      <c r="AP62" s="502"/>
      <c r="AQ62" s="502"/>
      <c r="AR62" s="502"/>
      <c r="AS62" s="502"/>
      <c r="AT62" s="502"/>
      <c r="AU62" s="502"/>
      <c r="AV62" s="502"/>
      <c r="AW62" s="502"/>
      <c r="AX62" s="503"/>
      <c r="AY62" s="475"/>
    </row>
    <row r="63" spans="1:51" ht="12.75" customHeight="1" x14ac:dyDescent="0.2">
      <c r="A63" s="477"/>
      <c r="B63" s="478"/>
      <c r="C63" s="478"/>
      <c r="D63" s="478"/>
      <c r="E63" s="478"/>
      <c r="F63" s="478"/>
      <c r="G63" s="478"/>
      <c r="H63" s="478"/>
      <c r="I63" s="478"/>
      <c r="J63" s="478"/>
      <c r="K63" s="478"/>
      <c r="L63" s="478"/>
      <c r="M63" s="478"/>
      <c r="N63" s="478"/>
      <c r="O63" s="478"/>
      <c r="P63" s="478"/>
      <c r="Q63" s="478"/>
      <c r="R63" s="478"/>
      <c r="S63" s="478"/>
      <c r="T63" s="478"/>
      <c r="U63" s="478"/>
      <c r="V63" s="478"/>
      <c r="W63" s="478"/>
      <c r="X63" s="478"/>
      <c r="Y63" s="478"/>
      <c r="Z63" s="478"/>
      <c r="AA63" s="478"/>
      <c r="AB63" s="478"/>
      <c r="AC63" s="478"/>
      <c r="AD63" s="478"/>
      <c r="AE63" s="478"/>
      <c r="AF63" s="478"/>
      <c r="AG63" s="478"/>
      <c r="AH63" s="478"/>
      <c r="AI63" s="478"/>
      <c r="AJ63" s="478"/>
      <c r="AK63" s="478"/>
      <c r="AL63" s="478"/>
      <c r="AM63" s="478"/>
      <c r="AN63" s="478"/>
      <c r="AO63" s="478"/>
      <c r="AP63" s="478"/>
      <c r="AQ63" s="478"/>
      <c r="AR63" s="478"/>
      <c r="AS63" s="478"/>
      <c r="AT63" s="478"/>
      <c r="AU63" s="478"/>
      <c r="AV63" s="478"/>
      <c r="AW63" s="478"/>
      <c r="AX63" s="478"/>
      <c r="AY63" s="504"/>
    </row>
    <row r="65" spans="1:51" x14ac:dyDescent="0.2">
      <c r="A65" s="468"/>
      <c r="B65" s="469"/>
      <c r="C65" s="469"/>
      <c r="D65" s="469"/>
      <c r="E65" s="469"/>
      <c r="F65" s="469"/>
      <c r="G65" s="469"/>
      <c r="H65" s="469"/>
      <c r="I65" s="469"/>
      <c r="J65" s="469"/>
      <c r="K65" s="469"/>
      <c r="L65" s="469"/>
      <c r="M65" s="469"/>
      <c r="N65" s="469"/>
      <c r="O65" s="469"/>
      <c r="P65" s="469"/>
      <c r="Q65" s="469"/>
      <c r="R65" s="469"/>
      <c r="S65" s="469"/>
      <c r="T65" s="469"/>
      <c r="U65" s="469"/>
      <c r="V65" s="469"/>
      <c r="W65" s="469"/>
      <c r="X65" s="469"/>
      <c r="Y65" s="469"/>
      <c r="Z65" s="469"/>
      <c r="AA65" s="469"/>
      <c r="AB65" s="469"/>
      <c r="AC65" s="469"/>
      <c r="AD65" s="469"/>
      <c r="AE65" s="469"/>
      <c r="AF65" s="469"/>
      <c r="AG65" s="469"/>
      <c r="AH65" s="469"/>
      <c r="AI65" s="469"/>
      <c r="AJ65" s="469"/>
      <c r="AK65" s="469"/>
      <c r="AL65" s="469"/>
      <c r="AM65" s="469"/>
      <c r="AN65" s="469" t="s">
        <v>1389</v>
      </c>
      <c r="AO65" s="469"/>
      <c r="AP65" s="469"/>
      <c r="AQ65" s="469"/>
      <c r="AR65" s="469"/>
      <c r="AS65" s="469"/>
      <c r="AT65" s="469"/>
      <c r="AU65" s="469"/>
      <c r="AV65" s="469"/>
      <c r="AW65" s="469"/>
      <c r="AX65" s="469"/>
      <c r="AY65" s="470"/>
    </row>
    <row r="66" spans="1:51" x14ac:dyDescent="0.2">
      <c r="A66" s="471"/>
      <c r="AK66" s="472"/>
      <c r="AL66" s="473"/>
      <c r="AM66" s="474"/>
      <c r="AN66" s="472"/>
      <c r="AO66" s="474"/>
      <c r="AP66" s="472"/>
      <c r="AQ66" s="473"/>
      <c r="AR66" s="473"/>
      <c r="AS66" s="474"/>
      <c r="AT66" s="472"/>
      <c r="AU66" s="473"/>
      <c r="AV66" s="474"/>
      <c r="AW66" s="472"/>
      <c r="AX66" s="474"/>
      <c r="AY66" s="475"/>
    </row>
    <row r="67" spans="1:51" x14ac:dyDescent="0.2">
      <c r="A67" s="471"/>
      <c r="B67" s="472" t="s">
        <v>1324</v>
      </c>
      <c r="C67" s="473"/>
      <c r="D67" s="474"/>
      <c r="E67" s="472"/>
      <c r="F67" s="473"/>
      <c r="G67" s="473"/>
      <c r="H67" s="474"/>
      <c r="I67" s="472"/>
      <c r="J67" s="473"/>
      <c r="K67" s="474"/>
      <c r="L67" s="472"/>
      <c r="M67" s="474"/>
      <c r="T67" s="454"/>
      <c r="AK67" s="472"/>
      <c r="AL67" s="473"/>
      <c r="AM67" s="474"/>
      <c r="AN67" s="472"/>
      <c r="AO67" s="474"/>
      <c r="AP67" s="472"/>
      <c r="AQ67" s="473"/>
      <c r="AR67" s="473"/>
      <c r="AS67" s="474"/>
      <c r="AT67" s="472"/>
      <c r="AU67" s="473"/>
      <c r="AV67" s="474"/>
      <c r="AW67" s="472"/>
      <c r="AX67" s="474"/>
      <c r="AY67" s="475"/>
    </row>
    <row r="68" spans="1:51" x14ac:dyDescent="0.2">
      <c r="A68" s="471"/>
      <c r="B68" s="472" t="s">
        <v>1325</v>
      </c>
      <c r="C68" s="473"/>
      <c r="D68" s="474"/>
      <c r="E68" s="472"/>
      <c r="F68" s="473"/>
      <c r="G68" s="473"/>
      <c r="H68" s="474"/>
      <c r="I68" s="472"/>
      <c r="J68" s="473"/>
      <c r="K68" s="474"/>
      <c r="L68" s="472"/>
      <c r="M68" s="474"/>
      <c r="V68" s="476"/>
      <c r="W68" s="472"/>
      <c r="X68" s="474"/>
      <c r="Y68" s="472"/>
      <c r="Z68" s="473"/>
      <c r="AA68" s="473"/>
      <c r="AB68" s="474"/>
      <c r="AC68" s="472"/>
      <c r="AD68" s="473"/>
      <c r="AE68" s="473"/>
      <c r="AF68" s="474"/>
      <c r="AG68" s="472"/>
      <c r="AH68" s="473"/>
      <c r="AI68" s="473"/>
      <c r="AJ68" s="473"/>
      <c r="AK68" s="472"/>
      <c r="AL68" s="473"/>
      <c r="AM68" s="474"/>
      <c r="AN68" s="472"/>
      <c r="AO68" s="474"/>
      <c r="AP68" s="472"/>
      <c r="AQ68" s="473"/>
      <c r="AR68" s="473"/>
      <c r="AS68" s="474"/>
      <c r="AT68" s="472"/>
      <c r="AU68" s="473"/>
      <c r="AV68" s="474"/>
      <c r="AW68" s="472"/>
      <c r="AX68" s="474"/>
      <c r="AY68" s="475"/>
    </row>
    <row r="69" spans="1:51" x14ac:dyDescent="0.2">
      <c r="A69" s="471"/>
      <c r="B69" s="472" t="s">
        <v>1326</v>
      </c>
      <c r="C69" s="473"/>
      <c r="D69" s="474"/>
      <c r="E69" s="472"/>
      <c r="F69" s="473"/>
      <c r="G69" s="473"/>
      <c r="H69" s="474"/>
      <c r="I69" s="472"/>
      <c r="J69" s="473"/>
      <c r="K69" s="474"/>
      <c r="L69" s="472"/>
      <c r="M69" s="474"/>
      <c r="N69" s="477"/>
      <c r="O69" s="478"/>
      <c r="P69" s="478"/>
      <c r="Q69" s="478"/>
      <c r="R69" s="478"/>
      <c r="S69" s="478"/>
      <c r="T69" s="478"/>
      <c r="U69" s="478"/>
      <c r="V69" s="476"/>
      <c r="W69" s="472"/>
      <c r="X69" s="474"/>
      <c r="Y69" s="472"/>
      <c r="Z69" s="473"/>
      <c r="AA69" s="473"/>
      <c r="AB69" s="474"/>
      <c r="AC69" s="472"/>
      <c r="AD69" s="473"/>
      <c r="AE69" s="473"/>
      <c r="AF69" s="474"/>
      <c r="AG69" s="472"/>
      <c r="AH69" s="473"/>
      <c r="AI69" s="473"/>
      <c r="AJ69" s="473"/>
      <c r="AK69" s="472"/>
      <c r="AL69" s="473"/>
      <c r="AM69" s="474"/>
      <c r="AN69" s="472"/>
      <c r="AO69" s="474"/>
      <c r="AP69" s="472"/>
      <c r="AQ69" s="473"/>
      <c r="AR69" s="473"/>
      <c r="AS69" s="474"/>
      <c r="AT69" s="472"/>
      <c r="AU69" s="473"/>
      <c r="AV69" s="474"/>
      <c r="AW69" s="472"/>
      <c r="AX69" s="474"/>
      <c r="AY69" s="475"/>
    </row>
    <row r="70" spans="1:51" ht="23.45" customHeight="1" x14ac:dyDescent="0.2">
      <c r="A70" s="471"/>
      <c r="B70" s="1082"/>
      <c r="C70" s="1086"/>
      <c r="D70" s="1086"/>
      <c r="E70" s="1086"/>
      <c r="F70" s="1086"/>
      <c r="G70" s="1086"/>
      <c r="H70" s="1086"/>
      <c r="I70" s="1086"/>
      <c r="J70" s="1086"/>
      <c r="K70" s="1086"/>
      <c r="L70" s="1086"/>
      <c r="M70" s="1086"/>
      <c r="N70" s="1086"/>
      <c r="O70" s="1086"/>
      <c r="P70" s="1086"/>
      <c r="Q70" s="1086"/>
      <c r="R70" s="1086"/>
      <c r="S70" s="1086"/>
      <c r="T70" s="1086"/>
      <c r="U70" s="1086"/>
      <c r="V70" s="1086"/>
      <c r="W70" s="1086"/>
      <c r="X70" s="1086"/>
      <c r="Y70" s="1086"/>
      <c r="Z70" s="1086"/>
      <c r="AA70" s="1086"/>
      <c r="AB70" s="1086"/>
      <c r="AC70" s="1086"/>
      <c r="AD70" s="1086"/>
      <c r="AE70" s="1086"/>
      <c r="AF70" s="1086"/>
      <c r="AG70" s="1086"/>
      <c r="AH70" s="1086"/>
      <c r="AI70" s="1086"/>
      <c r="AJ70" s="1086"/>
      <c r="AK70" s="1086"/>
      <c r="AL70" s="1086"/>
      <c r="AM70" s="1086"/>
      <c r="AN70" s="1083"/>
      <c r="AO70" s="1090" t="s">
        <v>1327</v>
      </c>
      <c r="AP70" s="1088"/>
      <c r="AQ70" s="1088"/>
      <c r="AR70" s="1088"/>
      <c r="AS70" s="1088"/>
      <c r="AT70" s="1088"/>
      <c r="AU70" s="1088"/>
      <c r="AV70" s="1089"/>
      <c r="AW70" s="1090">
        <v>3</v>
      </c>
      <c r="AX70" s="1089"/>
      <c r="AY70" s="475"/>
    </row>
    <row r="71" spans="1:51" x14ac:dyDescent="0.2">
      <c r="A71" s="471"/>
      <c r="B71" s="1104"/>
      <c r="C71" s="1106"/>
      <c r="D71" s="472"/>
      <c r="E71" s="474"/>
      <c r="F71" s="472"/>
      <c r="G71" s="474"/>
      <c r="H71" s="472"/>
      <c r="I71" s="473"/>
      <c r="J71" s="473"/>
      <c r="K71" s="474"/>
      <c r="L71" s="472"/>
      <c r="M71" s="473"/>
      <c r="N71" s="474"/>
      <c r="O71" s="472"/>
      <c r="P71" s="474"/>
      <c r="Q71" s="476"/>
      <c r="R71" s="476"/>
      <c r="S71" s="472"/>
      <c r="T71" s="473"/>
      <c r="U71" s="474"/>
      <c r="V71" s="472"/>
      <c r="W71" s="473"/>
      <c r="X71" s="473"/>
      <c r="Y71" s="474"/>
      <c r="Z71" s="472"/>
      <c r="AA71" s="474"/>
      <c r="AB71" s="1119"/>
      <c r="AC71" s="1120"/>
      <c r="AD71" s="1120"/>
      <c r="AE71" s="1120"/>
      <c r="AF71" s="1120"/>
      <c r="AG71" s="1120"/>
      <c r="AH71" s="1120"/>
      <c r="AI71" s="1120"/>
      <c r="AJ71" s="1120"/>
      <c r="AK71" s="1120"/>
      <c r="AL71" s="1120"/>
      <c r="AM71" s="1120"/>
      <c r="AN71" s="1120"/>
      <c r="AO71" s="1121"/>
      <c r="AP71" s="1119" t="s">
        <v>1331</v>
      </c>
      <c r="AQ71" s="1120"/>
      <c r="AR71" s="1120"/>
      <c r="AS71" s="1120"/>
      <c r="AT71" s="1120"/>
      <c r="AU71" s="1120"/>
      <c r="AV71" s="1120"/>
      <c r="AW71" s="1120"/>
      <c r="AX71" s="1121"/>
      <c r="AY71" s="475"/>
    </row>
    <row r="72" spans="1:51" x14ac:dyDescent="0.2">
      <c r="A72" s="471"/>
      <c r="B72" s="1107"/>
      <c r="C72" s="1108"/>
      <c r="D72" s="472"/>
      <c r="E72" s="474"/>
      <c r="F72" s="472"/>
      <c r="G72" s="474"/>
      <c r="H72" s="472"/>
      <c r="I72" s="473"/>
      <c r="J72" s="473"/>
      <c r="K72" s="474"/>
      <c r="L72" s="472"/>
      <c r="M72" s="473"/>
      <c r="N72" s="474"/>
      <c r="O72" s="472"/>
      <c r="P72" s="474"/>
      <c r="Q72" s="476"/>
      <c r="R72" s="476"/>
      <c r="S72" s="472"/>
      <c r="T72" s="473"/>
      <c r="U72" s="474"/>
      <c r="V72" s="472"/>
      <c r="W72" s="473"/>
      <c r="X72" s="473"/>
      <c r="Y72" s="474"/>
      <c r="Z72" s="472"/>
      <c r="AA72" s="474"/>
      <c r="AB72" s="1122"/>
      <c r="AC72" s="1123"/>
      <c r="AD72" s="1123"/>
      <c r="AE72" s="1123"/>
      <c r="AF72" s="1123"/>
      <c r="AG72" s="1123"/>
      <c r="AH72" s="1123"/>
      <c r="AI72" s="1123"/>
      <c r="AJ72" s="1123"/>
      <c r="AK72" s="1123"/>
      <c r="AL72" s="1123"/>
      <c r="AM72" s="1123"/>
      <c r="AN72" s="1123"/>
      <c r="AO72" s="1124"/>
      <c r="AP72" s="1122"/>
      <c r="AQ72" s="1123"/>
      <c r="AR72" s="1123"/>
      <c r="AS72" s="1123"/>
      <c r="AT72" s="1123"/>
      <c r="AU72" s="1123"/>
      <c r="AV72" s="1123"/>
      <c r="AW72" s="1123"/>
      <c r="AX72" s="1124"/>
      <c r="AY72" s="475"/>
    </row>
    <row r="73" spans="1:51" x14ac:dyDescent="0.2">
      <c r="A73" s="471"/>
      <c r="B73" s="1084"/>
      <c r="C73" s="1085"/>
      <c r="D73" s="472"/>
      <c r="E73" s="474"/>
      <c r="F73" s="472"/>
      <c r="G73" s="474"/>
      <c r="H73" s="472"/>
      <c r="I73" s="473"/>
      <c r="J73" s="473"/>
      <c r="K73" s="474"/>
      <c r="L73" s="472"/>
      <c r="M73" s="473"/>
      <c r="N73" s="474"/>
      <c r="O73" s="472"/>
      <c r="P73" s="474"/>
      <c r="Q73" s="476"/>
      <c r="R73" s="476"/>
      <c r="S73" s="472"/>
      <c r="T73" s="473"/>
      <c r="U73" s="474"/>
      <c r="V73" s="472"/>
      <c r="W73" s="473"/>
      <c r="X73" s="473"/>
      <c r="Y73" s="474"/>
      <c r="Z73" s="472"/>
      <c r="AA73" s="474"/>
      <c r="AB73" s="485"/>
      <c r="AC73" s="486"/>
      <c r="AD73" s="486"/>
      <c r="AE73" s="486"/>
      <c r="AF73" s="486"/>
      <c r="AG73" s="486"/>
      <c r="AH73" s="486"/>
      <c r="AI73" s="486"/>
      <c r="AJ73" s="486"/>
      <c r="AK73" s="486"/>
      <c r="AL73" s="486"/>
      <c r="AM73" s="486"/>
      <c r="AN73" s="486"/>
      <c r="AO73" s="487"/>
      <c r="AP73" s="482"/>
      <c r="AQ73" s="483"/>
      <c r="AR73" s="483"/>
      <c r="AS73" s="483"/>
      <c r="AT73" s="483"/>
      <c r="AU73" s="483"/>
      <c r="AV73" s="483"/>
      <c r="AW73" s="483"/>
      <c r="AX73" s="484"/>
      <c r="AY73" s="475"/>
    </row>
    <row r="74" spans="1:51" x14ac:dyDescent="0.2">
      <c r="A74" s="471"/>
      <c r="B74" s="472"/>
      <c r="C74" s="474" t="s">
        <v>265</v>
      </c>
      <c r="D74" s="1082" t="s">
        <v>1338</v>
      </c>
      <c r="E74" s="1086"/>
      <c r="F74" s="1083"/>
      <c r="G74" s="476" t="s">
        <v>1339</v>
      </c>
      <c r="H74" s="1082" t="s">
        <v>1340</v>
      </c>
      <c r="I74" s="1083"/>
      <c r="J74" s="1082" t="s">
        <v>1341</v>
      </c>
      <c r="K74" s="1086"/>
      <c r="L74" s="1083"/>
      <c r="M74" s="1082" t="s">
        <v>1342</v>
      </c>
      <c r="N74" s="1086"/>
      <c r="O74" s="1086"/>
      <c r="P74" s="1086"/>
      <c r="Q74" s="1086"/>
      <c r="R74" s="1086"/>
      <c r="S74" s="1086"/>
      <c r="T74" s="1086"/>
      <c r="U74" s="1083"/>
      <c r="V74" s="1082" t="s">
        <v>1343</v>
      </c>
      <c r="W74" s="1086"/>
      <c r="X74" s="1086"/>
      <c r="Y74" s="1086"/>
      <c r="Z74" s="1086"/>
      <c r="AA74" s="1086"/>
      <c r="AB74" s="1086"/>
      <c r="AC74" s="1086"/>
      <c r="AD74" s="1086"/>
      <c r="AE74" s="1086"/>
      <c r="AF74" s="1086"/>
      <c r="AG74" s="1086"/>
      <c r="AH74" s="1086"/>
      <c r="AI74" s="1086"/>
      <c r="AJ74" s="1086"/>
      <c r="AK74" s="1086"/>
      <c r="AL74" s="1086"/>
      <c r="AM74" s="1086"/>
      <c r="AN74" s="1086"/>
      <c r="AO74" s="1086"/>
      <c r="AP74" s="1086"/>
      <c r="AQ74" s="1086"/>
      <c r="AR74" s="1086"/>
      <c r="AS74" s="1086"/>
      <c r="AT74" s="1086"/>
      <c r="AU74" s="1086"/>
      <c r="AV74" s="1086"/>
      <c r="AW74" s="1086"/>
      <c r="AX74" s="1083"/>
      <c r="AY74" s="475"/>
    </row>
    <row r="75" spans="1:51" x14ac:dyDescent="0.2">
      <c r="A75" s="471"/>
      <c r="B75" s="472"/>
      <c r="C75" s="474" t="s">
        <v>621</v>
      </c>
      <c r="D75" s="1082" t="s">
        <v>1344</v>
      </c>
      <c r="E75" s="1086"/>
      <c r="F75" s="1086"/>
      <c r="G75" s="1086"/>
      <c r="H75" s="1086"/>
      <c r="I75" s="1086"/>
      <c r="J75" s="1086"/>
      <c r="K75" s="1086"/>
      <c r="L75" s="1086"/>
      <c r="M75" s="1086"/>
      <c r="N75" s="1086"/>
      <c r="O75" s="1086"/>
      <c r="P75" s="1086"/>
      <c r="Q75" s="1086"/>
      <c r="R75" s="1086"/>
      <c r="S75" s="1086"/>
      <c r="T75" s="1086"/>
      <c r="U75" s="1083"/>
      <c r="V75" s="476" t="s">
        <v>1345</v>
      </c>
      <c r="W75" s="1082" t="s">
        <v>1346</v>
      </c>
      <c r="X75" s="1086"/>
      <c r="Y75" s="1086"/>
      <c r="Z75" s="1083"/>
      <c r="AA75" s="476" t="s">
        <v>1347</v>
      </c>
      <c r="AB75" s="1082" t="s">
        <v>1348</v>
      </c>
      <c r="AC75" s="1083"/>
      <c r="AD75" s="476" t="s">
        <v>1349</v>
      </c>
      <c r="AE75" s="472"/>
      <c r="AF75" s="1082" t="s">
        <v>1350</v>
      </c>
      <c r="AG75" s="1086"/>
      <c r="AH75" s="1083"/>
      <c r="AI75" s="1082" t="s">
        <v>1351</v>
      </c>
      <c r="AJ75" s="1086"/>
      <c r="AK75" s="1086"/>
      <c r="AL75" s="1083"/>
      <c r="AM75" s="1082" t="s">
        <v>1352</v>
      </c>
      <c r="AN75" s="1086"/>
      <c r="AO75" s="1083"/>
      <c r="AP75" s="1082" t="s">
        <v>1353</v>
      </c>
      <c r="AQ75" s="1086"/>
      <c r="AR75" s="1083"/>
      <c r="AS75" s="1082" t="s">
        <v>1354</v>
      </c>
      <c r="AT75" s="1086"/>
      <c r="AU75" s="1083"/>
      <c r="AV75" s="1082" t="s">
        <v>1355</v>
      </c>
      <c r="AW75" s="1086"/>
      <c r="AX75" s="1083"/>
      <c r="AY75" s="475"/>
    </row>
    <row r="76" spans="1:51" x14ac:dyDescent="0.2">
      <c r="A76" s="471"/>
      <c r="B76" s="1082" t="s">
        <v>1356</v>
      </c>
      <c r="C76" s="1083"/>
      <c r="D76" s="1082" t="s">
        <v>1357</v>
      </c>
      <c r="E76" s="1086"/>
      <c r="F76" s="1086"/>
      <c r="G76" s="1086"/>
      <c r="H76" s="1086"/>
      <c r="I76" s="1086"/>
      <c r="J76" s="1086"/>
      <c r="K76" s="1086"/>
      <c r="L76" s="1086"/>
      <c r="M76" s="1086"/>
      <c r="N76" s="1086"/>
      <c r="O76" s="1086"/>
      <c r="P76" s="1086"/>
      <c r="Q76" s="1086"/>
      <c r="R76" s="1086"/>
      <c r="S76" s="1086"/>
      <c r="T76" s="1086"/>
      <c r="U76" s="1083"/>
      <c r="V76" s="1082" t="s">
        <v>1358</v>
      </c>
      <c r="W76" s="1086"/>
      <c r="X76" s="1086"/>
      <c r="Y76" s="1086"/>
      <c r="Z76" s="1086"/>
      <c r="AA76" s="1086"/>
      <c r="AB76" s="1086"/>
      <c r="AC76" s="1086"/>
      <c r="AD76" s="1086"/>
      <c r="AE76" s="1086"/>
      <c r="AF76" s="1086"/>
      <c r="AG76" s="1086"/>
      <c r="AH76" s="1083"/>
      <c r="AI76" s="1082" t="s">
        <v>1359</v>
      </c>
      <c r="AJ76" s="1086"/>
      <c r="AK76" s="1086"/>
      <c r="AL76" s="1083"/>
      <c r="AM76" s="1082" t="s">
        <v>1360</v>
      </c>
      <c r="AN76" s="1086"/>
      <c r="AO76" s="1083"/>
      <c r="AP76" s="1082" t="s">
        <v>1351</v>
      </c>
      <c r="AQ76" s="1086"/>
      <c r="AR76" s="1083"/>
      <c r="AS76" s="1082" t="s">
        <v>1361</v>
      </c>
      <c r="AT76" s="1086"/>
      <c r="AU76" s="1083"/>
      <c r="AV76" s="1082" t="s">
        <v>1362</v>
      </c>
      <c r="AW76" s="1086"/>
      <c r="AX76" s="1083"/>
      <c r="AY76" s="475"/>
    </row>
    <row r="77" spans="1:51" ht="24" x14ac:dyDescent="0.4">
      <c r="A77" s="471"/>
      <c r="B77" s="472" t="s">
        <v>1365</v>
      </c>
      <c r="C77" s="490" t="s">
        <v>623</v>
      </c>
      <c r="D77" s="494" t="s">
        <v>1402</v>
      </c>
      <c r="E77" s="491"/>
      <c r="F77" s="491"/>
      <c r="G77" s="491"/>
      <c r="H77" s="491"/>
      <c r="I77" s="491"/>
      <c r="J77" s="491"/>
      <c r="K77" s="491"/>
      <c r="L77" s="491"/>
      <c r="M77" s="491"/>
      <c r="N77" s="491"/>
      <c r="O77" s="491"/>
      <c r="P77" s="491"/>
      <c r="Q77" s="491"/>
      <c r="R77" s="491"/>
      <c r="S77" s="491"/>
      <c r="T77" s="491"/>
      <c r="U77" s="491"/>
      <c r="V77" s="491"/>
      <c r="W77" s="492"/>
      <c r="X77" s="492"/>
      <c r="Y77" s="492"/>
      <c r="Z77" s="492"/>
      <c r="AA77" s="491"/>
      <c r="AB77" s="491"/>
      <c r="AC77" s="491"/>
      <c r="AD77" s="491"/>
      <c r="AE77" s="491"/>
      <c r="AF77" s="491"/>
      <c r="AG77" s="491"/>
      <c r="AH77" s="491"/>
      <c r="AI77" s="491"/>
      <c r="AJ77" s="491"/>
      <c r="AK77" s="491"/>
      <c r="AL77" s="491"/>
      <c r="AM77" s="491"/>
      <c r="AN77" s="491"/>
      <c r="AO77" s="491"/>
      <c r="AP77" s="491"/>
      <c r="AQ77" s="491"/>
      <c r="AR77" s="491"/>
      <c r="AS77" s="491"/>
      <c r="AT77" s="491"/>
      <c r="AU77" s="491"/>
      <c r="AV77" s="491"/>
      <c r="AW77" s="491"/>
      <c r="AX77" s="493"/>
      <c r="AY77" s="475"/>
    </row>
    <row r="78" spans="1:51" ht="24" x14ac:dyDescent="0.4">
      <c r="A78" s="471"/>
      <c r="B78" s="472"/>
      <c r="C78" s="490" t="s">
        <v>626</v>
      </c>
      <c r="D78" s="494"/>
      <c r="E78" s="495"/>
      <c r="F78" s="495"/>
      <c r="G78" s="495"/>
      <c r="H78" s="495"/>
      <c r="I78" s="495"/>
      <c r="J78" s="495"/>
      <c r="K78" s="495"/>
      <c r="L78" s="495"/>
      <c r="M78" s="495"/>
      <c r="N78" s="495"/>
      <c r="O78" s="495"/>
      <c r="P78" s="495"/>
      <c r="Q78" s="495"/>
      <c r="R78" s="495"/>
      <c r="S78" s="495"/>
      <c r="T78" s="495"/>
      <c r="U78" s="495"/>
      <c r="V78" s="495"/>
      <c r="W78" s="496"/>
      <c r="X78" s="496"/>
      <c r="Y78" s="496"/>
      <c r="Z78" s="496"/>
      <c r="AA78" s="495"/>
      <c r="AB78" s="495"/>
      <c r="AC78" s="495"/>
      <c r="AD78" s="495"/>
      <c r="AE78" s="495"/>
      <c r="AF78" s="495"/>
      <c r="AG78" s="495"/>
      <c r="AH78" s="495"/>
      <c r="AI78" s="495"/>
      <c r="AJ78" s="495"/>
      <c r="AK78" s="495"/>
      <c r="AL78" s="495"/>
      <c r="AM78" s="495"/>
      <c r="AN78" s="495"/>
      <c r="AO78" s="495"/>
      <c r="AP78" s="495"/>
      <c r="AQ78" s="495"/>
      <c r="AR78" s="495"/>
      <c r="AS78" s="495"/>
      <c r="AT78" s="495"/>
      <c r="AU78" s="495"/>
      <c r="AV78" s="495"/>
      <c r="AW78" s="495"/>
      <c r="AX78" s="497"/>
      <c r="AY78" s="475"/>
    </row>
    <row r="79" spans="1:51" ht="24" x14ac:dyDescent="0.4">
      <c r="A79" s="471"/>
      <c r="B79" s="472"/>
      <c r="C79" s="490" t="s">
        <v>628</v>
      </c>
      <c r="D79" s="494" t="s">
        <v>1403</v>
      </c>
      <c r="E79" s="505"/>
      <c r="F79" s="505"/>
      <c r="G79" s="505"/>
      <c r="H79" s="505"/>
      <c r="I79" s="505"/>
      <c r="J79" s="505"/>
      <c r="K79" s="505"/>
      <c r="L79" s="505"/>
      <c r="M79" s="505"/>
      <c r="N79" s="505"/>
      <c r="O79" s="505"/>
      <c r="P79" s="505"/>
      <c r="Q79" s="505"/>
      <c r="R79" s="505"/>
      <c r="S79" s="505"/>
      <c r="T79" s="505"/>
      <c r="U79" s="505"/>
      <c r="V79" s="505"/>
      <c r="W79" s="506"/>
      <c r="X79" s="506"/>
      <c r="Y79" s="506"/>
      <c r="Z79" s="506"/>
      <c r="AA79" s="505"/>
      <c r="AB79" s="505"/>
      <c r="AC79" s="505"/>
      <c r="AD79" s="505"/>
      <c r="AE79" s="505"/>
      <c r="AF79" s="505"/>
      <c r="AG79" s="505"/>
      <c r="AH79" s="505"/>
      <c r="AI79" s="505"/>
      <c r="AJ79" s="505"/>
      <c r="AK79" s="505"/>
      <c r="AL79" s="505"/>
      <c r="AM79" s="505"/>
      <c r="AN79" s="505"/>
      <c r="AO79" s="505"/>
      <c r="AP79" s="505"/>
      <c r="AQ79" s="505"/>
      <c r="AR79" s="495"/>
      <c r="AS79" s="495"/>
      <c r="AT79" s="495"/>
      <c r="AU79" s="495"/>
      <c r="AV79" s="495"/>
      <c r="AW79" s="495"/>
      <c r="AX79" s="497"/>
      <c r="AY79" s="475"/>
    </row>
    <row r="80" spans="1:51" ht="24" x14ac:dyDescent="0.4">
      <c r="A80" s="471"/>
      <c r="B80" s="472"/>
      <c r="C80" s="490" t="s">
        <v>630</v>
      </c>
      <c r="D80" s="494" t="s">
        <v>1404</v>
      </c>
      <c r="E80" s="505"/>
      <c r="F80" s="505"/>
      <c r="G80" s="505"/>
      <c r="H80" s="505"/>
      <c r="I80" s="505"/>
      <c r="J80" s="505"/>
      <c r="K80" s="505"/>
      <c r="L80" s="505"/>
      <c r="M80" s="505"/>
      <c r="N80" s="505"/>
      <c r="O80" s="505"/>
      <c r="P80" s="505"/>
      <c r="Q80" s="505"/>
      <c r="R80" s="505"/>
      <c r="S80" s="505"/>
      <c r="T80" s="505"/>
      <c r="U80" s="505"/>
      <c r="V80" s="505"/>
      <c r="W80" s="506"/>
      <c r="X80" s="506"/>
      <c r="Y80" s="506"/>
      <c r="Z80" s="506"/>
      <c r="AA80" s="505"/>
      <c r="AB80" s="505"/>
      <c r="AC80" s="505"/>
      <c r="AD80" s="505"/>
      <c r="AE80" s="505"/>
      <c r="AF80" s="505"/>
      <c r="AG80" s="495"/>
      <c r="AH80" s="495"/>
      <c r="AI80" s="495"/>
      <c r="AJ80" s="495"/>
      <c r="AK80" s="495"/>
      <c r="AL80" s="495"/>
      <c r="AM80" s="495"/>
      <c r="AN80" s="495"/>
      <c r="AO80" s="495"/>
      <c r="AP80" s="495"/>
      <c r="AQ80" s="495"/>
      <c r="AR80" s="495"/>
      <c r="AS80" s="495"/>
      <c r="AT80" s="495"/>
      <c r="AU80" s="495"/>
      <c r="AV80" s="495"/>
      <c r="AW80" s="495"/>
      <c r="AX80" s="497"/>
      <c r="AY80" s="475"/>
    </row>
    <row r="81" spans="1:51" ht="24" x14ac:dyDescent="0.4">
      <c r="A81" s="471"/>
      <c r="B81" s="472"/>
      <c r="C81" s="490" t="s">
        <v>632</v>
      </c>
      <c r="D81" s="494" t="s">
        <v>1405</v>
      </c>
      <c r="E81" s="505"/>
      <c r="F81" s="505"/>
      <c r="G81" s="505"/>
      <c r="H81" s="505"/>
      <c r="I81" s="505"/>
      <c r="J81" s="505"/>
      <c r="K81" s="505"/>
      <c r="L81" s="495"/>
      <c r="M81" s="495"/>
      <c r="N81" s="495"/>
      <c r="O81" s="495"/>
      <c r="P81" s="495"/>
      <c r="Q81" s="495"/>
      <c r="R81" s="495"/>
      <c r="S81" s="495"/>
      <c r="T81" s="495"/>
      <c r="U81" s="495"/>
      <c r="V81" s="495"/>
      <c r="W81" s="496"/>
      <c r="X81" s="496"/>
      <c r="Y81" s="496"/>
      <c r="Z81" s="496"/>
      <c r="AA81" s="495"/>
      <c r="AB81" s="495"/>
      <c r="AC81" s="495"/>
      <c r="AD81" s="495"/>
      <c r="AE81" s="495"/>
      <c r="AF81" s="495"/>
      <c r="AG81" s="495"/>
      <c r="AH81" s="495"/>
      <c r="AI81" s="495"/>
      <c r="AJ81" s="495"/>
      <c r="AK81" s="495"/>
      <c r="AL81" s="495"/>
      <c r="AM81" s="495"/>
      <c r="AN81" s="495"/>
      <c r="AO81" s="495"/>
      <c r="AP81" s="495"/>
      <c r="AQ81" s="495"/>
      <c r="AR81" s="495"/>
      <c r="AS81" s="495"/>
      <c r="AT81" s="495"/>
      <c r="AU81" s="495"/>
      <c r="AV81" s="495"/>
      <c r="AW81" s="495"/>
      <c r="AX81" s="497"/>
      <c r="AY81" s="475"/>
    </row>
    <row r="82" spans="1:51" ht="24" x14ac:dyDescent="0.4">
      <c r="A82" s="471"/>
      <c r="B82" s="472"/>
      <c r="C82" s="490" t="s">
        <v>634</v>
      </c>
      <c r="D82" s="494"/>
      <c r="E82" s="495"/>
      <c r="F82" s="495"/>
      <c r="G82" s="495"/>
      <c r="H82" s="495"/>
      <c r="I82" s="495"/>
      <c r="J82" s="495"/>
      <c r="K82" s="495"/>
      <c r="L82" s="495"/>
      <c r="M82" s="495"/>
      <c r="N82" s="495"/>
      <c r="O82" s="495"/>
      <c r="P82" s="495"/>
      <c r="Q82" s="495"/>
      <c r="R82" s="495"/>
      <c r="S82" s="495"/>
      <c r="T82" s="495"/>
      <c r="U82" s="495"/>
      <c r="V82" s="495"/>
      <c r="W82" s="496"/>
      <c r="X82" s="496"/>
      <c r="Y82" s="496"/>
      <c r="Z82" s="496"/>
      <c r="AA82" s="495"/>
      <c r="AB82" s="495"/>
      <c r="AC82" s="495"/>
      <c r="AD82" s="495"/>
      <c r="AE82" s="495"/>
      <c r="AF82" s="495"/>
      <c r="AG82" s="495"/>
      <c r="AH82" s="495"/>
      <c r="AI82" s="495"/>
      <c r="AJ82" s="495"/>
      <c r="AK82" s="495"/>
      <c r="AL82" s="495"/>
      <c r="AM82" s="495"/>
      <c r="AN82" s="495"/>
      <c r="AO82" s="495"/>
      <c r="AP82" s="495"/>
      <c r="AQ82" s="495"/>
      <c r="AR82" s="495"/>
      <c r="AS82" s="495"/>
      <c r="AT82" s="495"/>
      <c r="AU82" s="495"/>
      <c r="AV82" s="495"/>
      <c r="AW82" s="495"/>
      <c r="AX82" s="497"/>
      <c r="AY82" s="475"/>
    </row>
    <row r="83" spans="1:51" ht="24" x14ac:dyDescent="0.4">
      <c r="A83" s="471"/>
      <c r="B83" s="472"/>
      <c r="C83" s="490" t="s">
        <v>637</v>
      </c>
      <c r="D83" s="494" t="s">
        <v>1406</v>
      </c>
      <c r="E83" s="495"/>
      <c r="F83" s="495"/>
      <c r="G83" s="495"/>
      <c r="H83" s="495"/>
      <c r="I83" s="495"/>
      <c r="J83" s="495"/>
      <c r="K83" s="495"/>
      <c r="L83" s="495"/>
      <c r="M83" s="495"/>
      <c r="N83" s="495"/>
      <c r="O83" s="495"/>
      <c r="P83" s="495"/>
      <c r="Q83" s="495"/>
      <c r="R83" s="495"/>
      <c r="S83" s="495"/>
      <c r="T83" s="495"/>
      <c r="U83" s="495"/>
      <c r="V83" s="495"/>
      <c r="W83" s="495"/>
      <c r="X83" s="495"/>
      <c r="Y83" s="495"/>
      <c r="Z83" s="495"/>
      <c r="AA83" s="495"/>
      <c r="AB83" s="495"/>
      <c r="AC83" s="495"/>
      <c r="AD83" s="495"/>
      <c r="AE83" s="495"/>
      <c r="AF83" s="495"/>
      <c r="AG83" s="495"/>
      <c r="AH83" s="495"/>
      <c r="AI83" s="495"/>
      <c r="AJ83" s="495"/>
      <c r="AK83" s="495"/>
      <c r="AL83" s="495"/>
      <c r="AM83" s="495"/>
      <c r="AN83" s="495"/>
      <c r="AO83" s="495"/>
      <c r="AP83" s="495"/>
      <c r="AQ83" s="495"/>
      <c r="AR83" s="495"/>
      <c r="AS83" s="495"/>
      <c r="AT83" s="495"/>
      <c r="AU83" s="495"/>
      <c r="AV83" s="495"/>
      <c r="AW83" s="495"/>
      <c r="AX83" s="497"/>
      <c r="AY83" s="475"/>
    </row>
    <row r="84" spans="1:51" ht="24" x14ac:dyDescent="0.4">
      <c r="A84" s="471"/>
      <c r="B84" s="472"/>
      <c r="C84" s="490" t="s">
        <v>640</v>
      </c>
      <c r="D84" s="494" t="s">
        <v>1407</v>
      </c>
      <c r="E84" s="495"/>
      <c r="F84" s="495"/>
      <c r="G84" s="495"/>
      <c r="H84" s="495"/>
      <c r="I84" s="495"/>
      <c r="J84" s="495"/>
      <c r="K84" s="495"/>
      <c r="L84" s="495"/>
      <c r="M84" s="495"/>
      <c r="N84" s="495"/>
      <c r="O84" s="495"/>
      <c r="P84" s="495"/>
      <c r="Q84" s="495"/>
      <c r="R84" s="495"/>
      <c r="S84" s="495"/>
      <c r="T84" s="495"/>
      <c r="U84" s="495"/>
      <c r="V84" s="495"/>
      <c r="W84" s="496"/>
      <c r="X84" s="496"/>
      <c r="Y84" s="496"/>
      <c r="Z84" s="496"/>
      <c r="AA84" s="495"/>
      <c r="AB84" s="495"/>
      <c r="AC84" s="495"/>
      <c r="AD84" s="495"/>
      <c r="AE84" s="495"/>
      <c r="AF84" s="495"/>
      <c r="AG84" s="495"/>
      <c r="AH84" s="495"/>
      <c r="AI84" s="495"/>
      <c r="AJ84" s="495"/>
      <c r="AK84" s="495"/>
      <c r="AL84" s="495"/>
      <c r="AM84" s="495"/>
      <c r="AN84" s="495"/>
      <c r="AO84" s="495"/>
      <c r="AP84" s="495"/>
      <c r="AQ84" s="495"/>
      <c r="AR84" s="495"/>
      <c r="AS84" s="495"/>
      <c r="AT84" s="495"/>
      <c r="AU84" s="495"/>
      <c r="AV84" s="495"/>
      <c r="AW84" s="495"/>
      <c r="AX84" s="497"/>
      <c r="AY84" s="475"/>
    </row>
    <row r="85" spans="1:51" ht="24" x14ac:dyDescent="0.4">
      <c r="A85" s="471"/>
      <c r="B85" s="472"/>
      <c r="C85" s="490" t="s">
        <v>642</v>
      </c>
      <c r="D85" s="494"/>
      <c r="E85" s="495"/>
      <c r="F85" s="495"/>
      <c r="G85" s="495"/>
      <c r="H85" s="495"/>
      <c r="I85" s="495"/>
      <c r="J85" s="495"/>
      <c r="K85" s="495"/>
      <c r="L85" s="495"/>
      <c r="M85" s="495"/>
      <c r="N85" s="495"/>
      <c r="O85" s="495"/>
      <c r="P85" s="495"/>
      <c r="Q85" s="495"/>
      <c r="R85" s="495"/>
      <c r="S85" s="495"/>
      <c r="T85" s="495"/>
      <c r="U85" s="495"/>
      <c r="V85" s="495"/>
      <c r="W85" s="495"/>
      <c r="X85" s="495"/>
      <c r="Y85" s="495"/>
      <c r="Z85" s="495"/>
      <c r="AA85" s="495"/>
      <c r="AB85" s="495"/>
      <c r="AC85" s="495"/>
      <c r="AD85" s="495"/>
      <c r="AE85" s="495"/>
      <c r="AF85" s="495"/>
      <c r="AG85" s="495"/>
      <c r="AH85" s="495"/>
      <c r="AI85" s="495"/>
      <c r="AJ85" s="495"/>
      <c r="AK85" s="495"/>
      <c r="AL85" s="495"/>
      <c r="AM85" s="495"/>
      <c r="AN85" s="495"/>
      <c r="AO85" s="495"/>
      <c r="AP85" s="495"/>
      <c r="AQ85" s="495"/>
      <c r="AR85" s="495"/>
      <c r="AS85" s="495"/>
      <c r="AT85" s="495"/>
      <c r="AU85" s="495"/>
      <c r="AV85" s="495"/>
      <c r="AW85" s="495"/>
      <c r="AX85" s="497"/>
      <c r="AY85" s="475"/>
    </row>
    <row r="86" spans="1:51" ht="24" x14ac:dyDescent="0.4">
      <c r="A86" s="471"/>
      <c r="B86" s="472"/>
      <c r="C86" s="490" t="s">
        <v>1375</v>
      </c>
      <c r="D86" s="494" t="s">
        <v>1408</v>
      </c>
      <c r="E86" s="495"/>
      <c r="F86" s="495"/>
      <c r="G86" s="495"/>
      <c r="H86" s="495"/>
      <c r="I86" s="495"/>
      <c r="J86" s="495"/>
      <c r="K86" s="495"/>
      <c r="L86" s="495"/>
      <c r="M86" s="495"/>
      <c r="N86" s="495"/>
      <c r="O86" s="495"/>
      <c r="P86" s="495"/>
      <c r="Q86" s="495"/>
      <c r="R86" s="495"/>
      <c r="S86" s="495"/>
      <c r="T86" s="495"/>
      <c r="U86" s="495"/>
      <c r="V86" s="495"/>
      <c r="W86" s="495"/>
      <c r="X86" s="495"/>
      <c r="Y86" s="495"/>
      <c r="Z86" s="495"/>
      <c r="AA86" s="495"/>
      <c r="AB86" s="495"/>
      <c r="AC86" s="495"/>
      <c r="AD86" s="495"/>
      <c r="AE86" s="495"/>
      <c r="AF86" s="495"/>
      <c r="AG86" s="495"/>
      <c r="AH86" s="495"/>
      <c r="AI86" s="495"/>
      <c r="AJ86" s="495"/>
      <c r="AK86" s="495"/>
      <c r="AL86" s="495"/>
      <c r="AM86" s="495"/>
      <c r="AN86" s="495"/>
      <c r="AO86" s="495"/>
      <c r="AP86" s="495"/>
      <c r="AQ86" s="495"/>
      <c r="AR86" s="495"/>
      <c r="AS86" s="495"/>
      <c r="AT86" s="495"/>
      <c r="AU86" s="495"/>
      <c r="AV86" s="495"/>
      <c r="AW86" s="495"/>
      <c r="AX86" s="497"/>
      <c r="AY86" s="475"/>
    </row>
    <row r="87" spans="1:51" ht="24" x14ac:dyDescent="0.4">
      <c r="A87" s="471"/>
      <c r="B87" s="472"/>
      <c r="C87" s="490" t="s">
        <v>1377</v>
      </c>
      <c r="D87" s="494" t="s">
        <v>1409</v>
      </c>
      <c r="E87" s="495"/>
      <c r="F87" s="495"/>
      <c r="G87" s="495"/>
      <c r="H87" s="495"/>
      <c r="I87" s="495"/>
      <c r="J87" s="495"/>
      <c r="AS87" s="495"/>
      <c r="AT87" s="495"/>
      <c r="AU87" s="495"/>
      <c r="AV87" s="495"/>
      <c r="AW87" s="495"/>
      <c r="AX87" s="497"/>
      <c r="AY87" s="475"/>
    </row>
    <row r="88" spans="1:51" ht="24" x14ac:dyDescent="0.4">
      <c r="A88" s="471"/>
      <c r="B88" s="472"/>
      <c r="C88" s="490" t="s">
        <v>1379</v>
      </c>
      <c r="D88" s="494"/>
      <c r="E88" s="495"/>
      <c r="F88" s="495"/>
      <c r="G88" s="495"/>
      <c r="H88" s="495"/>
      <c r="I88" s="495"/>
      <c r="J88" s="495"/>
      <c r="K88" s="495"/>
      <c r="L88" s="495"/>
      <c r="M88" s="495"/>
      <c r="N88" s="495"/>
      <c r="O88" s="495"/>
      <c r="P88" s="495"/>
      <c r="Q88" s="495"/>
      <c r="R88" s="495"/>
      <c r="S88" s="495"/>
      <c r="T88" s="495"/>
      <c r="U88" s="495"/>
      <c r="V88" s="495"/>
      <c r="W88" s="495"/>
      <c r="X88" s="495"/>
      <c r="Y88" s="495"/>
      <c r="Z88" s="495"/>
      <c r="AA88" s="495"/>
      <c r="AB88" s="495"/>
      <c r="AC88" s="495"/>
      <c r="AD88" s="495"/>
      <c r="AE88" s="495"/>
      <c r="AF88" s="495"/>
      <c r="AG88" s="495"/>
      <c r="AH88" s="495"/>
      <c r="AI88" s="495"/>
      <c r="AJ88" s="495"/>
      <c r="AK88" s="495"/>
      <c r="AL88" s="495"/>
      <c r="AM88" s="495"/>
      <c r="AN88" s="495"/>
      <c r="AO88" s="495"/>
      <c r="AP88" s="495"/>
      <c r="AQ88" s="495"/>
      <c r="AR88" s="495"/>
      <c r="AS88" s="495"/>
      <c r="AT88" s="495"/>
      <c r="AU88" s="495"/>
      <c r="AV88" s="495"/>
      <c r="AW88" s="495"/>
      <c r="AX88" s="497"/>
      <c r="AY88" s="475"/>
    </row>
    <row r="89" spans="1:51" ht="24" x14ac:dyDescent="0.4">
      <c r="A89" s="471"/>
      <c r="B89" s="472"/>
      <c r="C89" s="490" t="s">
        <v>1381</v>
      </c>
      <c r="D89" s="494" t="s">
        <v>1410</v>
      </c>
      <c r="E89" s="495"/>
      <c r="F89" s="495"/>
      <c r="G89" s="495"/>
      <c r="H89" s="495"/>
      <c r="I89" s="495"/>
      <c r="J89" s="495"/>
      <c r="K89" s="495"/>
      <c r="L89" s="495"/>
      <c r="M89" s="495"/>
      <c r="N89" s="495"/>
      <c r="O89" s="495"/>
      <c r="P89" s="495"/>
      <c r="Q89" s="495"/>
      <c r="R89" s="495"/>
      <c r="S89" s="495"/>
      <c r="T89" s="495"/>
      <c r="U89" s="495"/>
      <c r="V89" s="495"/>
      <c r="W89" s="495"/>
      <c r="X89" s="495"/>
      <c r="Y89" s="495"/>
      <c r="Z89" s="495"/>
      <c r="AA89" s="495"/>
      <c r="AB89" s="495"/>
      <c r="AC89" s="495"/>
      <c r="AD89" s="495"/>
      <c r="AE89" s="495"/>
      <c r="AF89" s="495"/>
      <c r="AG89" s="495"/>
      <c r="AH89" s="495"/>
      <c r="AI89" s="495"/>
      <c r="AJ89" s="495"/>
      <c r="AK89" s="495"/>
      <c r="AL89" s="495"/>
      <c r="AM89" s="495"/>
      <c r="AN89" s="495"/>
      <c r="AO89" s="495"/>
      <c r="AP89" s="495"/>
      <c r="AQ89" s="495"/>
      <c r="AR89" s="495"/>
      <c r="AS89" s="495"/>
      <c r="AT89" s="495"/>
      <c r="AU89" s="495"/>
      <c r="AV89" s="495"/>
      <c r="AW89" s="495"/>
      <c r="AX89" s="497"/>
      <c r="AY89" s="475"/>
    </row>
    <row r="90" spans="1:51" ht="24" x14ac:dyDescent="0.4">
      <c r="A90" s="471"/>
      <c r="B90" s="472"/>
      <c r="C90" s="490" t="s">
        <v>583</v>
      </c>
      <c r="D90" s="494"/>
      <c r="E90" s="505"/>
      <c r="F90" s="505"/>
      <c r="G90" s="505"/>
      <c r="H90" s="505"/>
      <c r="I90" s="505"/>
      <c r="J90" s="505"/>
      <c r="K90" s="505"/>
      <c r="L90" s="505"/>
      <c r="M90" s="505"/>
      <c r="N90" s="505"/>
      <c r="O90" s="505"/>
      <c r="P90" s="505"/>
      <c r="Q90" s="505"/>
      <c r="R90" s="505"/>
      <c r="S90" s="505"/>
      <c r="T90" s="505"/>
      <c r="U90" s="505"/>
      <c r="V90" s="505"/>
      <c r="W90" s="505"/>
      <c r="X90" s="505"/>
      <c r="Y90" s="505"/>
      <c r="Z90" s="505"/>
      <c r="AA90" s="505"/>
      <c r="AB90" s="505"/>
      <c r="AC90" s="505"/>
      <c r="AD90" s="505"/>
      <c r="AE90" s="505"/>
      <c r="AF90" s="505"/>
      <c r="AG90" s="505"/>
      <c r="AH90" s="505"/>
      <c r="AI90" s="505"/>
      <c r="AJ90" s="505"/>
      <c r="AK90" s="505"/>
      <c r="AL90" s="505"/>
      <c r="AM90" s="505"/>
      <c r="AN90" s="505"/>
      <c r="AO90" s="505"/>
      <c r="AP90" s="505"/>
      <c r="AQ90" s="505"/>
      <c r="AR90" s="505"/>
      <c r="AS90" s="505"/>
      <c r="AT90" s="505"/>
      <c r="AU90" s="505"/>
      <c r="AV90" s="505"/>
      <c r="AW90" s="505"/>
      <c r="AX90" s="507"/>
      <c r="AY90" s="475"/>
    </row>
    <row r="91" spans="1:51" ht="24" x14ac:dyDescent="0.4">
      <c r="A91" s="471"/>
      <c r="B91" s="472"/>
      <c r="C91" s="490" t="s">
        <v>1384</v>
      </c>
      <c r="D91" s="494" t="s">
        <v>1411</v>
      </c>
      <c r="E91" s="495"/>
      <c r="F91" s="495"/>
      <c r="G91" s="495"/>
      <c r="H91" s="495"/>
      <c r="I91" s="495"/>
      <c r="J91" s="495"/>
      <c r="K91" s="495"/>
      <c r="L91" s="495"/>
      <c r="M91" s="495"/>
      <c r="N91" s="495"/>
      <c r="O91" s="495"/>
      <c r="P91" s="495"/>
      <c r="Q91" s="495"/>
      <c r="R91" s="495"/>
      <c r="S91" s="495"/>
      <c r="T91" s="495"/>
      <c r="U91" s="495"/>
      <c r="V91" s="495"/>
      <c r="W91" s="495"/>
      <c r="X91" s="495"/>
      <c r="Y91" s="495"/>
      <c r="Z91" s="495"/>
      <c r="AA91" s="495"/>
      <c r="AB91" s="495"/>
      <c r="AC91" s="495"/>
      <c r="AD91" s="495"/>
      <c r="AE91" s="495"/>
      <c r="AF91" s="495"/>
      <c r="AG91" s="495"/>
      <c r="AH91" s="495"/>
      <c r="AI91" s="495"/>
      <c r="AJ91" s="495"/>
      <c r="AK91" s="495"/>
      <c r="AL91" s="495"/>
      <c r="AM91" s="495"/>
      <c r="AN91" s="495"/>
      <c r="AO91" s="495"/>
      <c r="AP91" s="495"/>
      <c r="AQ91" s="495"/>
      <c r="AR91" s="495"/>
      <c r="AS91" s="495"/>
      <c r="AT91" s="495"/>
      <c r="AU91" s="495"/>
      <c r="AV91" s="495"/>
      <c r="AW91" s="495"/>
      <c r="AX91" s="497"/>
      <c r="AY91" s="475"/>
    </row>
    <row r="92" spans="1:51" ht="24" x14ac:dyDescent="0.4">
      <c r="A92" s="471"/>
      <c r="B92" s="472"/>
      <c r="C92" s="490" t="s">
        <v>1385</v>
      </c>
      <c r="D92" s="494" t="s">
        <v>1412</v>
      </c>
      <c r="E92" s="495"/>
      <c r="F92" s="495"/>
      <c r="G92" s="495"/>
      <c r="H92" s="495"/>
      <c r="I92" s="495"/>
      <c r="J92" s="495"/>
      <c r="K92" s="495"/>
      <c r="L92" s="495"/>
      <c r="M92" s="495"/>
      <c r="N92" s="495"/>
      <c r="O92" s="495"/>
      <c r="P92" s="495"/>
      <c r="Q92" s="495"/>
      <c r="R92" s="495"/>
      <c r="S92" s="495"/>
      <c r="T92" s="495"/>
      <c r="U92" s="495"/>
      <c r="V92" s="495"/>
      <c r="W92" s="495"/>
      <c r="X92" s="495"/>
      <c r="Y92" s="495"/>
      <c r="Z92" s="495"/>
      <c r="AA92" s="495"/>
      <c r="AB92" s="495"/>
      <c r="AC92" s="495"/>
      <c r="AD92" s="495"/>
      <c r="AE92" s="495"/>
      <c r="AF92" s="495"/>
      <c r="AG92" s="495"/>
      <c r="AH92" s="495"/>
      <c r="AI92" s="495"/>
      <c r="AJ92" s="495"/>
      <c r="AK92" s="495"/>
      <c r="AL92" s="495"/>
      <c r="AM92" s="495"/>
      <c r="AN92" s="495"/>
      <c r="AO92" s="495"/>
      <c r="AP92" s="495"/>
      <c r="AQ92" s="495"/>
      <c r="AR92" s="495"/>
      <c r="AS92" s="495"/>
      <c r="AT92" s="495"/>
      <c r="AU92" s="495"/>
      <c r="AV92" s="495"/>
      <c r="AW92" s="495"/>
      <c r="AX92" s="497"/>
      <c r="AY92" s="475"/>
    </row>
    <row r="93" spans="1:51" ht="24" x14ac:dyDescent="0.4">
      <c r="A93" s="471"/>
      <c r="B93" s="472"/>
      <c r="C93" s="490" t="s">
        <v>1400</v>
      </c>
      <c r="D93" s="494"/>
      <c r="E93" s="499"/>
      <c r="F93" s="499"/>
      <c r="G93" s="499"/>
      <c r="H93" s="499"/>
      <c r="I93" s="499"/>
      <c r="J93" s="499"/>
      <c r="K93" s="499"/>
      <c r="L93" s="499"/>
      <c r="M93" s="499"/>
      <c r="N93" s="499"/>
      <c r="O93" s="499"/>
      <c r="P93" s="499"/>
      <c r="Q93" s="499"/>
      <c r="R93" s="499"/>
      <c r="S93" s="499"/>
      <c r="T93" s="499"/>
      <c r="U93" s="499"/>
      <c r="V93" s="499"/>
      <c r="W93" s="499"/>
      <c r="X93" s="499"/>
      <c r="Y93" s="499"/>
      <c r="Z93" s="499"/>
      <c r="AA93" s="499"/>
      <c r="AB93" s="499"/>
      <c r="AC93" s="499"/>
      <c r="AD93" s="499"/>
      <c r="AE93" s="499"/>
      <c r="AF93" s="499"/>
      <c r="AG93" s="499"/>
      <c r="AH93" s="499"/>
      <c r="AI93" s="499"/>
      <c r="AJ93" s="499"/>
      <c r="AK93" s="499"/>
      <c r="AL93" s="499"/>
      <c r="AM93" s="499"/>
      <c r="AN93" s="499"/>
      <c r="AO93" s="499"/>
      <c r="AP93" s="499"/>
      <c r="AQ93" s="499"/>
      <c r="AR93" s="499"/>
      <c r="AS93" s="499"/>
      <c r="AT93" s="499"/>
      <c r="AU93" s="499"/>
      <c r="AV93" s="499"/>
      <c r="AW93" s="499"/>
      <c r="AX93" s="500"/>
      <c r="AY93" s="475"/>
    </row>
    <row r="94" spans="1:51" ht="23.25" x14ac:dyDescent="0.35">
      <c r="A94" s="471"/>
      <c r="B94" s="1116" t="s">
        <v>1387</v>
      </c>
      <c r="C94" s="1117"/>
      <c r="D94" s="1117"/>
      <c r="E94" s="1081"/>
      <c r="F94" s="1079" t="s">
        <v>1388</v>
      </c>
      <c r="G94" s="1080"/>
      <c r="H94" s="1080"/>
      <c r="I94" s="1080"/>
      <c r="J94" s="1080"/>
      <c r="K94" s="1080"/>
      <c r="L94" s="1080"/>
      <c r="M94" s="1080"/>
      <c r="N94" s="1080"/>
      <c r="O94" s="1080"/>
      <c r="P94" s="1080"/>
      <c r="Q94" s="1080"/>
      <c r="R94" s="1080"/>
      <c r="S94" s="501"/>
      <c r="T94" s="501"/>
      <c r="U94" s="501"/>
      <c r="V94" s="501"/>
      <c r="W94" s="501"/>
      <c r="X94" s="501"/>
      <c r="Y94" s="501"/>
      <c r="Z94" s="501"/>
      <c r="AA94" s="501"/>
      <c r="AB94" s="502"/>
      <c r="AC94" s="502"/>
      <c r="AD94" s="502"/>
      <c r="AE94" s="502"/>
      <c r="AF94" s="502"/>
      <c r="AG94" s="502"/>
      <c r="AH94" s="502"/>
      <c r="AI94" s="502"/>
      <c r="AJ94" s="502"/>
      <c r="AK94" s="502"/>
      <c r="AL94" s="502"/>
      <c r="AM94" s="502"/>
      <c r="AN94" s="502"/>
      <c r="AO94" s="502"/>
      <c r="AP94" s="502"/>
      <c r="AQ94" s="502"/>
      <c r="AR94" s="502"/>
      <c r="AS94" s="502"/>
      <c r="AT94" s="502"/>
      <c r="AU94" s="502"/>
      <c r="AV94" s="502"/>
      <c r="AW94" s="502"/>
      <c r="AX94" s="503"/>
      <c r="AY94" s="475"/>
    </row>
    <row r="95" spans="1:51" x14ac:dyDescent="0.2">
      <c r="A95" s="477"/>
      <c r="B95" s="478"/>
      <c r="C95" s="478"/>
      <c r="D95" s="478"/>
      <c r="E95" s="478"/>
      <c r="F95" s="478"/>
      <c r="G95" s="478"/>
      <c r="H95" s="478"/>
      <c r="I95" s="478"/>
      <c r="J95" s="478"/>
      <c r="K95" s="478"/>
      <c r="L95" s="478"/>
      <c r="M95" s="478"/>
      <c r="N95" s="478"/>
      <c r="O95" s="478"/>
      <c r="P95" s="478"/>
      <c r="Q95" s="478"/>
      <c r="R95" s="478"/>
      <c r="S95" s="478"/>
      <c r="T95" s="478"/>
      <c r="U95" s="478"/>
      <c r="V95" s="478"/>
      <c r="W95" s="478"/>
      <c r="X95" s="478"/>
      <c r="Y95" s="478"/>
      <c r="Z95" s="478"/>
      <c r="AA95" s="478"/>
      <c r="AB95" s="478"/>
      <c r="AC95" s="478"/>
      <c r="AD95" s="478"/>
      <c r="AE95" s="478"/>
      <c r="AF95" s="478"/>
      <c r="AG95" s="478"/>
      <c r="AH95" s="478"/>
      <c r="AI95" s="478"/>
      <c r="AJ95" s="478"/>
      <c r="AK95" s="478"/>
      <c r="AL95" s="478"/>
      <c r="AM95" s="478"/>
      <c r="AN95" s="478"/>
      <c r="AO95" s="478"/>
      <c r="AP95" s="478"/>
      <c r="AQ95" s="478"/>
      <c r="AR95" s="478"/>
      <c r="AS95" s="478"/>
      <c r="AT95" s="478"/>
      <c r="AU95" s="478"/>
      <c r="AV95" s="478"/>
      <c r="AW95" s="478"/>
      <c r="AX95" s="478"/>
      <c r="AY95" s="504"/>
    </row>
    <row r="96" spans="1:51" x14ac:dyDescent="0.2">
      <c r="A96" s="468"/>
      <c r="B96" s="469"/>
      <c r="C96" s="469"/>
      <c r="D96" s="469"/>
      <c r="E96" s="469"/>
      <c r="F96" s="469"/>
      <c r="G96" s="469"/>
      <c r="H96" s="469"/>
      <c r="I96" s="469"/>
      <c r="J96" s="469"/>
      <c r="K96" s="469"/>
      <c r="L96" s="469"/>
      <c r="M96" s="469"/>
      <c r="N96" s="469"/>
      <c r="O96" s="469"/>
      <c r="P96" s="469"/>
      <c r="Q96" s="469"/>
      <c r="R96" s="469"/>
      <c r="S96" s="469"/>
      <c r="T96" s="469"/>
      <c r="U96" s="469"/>
      <c r="V96" s="469"/>
      <c r="W96" s="469"/>
      <c r="X96" s="469"/>
      <c r="Y96" s="469"/>
      <c r="Z96" s="469"/>
      <c r="AA96" s="469"/>
      <c r="AB96" s="469"/>
      <c r="AC96" s="469"/>
      <c r="AD96" s="469"/>
      <c r="AE96" s="469"/>
      <c r="AF96" s="469"/>
      <c r="AG96" s="469"/>
      <c r="AH96" s="469"/>
      <c r="AI96" s="469"/>
      <c r="AJ96" s="469"/>
      <c r="AK96" s="469"/>
      <c r="AL96" s="469"/>
      <c r="AM96" s="469"/>
      <c r="AN96" s="469" t="s">
        <v>1389</v>
      </c>
      <c r="AO96" s="469"/>
      <c r="AP96" s="469"/>
      <c r="AQ96" s="469"/>
      <c r="AR96" s="469"/>
      <c r="AS96" s="469"/>
      <c r="AT96" s="469"/>
      <c r="AU96" s="469"/>
      <c r="AV96" s="469"/>
      <c r="AW96" s="469"/>
      <c r="AX96" s="469"/>
      <c r="AY96" s="470"/>
    </row>
    <row r="97" spans="1:51" x14ac:dyDescent="0.2">
      <c r="A97" s="471"/>
      <c r="AK97" s="472"/>
      <c r="AL97" s="473"/>
      <c r="AM97" s="474"/>
      <c r="AN97" s="472"/>
      <c r="AO97" s="474"/>
      <c r="AP97" s="472"/>
      <c r="AQ97" s="473"/>
      <c r="AR97" s="473"/>
      <c r="AS97" s="474"/>
      <c r="AT97" s="472"/>
      <c r="AU97" s="473"/>
      <c r="AV97" s="474"/>
      <c r="AW97" s="472"/>
      <c r="AX97" s="474"/>
      <c r="AY97" s="475"/>
    </row>
    <row r="98" spans="1:51" x14ac:dyDescent="0.2">
      <c r="A98" s="471"/>
      <c r="B98" s="472" t="s">
        <v>1324</v>
      </c>
      <c r="C98" s="473"/>
      <c r="D98" s="474"/>
      <c r="E98" s="472"/>
      <c r="F98" s="473"/>
      <c r="G98" s="473"/>
      <c r="H98" s="474"/>
      <c r="I98" s="472"/>
      <c r="J98" s="473"/>
      <c r="K98" s="474"/>
      <c r="L98" s="472"/>
      <c r="M98" s="474"/>
      <c r="T98" s="454"/>
      <c r="AK98" s="472"/>
      <c r="AL98" s="473"/>
      <c r="AM98" s="474"/>
      <c r="AN98" s="472"/>
      <c r="AO98" s="474"/>
      <c r="AP98" s="472"/>
      <c r="AQ98" s="473"/>
      <c r="AR98" s="473"/>
      <c r="AS98" s="474"/>
      <c r="AT98" s="472"/>
      <c r="AU98" s="473"/>
      <c r="AV98" s="474"/>
      <c r="AW98" s="472"/>
      <c r="AX98" s="474"/>
      <c r="AY98" s="475"/>
    </row>
    <row r="99" spans="1:51" x14ac:dyDescent="0.2">
      <c r="A99" s="471"/>
      <c r="B99" s="472" t="s">
        <v>1325</v>
      </c>
      <c r="C99" s="473"/>
      <c r="D99" s="474"/>
      <c r="E99" s="472"/>
      <c r="F99" s="473"/>
      <c r="G99" s="473"/>
      <c r="H99" s="474"/>
      <c r="I99" s="472"/>
      <c r="J99" s="473"/>
      <c r="K99" s="474"/>
      <c r="L99" s="472"/>
      <c r="M99" s="474"/>
      <c r="V99" s="476"/>
      <c r="W99" s="472"/>
      <c r="X99" s="474"/>
      <c r="Y99" s="472"/>
      <c r="Z99" s="473"/>
      <c r="AA99" s="473"/>
      <c r="AB99" s="474"/>
      <c r="AC99" s="472"/>
      <c r="AD99" s="473"/>
      <c r="AE99" s="473"/>
      <c r="AF99" s="474"/>
      <c r="AG99" s="472"/>
      <c r="AH99" s="473"/>
      <c r="AI99" s="473"/>
      <c r="AJ99" s="473"/>
      <c r="AK99" s="472"/>
      <c r="AL99" s="473"/>
      <c r="AM99" s="474"/>
      <c r="AN99" s="472"/>
      <c r="AO99" s="474"/>
      <c r="AP99" s="472"/>
      <c r="AQ99" s="473"/>
      <c r="AR99" s="473"/>
      <c r="AS99" s="474"/>
      <c r="AT99" s="472"/>
      <c r="AU99" s="473"/>
      <c r="AV99" s="474"/>
      <c r="AW99" s="472"/>
      <c r="AX99" s="474"/>
      <c r="AY99" s="475"/>
    </row>
    <row r="100" spans="1:51" x14ac:dyDescent="0.2">
      <c r="A100" s="471"/>
      <c r="B100" s="472" t="s">
        <v>1326</v>
      </c>
      <c r="C100" s="473"/>
      <c r="D100" s="474"/>
      <c r="E100" s="472"/>
      <c r="F100" s="473"/>
      <c r="G100" s="473"/>
      <c r="H100" s="474"/>
      <c r="I100" s="472"/>
      <c r="J100" s="473"/>
      <c r="K100" s="474"/>
      <c r="L100" s="472"/>
      <c r="M100" s="474"/>
      <c r="N100" s="477"/>
      <c r="O100" s="478"/>
      <c r="P100" s="478"/>
      <c r="Q100" s="478"/>
      <c r="R100" s="478"/>
      <c r="S100" s="478"/>
      <c r="T100" s="478"/>
      <c r="U100" s="478"/>
      <c r="V100" s="476"/>
      <c r="W100" s="472"/>
      <c r="X100" s="474"/>
      <c r="Y100" s="472"/>
      <c r="Z100" s="473"/>
      <c r="AA100" s="473"/>
      <c r="AB100" s="474"/>
      <c r="AC100" s="472"/>
      <c r="AD100" s="473"/>
      <c r="AE100" s="473"/>
      <c r="AF100" s="474"/>
      <c r="AG100" s="472"/>
      <c r="AH100" s="473"/>
      <c r="AI100" s="473"/>
      <c r="AJ100" s="473"/>
      <c r="AK100" s="472"/>
      <c r="AL100" s="473"/>
      <c r="AM100" s="474"/>
      <c r="AN100" s="472"/>
      <c r="AO100" s="474"/>
      <c r="AP100" s="472"/>
      <c r="AQ100" s="473"/>
      <c r="AR100" s="473"/>
      <c r="AS100" s="474"/>
      <c r="AT100" s="472"/>
      <c r="AU100" s="473"/>
      <c r="AV100" s="474"/>
      <c r="AW100" s="472"/>
      <c r="AX100" s="474"/>
      <c r="AY100" s="475"/>
    </row>
    <row r="101" spans="1:51" ht="23.45" customHeight="1" x14ac:dyDescent="0.2">
      <c r="A101" s="471"/>
      <c r="B101" s="1082"/>
      <c r="C101" s="1086"/>
      <c r="D101" s="1086"/>
      <c r="E101" s="1086"/>
      <c r="F101" s="1086"/>
      <c r="G101" s="1086"/>
      <c r="H101" s="1086"/>
      <c r="I101" s="1086"/>
      <c r="J101" s="1086"/>
      <c r="K101" s="1086"/>
      <c r="L101" s="1086"/>
      <c r="M101" s="1086"/>
      <c r="N101" s="1086"/>
      <c r="O101" s="1086"/>
      <c r="P101" s="1086"/>
      <c r="Q101" s="1086"/>
      <c r="R101" s="1086"/>
      <c r="S101" s="1086"/>
      <c r="T101" s="1086"/>
      <c r="U101" s="1086"/>
      <c r="V101" s="1086"/>
      <c r="W101" s="1086"/>
      <c r="X101" s="1086"/>
      <c r="Y101" s="1086"/>
      <c r="Z101" s="1086"/>
      <c r="AA101" s="1086"/>
      <c r="AB101" s="1086"/>
      <c r="AC101" s="1086"/>
      <c r="AD101" s="1086"/>
      <c r="AE101" s="1086"/>
      <c r="AF101" s="1086"/>
      <c r="AG101" s="1086"/>
      <c r="AH101" s="1086"/>
      <c r="AI101" s="1086"/>
      <c r="AJ101" s="1086"/>
      <c r="AK101" s="1086"/>
      <c r="AL101" s="1086"/>
      <c r="AM101" s="1086"/>
      <c r="AN101" s="1083"/>
      <c r="AO101" s="1090" t="s">
        <v>1327</v>
      </c>
      <c r="AP101" s="1088"/>
      <c r="AQ101" s="1088"/>
      <c r="AR101" s="1088"/>
      <c r="AS101" s="1088"/>
      <c r="AT101" s="1088"/>
      <c r="AU101" s="1088"/>
      <c r="AV101" s="1089"/>
      <c r="AW101" s="1090">
        <v>4</v>
      </c>
      <c r="AX101" s="1089"/>
      <c r="AY101" s="475"/>
    </row>
    <row r="102" spans="1:51" x14ac:dyDescent="0.2">
      <c r="A102" s="471"/>
      <c r="B102" s="1104"/>
      <c r="C102" s="1106"/>
      <c r="D102" s="472"/>
      <c r="E102" s="474"/>
      <c r="F102" s="472"/>
      <c r="G102" s="474"/>
      <c r="H102" s="472"/>
      <c r="I102" s="473"/>
      <c r="J102" s="473"/>
      <c r="K102" s="474"/>
      <c r="L102" s="472"/>
      <c r="M102" s="473"/>
      <c r="N102" s="474"/>
      <c r="O102" s="472"/>
      <c r="P102" s="474"/>
      <c r="Q102" s="476"/>
      <c r="R102" s="476"/>
      <c r="S102" s="472"/>
      <c r="T102" s="473"/>
      <c r="U102" s="474"/>
      <c r="V102" s="472"/>
      <c r="W102" s="473"/>
      <c r="X102" s="473"/>
      <c r="Y102" s="474"/>
      <c r="Z102" s="472"/>
      <c r="AA102" s="474"/>
      <c r="AB102" s="1119"/>
      <c r="AC102" s="1120"/>
      <c r="AD102" s="1120"/>
      <c r="AE102" s="1120"/>
      <c r="AF102" s="1120"/>
      <c r="AG102" s="1120"/>
      <c r="AH102" s="1120"/>
      <c r="AI102" s="1120"/>
      <c r="AJ102" s="1120"/>
      <c r="AK102" s="1120"/>
      <c r="AL102" s="1120"/>
      <c r="AM102" s="1120"/>
      <c r="AN102" s="1120"/>
      <c r="AO102" s="1121"/>
      <c r="AP102" s="1119" t="s">
        <v>1331</v>
      </c>
      <c r="AQ102" s="1120"/>
      <c r="AR102" s="1120"/>
      <c r="AS102" s="1120"/>
      <c r="AT102" s="1120"/>
      <c r="AU102" s="1120"/>
      <c r="AV102" s="1120"/>
      <c r="AW102" s="1120"/>
      <c r="AX102" s="1121"/>
      <c r="AY102" s="475"/>
    </row>
    <row r="103" spans="1:51" x14ac:dyDescent="0.2">
      <c r="A103" s="471"/>
      <c r="B103" s="1107"/>
      <c r="C103" s="1108"/>
      <c r="D103" s="472"/>
      <c r="E103" s="474"/>
      <c r="F103" s="472"/>
      <c r="G103" s="474"/>
      <c r="H103" s="472"/>
      <c r="I103" s="473"/>
      <c r="J103" s="473"/>
      <c r="K103" s="474"/>
      <c r="L103" s="472"/>
      <c r="M103" s="473"/>
      <c r="N103" s="474"/>
      <c r="O103" s="472"/>
      <c r="P103" s="474"/>
      <c r="Q103" s="476"/>
      <c r="R103" s="476"/>
      <c r="S103" s="472"/>
      <c r="T103" s="473"/>
      <c r="U103" s="474"/>
      <c r="V103" s="472"/>
      <c r="W103" s="473"/>
      <c r="X103" s="473"/>
      <c r="Y103" s="474"/>
      <c r="Z103" s="472"/>
      <c r="AA103" s="474"/>
      <c r="AB103" s="1122"/>
      <c r="AC103" s="1123"/>
      <c r="AD103" s="1123"/>
      <c r="AE103" s="1123"/>
      <c r="AF103" s="1123"/>
      <c r="AG103" s="1123"/>
      <c r="AH103" s="1123"/>
      <c r="AI103" s="1123"/>
      <c r="AJ103" s="1123"/>
      <c r="AK103" s="1123"/>
      <c r="AL103" s="1123"/>
      <c r="AM103" s="1123"/>
      <c r="AN103" s="1123"/>
      <c r="AO103" s="1124"/>
      <c r="AP103" s="1122"/>
      <c r="AQ103" s="1123"/>
      <c r="AR103" s="1123"/>
      <c r="AS103" s="1123"/>
      <c r="AT103" s="1123"/>
      <c r="AU103" s="1123"/>
      <c r="AV103" s="1123"/>
      <c r="AW103" s="1123"/>
      <c r="AX103" s="1124"/>
      <c r="AY103" s="475"/>
    </row>
    <row r="104" spans="1:51" x14ac:dyDescent="0.2">
      <c r="A104" s="471"/>
      <c r="B104" s="1084"/>
      <c r="C104" s="1085"/>
      <c r="D104" s="472"/>
      <c r="E104" s="474"/>
      <c r="F104" s="472"/>
      <c r="G104" s="474"/>
      <c r="H104" s="472"/>
      <c r="I104" s="473"/>
      <c r="J104" s="473"/>
      <c r="K104" s="474"/>
      <c r="L104" s="472"/>
      <c r="M104" s="473"/>
      <c r="N104" s="474"/>
      <c r="O104" s="472"/>
      <c r="P104" s="474"/>
      <c r="Q104" s="476"/>
      <c r="R104" s="476"/>
      <c r="S104" s="472"/>
      <c r="T104" s="473"/>
      <c r="U104" s="474"/>
      <c r="V104" s="472"/>
      <c r="W104" s="473"/>
      <c r="X104" s="473"/>
      <c r="Y104" s="474"/>
      <c r="Z104" s="472"/>
      <c r="AA104" s="474"/>
      <c r="AB104" s="485"/>
      <c r="AC104" s="486"/>
      <c r="AD104" s="486"/>
      <c r="AE104" s="486"/>
      <c r="AF104" s="486"/>
      <c r="AG104" s="486"/>
      <c r="AH104" s="486"/>
      <c r="AI104" s="486"/>
      <c r="AJ104" s="486"/>
      <c r="AK104" s="486"/>
      <c r="AL104" s="486"/>
      <c r="AM104" s="486"/>
      <c r="AN104" s="486"/>
      <c r="AO104" s="487"/>
      <c r="AP104" s="482"/>
      <c r="AQ104" s="483"/>
      <c r="AR104" s="483"/>
      <c r="AS104" s="483"/>
      <c r="AT104" s="483"/>
      <c r="AU104" s="483"/>
      <c r="AV104" s="483"/>
      <c r="AW104" s="483"/>
      <c r="AX104" s="484"/>
      <c r="AY104" s="475"/>
    </row>
    <row r="105" spans="1:51" x14ac:dyDescent="0.2">
      <c r="A105" s="471"/>
      <c r="B105" s="472"/>
      <c r="C105" s="474" t="s">
        <v>265</v>
      </c>
      <c r="D105" s="1082" t="s">
        <v>1338</v>
      </c>
      <c r="E105" s="1086"/>
      <c r="F105" s="1083"/>
      <c r="G105" s="476" t="s">
        <v>1339</v>
      </c>
      <c r="H105" s="1082" t="s">
        <v>1340</v>
      </c>
      <c r="I105" s="1083"/>
      <c r="J105" s="1082" t="s">
        <v>1341</v>
      </c>
      <c r="K105" s="1086"/>
      <c r="L105" s="1083"/>
      <c r="M105" s="1082" t="s">
        <v>1342</v>
      </c>
      <c r="N105" s="1086"/>
      <c r="O105" s="1086"/>
      <c r="P105" s="1086"/>
      <c r="Q105" s="1086"/>
      <c r="R105" s="1086"/>
      <c r="S105" s="1086"/>
      <c r="T105" s="1086"/>
      <c r="U105" s="1083"/>
      <c r="V105" s="1082" t="s">
        <v>1343</v>
      </c>
      <c r="W105" s="1086"/>
      <c r="X105" s="1086"/>
      <c r="Y105" s="1086"/>
      <c r="Z105" s="1086"/>
      <c r="AA105" s="1086"/>
      <c r="AB105" s="1086"/>
      <c r="AC105" s="1086"/>
      <c r="AD105" s="1086"/>
      <c r="AE105" s="1086"/>
      <c r="AF105" s="1086"/>
      <c r="AG105" s="1086"/>
      <c r="AH105" s="1086"/>
      <c r="AI105" s="1086"/>
      <c r="AJ105" s="1086"/>
      <c r="AK105" s="1086"/>
      <c r="AL105" s="1086"/>
      <c r="AM105" s="1086"/>
      <c r="AN105" s="1086"/>
      <c r="AO105" s="1086"/>
      <c r="AP105" s="1086"/>
      <c r="AQ105" s="1086"/>
      <c r="AR105" s="1086"/>
      <c r="AS105" s="1086"/>
      <c r="AT105" s="1086"/>
      <c r="AU105" s="1086"/>
      <c r="AV105" s="1086"/>
      <c r="AW105" s="1086"/>
      <c r="AX105" s="1083"/>
      <c r="AY105" s="475"/>
    </row>
    <row r="106" spans="1:51" x14ac:dyDescent="0.2">
      <c r="A106" s="471"/>
      <c r="B106" s="472"/>
      <c r="C106" s="474" t="s">
        <v>621</v>
      </c>
      <c r="D106" s="1082" t="s">
        <v>1344</v>
      </c>
      <c r="E106" s="1086"/>
      <c r="F106" s="1086"/>
      <c r="G106" s="1086"/>
      <c r="H106" s="1086"/>
      <c r="I106" s="1086"/>
      <c r="J106" s="1086"/>
      <c r="K106" s="1086"/>
      <c r="L106" s="1086"/>
      <c r="M106" s="1086"/>
      <c r="N106" s="1086"/>
      <c r="O106" s="1086"/>
      <c r="P106" s="1086"/>
      <c r="Q106" s="1086"/>
      <c r="R106" s="1086"/>
      <c r="S106" s="1086"/>
      <c r="T106" s="1086"/>
      <c r="U106" s="1083"/>
      <c r="V106" s="476" t="s">
        <v>1345</v>
      </c>
      <c r="W106" s="1082" t="s">
        <v>1346</v>
      </c>
      <c r="X106" s="1086"/>
      <c r="Y106" s="1086"/>
      <c r="Z106" s="1083"/>
      <c r="AA106" s="476" t="s">
        <v>1347</v>
      </c>
      <c r="AB106" s="1082" t="s">
        <v>1348</v>
      </c>
      <c r="AC106" s="1083"/>
      <c r="AD106" s="476" t="s">
        <v>1349</v>
      </c>
      <c r="AE106" s="472"/>
      <c r="AF106" s="1082" t="s">
        <v>1350</v>
      </c>
      <c r="AG106" s="1086"/>
      <c r="AH106" s="1083"/>
      <c r="AI106" s="1082" t="s">
        <v>1351</v>
      </c>
      <c r="AJ106" s="1086"/>
      <c r="AK106" s="1086"/>
      <c r="AL106" s="1083"/>
      <c r="AM106" s="1082" t="s">
        <v>1352</v>
      </c>
      <c r="AN106" s="1086"/>
      <c r="AO106" s="1083"/>
      <c r="AP106" s="1082" t="s">
        <v>1353</v>
      </c>
      <c r="AQ106" s="1086"/>
      <c r="AR106" s="1083"/>
      <c r="AS106" s="1082" t="s">
        <v>1354</v>
      </c>
      <c r="AT106" s="1086"/>
      <c r="AU106" s="1083"/>
      <c r="AV106" s="1082" t="s">
        <v>1355</v>
      </c>
      <c r="AW106" s="1086"/>
      <c r="AX106" s="1083"/>
      <c r="AY106" s="475"/>
    </row>
    <row r="107" spans="1:51" x14ac:dyDescent="0.2">
      <c r="A107" s="471"/>
      <c r="B107" s="1082" t="s">
        <v>1356</v>
      </c>
      <c r="C107" s="1083"/>
      <c r="D107" s="1082" t="s">
        <v>1357</v>
      </c>
      <c r="E107" s="1086"/>
      <c r="F107" s="1086"/>
      <c r="G107" s="1086"/>
      <c r="H107" s="1086"/>
      <c r="I107" s="1086"/>
      <c r="J107" s="1086"/>
      <c r="K107" s="1086"/>
      <c r="L107" s="1086"/>
      <c r="M107" s="1086"/>
      <c r="N107" s="1086"/>
      <c r="O107" s="1086"/>
      <c r="P107" s="1086"/>
      <c r="Q107" s="1086"/>
      <c r="R107" s="1086"/>
      <c r="S107" s="1086"/>
      <c r="T107" s="1086"/>
      <c r="U107" s="1083"/>
      <c r="V107" s="1082" t="s">
        <v>1358</v>
      </c>
      <c r="W107" s="1086"/>
      <c r="X107" s="1086"/>
      <c r="Y107" s="1086"/>
      <c r="Z107" s="1086"/>
      <c r="AA107" s="1086"/>
      <c r="AB107" s="1086"/>
      <c r="AC107" s="1086"/>
      <c r="AD107" s="1086"/>
      <c r="AE107" s="1086"/>
      <c r="AF107" s="1086"/>
      <c r="AG107" s="1086"/>
      <c r="AH107" s="1083"/>
      <c r="AI107" s="1082" t="s">
        <v>1359</v>
      </c>
      <c r="AJ107" s="1086"/>
      <c r="AK107" s="1086"/>
      <c r="AL107" s="1083"/>
      <c r="AM107" s="1082" t="s">
        <v>1360</v>
      </c>
      <c r="AN107" s="1086"/>
      <c r="AO107" s="1083"/>
      <c r="AP107" s="1082" t="s">
        <v>1351</v>
      </c>
      <c r="AQ107" s="1086"/>
      <c r="AR107" s="1083"/>
      <c r="AS107" s="1082" t="s">
        <v>1361</v>
      </c>
      <c r="AT107" s="1086"/>
      <c r="AU107" s="1083"/>
      <c r="AV107" s="1082" t="s">
        <v>1362</v>
      </c>
      <c r="AW107" s="1086"/>
      <c r="AX107" s="1083"/>
      <c r="AY107" s="475"/>
    </row>
    <row r="108" spans="1:51" ht="24" x14ac:dyDescent="0.4">
      <c r="A108" s="471"/>
      <c r="B108" s="472" t="s">
        <v>1365</v>
      </c>
      <c r="C108" s="490" t="s">
        <v>623</v>
      </c>
      <c r="D108" s="494" t="s">
        <v>1413</v>
      </c>
      <c r="E108" s="491"/>
      <c r="F108" s="491"/>
      <c r="G108" s="491"/>
      <c r="H108" s="491"/>
      <c r="I108" s="491"/>
      <c r="J108" s="491"/>
      <c r="K108" s="491"/>
      <c r="L108" s="491"/>
      <c r="M108" s="491"/>
      <c r="N108" s="491"/>
      <c r="O108" s="491"/>
      <c r="P108" s="491"/>
      <c r="Q108" s="491"/>
      <c r="R108" s="491"/>
      <c r="S108" s="491"/>
      <c r="T108" s="491"/>
      <c r="U108" s="491"/>
      <c r="V108" s="491"/>
      <c r="W108" s="492"/>
      <c r="X108" s="492"/>
      <c r="Y108" s="492"/>
      <c r="Z108" s="492"/>
      <c r="AA108" s="491"/>
      <c r="AB108" s="491"/>
      <c r="AC108" s="491"/>
      <c r="AD108" s="491"/>
      <c r="AE108" s="491"/>
      <c r="AF108" s="491"/>
      <c r="AG108" s="491"/>
      <c r="AH108" s="491"/>
      <c r="AI108" s="491"/>
      <c r="AJ108" s="491"/>
      <c r="AK108" s="491"/>
      <c r="AL108" s="491"/>
      <c r="AM108" s="491"/>
      <c r="AN108" s="491"/>
      <c r="AO108" s="491"/>
      <c r="AP108" s="491"/>
      <c r="AQ108" s="491"/>
      <c r="AR108" s="491"/>
      <c r="AS108" s="491"/>
      <c r="AT108" s="491"/>
      <c r="AU108" s="491"/>
      <c r="AV108" s="491"/>
      <c r="AW108" s="491"/>
      <c r="AX108" s="493"/>
      <c r="AY108" s="475"/>
    </row>
    <row r="109" spans="1:51" ht="24" x14ac:dyDescent="0.4">
      <c r="A109" s="471"/>
      <c r="B109" s="472" t="s">
        <v>1373</v>
      </c>
      <c r="C109" s="490" t="s">
        <v>626</v>
      </c>
      <c r="D109" s="494" t="s">
        <v>1414</v>
      </c>
      <c r="E109" s="495"/>
      <c r="F109" s="495"/>
      <c r="G109" s="495"/>
      <c r="H109" s="495"/>
      <c r="I109" s="495"/>
      <c r="J109" s="495"/>
      <c r="K109" s="495"/>
      <c r="L109" s="495"/>
      <c r="M109" s="495"/>
      <c r="N109" s="495"/>
      <c r="O109" s="495"/>
      <c r="P109" s="495"/>
      <c r="Q109" s="495"/>
      <c r="R109" s="495"/>
      <c r="S109" s="495"/>
      <c r="T109" s="495"/>
      <c r="U109" s="495"/>
      <c r="V109" s="495"/>
      <c r="W109" s="496"/>
      <c r="X109" s="496"/>
      <c r="Y109" s="496"/>
      <c r="Z109" s="496"/>
      <c r="AA109" s="495"/>
      <c r="AB109" s="495"/>
      <c r="AC109" s="495"/>
      <c r="AD109" s="495"/>
      <c r="AE109" s="495"/>
      <c r="AF109" s="495"/>
      <c r="AG109" s="495"/>
      <c r="AH109" s="495"/>
      <c r="AI109" s="495"/>
      <c r="AJ109" s="495"/>
      <c r="AK109" s="495"/>
      <c r="AL109" s="495"/>
      <c r="AM109" s="495"/>
      <c r="AN109" s="495"/>
      <c r="AO109" s="495"/>
      <c r="AP109" s="495"/>
      <c r="AQ109" s="495"/>
      <c r="AR109" s="495"/>
      <c r="AS109" s="495"/>
      <c r="AT109" s="495"/>
      <c r="AU109" s="495"/>
      <c r="AV109" s="495"/>
      <c r="AW109" s="495"/>
      <c r="AX109" s="497"/>
      <c r="AY109" s="475"/>
    </row>
    <row r="110" spans="1:51" ht="24" x14ac:dyDescent="0.4">
      <c r="A110" s="471"/>
      <c r="B110" s="472"/>
      <c r="C110" s="490" t="s">
        <v>628</v>
      </c>
      <c r="D110" s="494"/>
      <c r="E110" s="505"/>
      <c r="F110" s="505"/>
      <c r="G110" s="505"/>
      <c r="H110" s="505"/>
      <c r="I110" s="505"/>
      <c r="J110" s="505"/>
      <c r="K110" s="505"/>
      <c r="L110" s="505"/>
      <c r="M110" s="505"/>
      <c r="N110" s="505"/>
      <c r="O110" s="505"/>
      <c r="P110" s="505"/>
      <c r="Q110" s="505"/>
      <c r="R110" s="505"/>
      <c r="S110" s="505"/>
      <c r="T110" s="505"/>
      <c r="U110" s="505"/>
      <c r="V110" s="505"/>
      <c r="W110" s="506"/>
      <c r="X110" s="506"/>
      <c r="Y110" s="506"/>
      <c r="Z110" s="506"/>
      <c r="AA110" s="505"/>
      <c r="AB110" s="505"/>
      <c r="AC110" s="505"/>
      <c r="AD110" s="505"/>
      <c r="AE110" s="505"/>
      <c r="AF110" s="505"/>
      <c r="AG110" s="505"/>
      <c r="AH110" s="505"/>
      <c r="AI110" s="505"/>
      <c r="AJ110" s="505"/>
      <c r="AK110" s="505"/>
      <c r="AL110" s="505"/>
      <c r="AM110" s="505"/>
      <c r="AN110" s="505"/>
      <c r="AO110" s="505"/>
      <c r="AP110" s="505"/>
      <c r="AQ110" s="505"/>
      <c r="AR110" s="495"/>
      <c r="AS110" s="495"/>
      <c r="AT110" s="495"/>
      <c r="AU110" s="495"/>
      <c r="AV110" s="495"/>
      <c r="AW110" s="495"/>
      <c r="AX110" s="497"/>
      <c r="AY110" s="475"/>
    </row>
    <row r="111" spans="1:51" ht="24" x14ac:dyDescent="0.4">
      <c r="A111" s="471"/>
      <c r="B111" s="472" t="s">
        <v>1365</v>
      </c>
      <c r="C111" s="490" t="s">
        <v>630</v>
      </c>
      <c r="D111" s="494" t="s">
        <v>1415</v>
      </c>
      <c r="E111" s="505"/>
      <c r="F111" s="505"/>
      <c r="G111" s="505"/>
      <c r="H111" s="505"/>
      <c r="I111" s="505"/>
      <c r="J111" s="505"/>
      <c r="K111" s="505"/>
      <c r="L111" s="505"/>
      <c r="M111" s="505"/>
      <c r="N111" s="505"/>
      <c r="O111" s="505"/>
      <c r="P111" s="505"/>
      <c r="Q111" s="505"/>
      <c r="R111" s="505"/>
      <c r="S111" s="505"/>
      <c r="T111" s="505"/>
      <c r="U111" s="505"/>
      <c r="V111" s="505"/>
      <c r="W111" s="506"/>
      <c r="X111" s="506"/>
      <c r="Y111" s="506"/>
      <c r="Z111" s="506"/>
      <c r="AA111" s="505"/>
      <c r="AB111" s="505"/>
      <c r="AC111" s="505"/>
      <c r="AD111" s="505"/>
      <c r="AE111" s="505"/>
      <c r="AF111" s="505"/>
      <c r="AG111" s="495"/>
      <c r="AH111" s="495"/>
      <c r="AI111" s="495"/>
      <c r="AJ111" s="495"/>
      <c r="AK111" s="495"/>
      <c r="AL111" s="495"/>
      <c r="AM111" s="495"/>
      <c r="AN111" s="495"/>
      <c r="AO111" s="495"/>
      <c r="AP111" s="495"/>
      <c r="AQ111" s="495"/>
      <c r="AR111" s="495"/>
      <c r="AS111" s="495"/>
      <c r="AT111" s="495"/>
      <c r="AU111" s="495"/>
      <c r="AV111" s="495"/>
      <c r="AW111" s="495"/>
      <c r="AX111" s="497"/>
      <c r="AY111" s="475"/>
    </row>
    <row r="112" spans="1:51" ht="24" x14ac:dyDescent="0.4">
      <c r="A112" s="471"/>
      <c r="B112" s="472"/>
      <c r="C112" s="490" t="s">
        <v>632</v>
      </c>
      <c r="D112" s="494" t="s">
        <v>1416</v>
      </c>
      <c r="E112" s="505"/>
      <c r="F112" s="505"/>
      <c r="G112" s="505"/>
      <c r="H112" s="505"/>
      <c r="I112" s="505"/>
      <c r="J112" s="505"/>
      <c r="K112" s="505"/>
      <c r="L112" s="495"/>
      <c r="M112" s="495"/>
      <c r="N112" s="495"/>
      <c r="O112" s="495"/>
      <c r="P112" s="495"/>
      <c r="Q112" s="495"/>
      <c r="R112" s="495"/>
      <c r="S112" s="495"/>
      <c r="T112" s="495"/>
      <c r="U112" s="495"/>
      <c r="V112" s="495"/>
      <c r="W112" s="496"/>
      <c r="X112" s="496"/>
      <c r="Y112" s="496"/>
      <c r="Z112" s="496"/>
      <c r="AA112" s="495"/>
      <c r="AB112" s="495"/>
      <c r="AC112" s="495"/>
      <c r="AD112" s="495"/>
      <c r="AE112" s="495"/>
      <c r="AF112" s="495"/>
      <c r="AG112" s="495"/>
      <c r="AH112" s="495"/>
      <c r="AI112" s="495"/>
      <c r="AJ112" s="495"/>
      <c r="AK112" s="495"/>
      <c r="AL112" s="495"/>
      <c r="AM112" s="495"/>
      <c r="AN112" s="495"/>
      <c r="AO112" s="495"/>
      <c r="AP112" s="495"/>
      <c r="AQ112" s="495"/>
      <c r="AR112" s="495"/>
      <c r="AS112" s="495"/>
      <c r="AT112" s="495"/>
      <c r="AU112" s="495"/>
      <c r="AV112" s="495"/>
      <c r="AW112" s="495"/>
      <c r="AX112" s="497"/>
      <c r="AY112" s="475"/>
    </row>
    <row r="113" spans="1:51" ht="24" x14ac:dyDescent="0.4">
      <c r="A113" s="471"/>
      <c r="B113" s="472"/>
      <c r="C113" s="490" t="s">
        <v>634</v>
      </c>
      <c r="D113" s="494"/>
      <c r="E113" s="495"/>
      <c r="F113" s="495"/>
      <c r="G113" s="495"/>
      <c r="H113" s="495"/>
      <c r="I113" s="495"/>
      <c r="J113" s="495"/>
      <c r="K113" s="495"/>
      <c r="L113" s="495"/>
      <c r="M113" s="495"/>
      <c r="N113" s="495"/>
      <c r="O113" s="495"/>
      <c r="P113" s="495"/>
      <c r="Q113" s="495"/>
      <c r="R113" s="495"/>
      <c r="S113" s="495"/>
      <c r="T113" s="495"/>
      <c r="U113" s="495"/>
      <c r="V113" s="495"/>
      <c r="W113" s="496"/>
      <c r="X113" s="496"/>
      <c r="Y113" s="496"/>
      <c r="Z113" s="496"/>
      <c r="AA113" s="495"/>
      <c r="AB113" s="495"/>
      <c r="AC113" s="495"/>
      <c r="AD113" s="495"/>
      <c r="AE113" s="495"/>
      <c r="AF113" s="495"/>
      <c r="AG113" s="495"/>
      <c r="AH113" s="495"/>
      <c r="AI113" s="495"/>
      <c r="AJ113" s="495"/>
      <c r="AK113" s="495"/>
      <c r="AL113" s="495"/>
      <c r="AM113" s="495"/>
      <c r="AN113" s="495"/>
      <c r="AO113" s="495"/>
      <c r="AP113" s="495"/>
      <c r="AQ113" s="495"/>
      <c r="AR113" s="495"/>
      <c r="AS113" s="495"/>
      <c r="AT113" s="495"/>
      <c r="AU113" s="495"/>
      <c r="AV113" s="495"/>
      <c r="AW113" s="495"/>
      <c r="AX113" s="497"/>
      <c r="AY113" s="475"/>
    </row>
    <row r="114" spans="1:51" ht="24" x14ac:dyDescent="0.4">
      <c r="A114" s="471"/>
      <c r="B114" s="472"/>
      <c r="C114" s="490" t="s">
        <v>637</v>
      </c>
      <c r="D114" s="494" t="s">
        <v>1417</v>
      </c>
      <c r="E114" s="495"/>
      <c r="F114" s="495"/>
      <c r="G114" s="495"/>
      <c r="H114" s="495"/>
      <c r="I114" s="495"/>
      <c r="J114" s="495"/>
      <c r="K114" s="495"/>
      <c r="L114" s="495"/>
      <c r="M114" s="495"/>
      <c r="N114" s="495"/>
      <c r="O114" s="495"/>
      <c r="P114" s="495"/>
      <c r="Q114" s="495"/>
      <c r="R114" s="495"/>
      <c r="S114" s="495"/>
      <c r="T114" s="495"/>
      <c r="U114" s="495"/>
      <c r="V114" s="495"/>
      <c r="W114" s="495"/>
      <c r="X114" s="495"/>
      <c r="Y114" s="495"/>
      <c r="Z114" s="495"/>
      <c r="AA114" s="495"/>
      <c r="AB114" s="495"/>
      <c r="AC114" s="495"/>
      <c r="AD114" s="495"/>
      <c r="AE114" s="495"/>
      <c r="AF114" s="495"/>
      <c r="AG114" s="495"/>
      <c r="AH114" s="495"/>
      <c r="AI114" s="495"/>
      <c r="AJ114" s="495"/>
      <c r="AK114" s="495"/>
      <c r="AL114" s="495"/>
      <c r="AM114" s="495"/>
      <c r="AN114" s="495"/>
      <c r="AO114" s="495"/>
      <c r="AP114" s="495"/>
      <c r="AQ114" s="495"/>
      <c r="AR114" s="495"/>
      <c r="AS114" s="495"/>
      <c r="AT114" s="495"/>
      <c r="AU114" s="495"/>
      <c r="AV114" s="495"/>
      <c r="AW114" s="495"/>
      <c r="AX114" s="497"/>
      <c r="AY114" s="475"/>
    </row>
    <row r="115" spans="1:51" ht="24" x14ac:dyDescent="0.4">
      <c r="A115" s="471"/>
      <c r="B115" s="472" t="s">
        <v>1373</v>
      </c>
      <c r="C115" s="490" t="s">
        <v>640</v>
      </c>
      <c r="D115" s="494" t="s">
        <v>1418</v>
      </c>
      <c r="E115" s="495"/>
      <c r="F115" s="495"/>
      <c r="G115" s="495"/>
      <c r="H115" s="495"/>
      <c r="I115" s="495"/>
      <c r="J115" s="495"/>
      <c r="K115" s="495"/>
      <c r="L115" s="495"/>
      <c r="M115" s="495"/>
      <c r="N115" s="495"/>
      <c r="O115" s="495"/>
      <c r="P115" s="495"/>
      <c r="Q115" s="495"/>
      <c r="R115" s="495"/>
      <c r="S115" s="495"/>
      <c r="T115" s="495"/>
      <c r="U115" s="495"/>
      <c r="V115" s="495"/>
      <c r="W115" s="496"/>
      <c r="X115" s="496"/>
      <c r="Y115" s="496"/>
      <c r="Z115" s="496"/>
      <c r="AA115" s="495"/>
      <c r="AB115" s="495"/>
      <c r="AC115" s="495"/>
      <c r="AD115" s="495"/>
      <c r="AE115" s="495"/>
      <c r="AF115" s="495"/>
      <c r="AG115" s="495"/>
      <c r="AH115" s="495"/>
      <c r="AI115" s="495"/>
      <c r="AJ115" s="495"/>
      <c r="AK115" s="495"/>
      <c r="AL115" s="495"/>
      <c r="AM115" s="495"/>
      <c r="AN115" s="495"/>
      <c r="AO115" s="495"/>
      <c r="AP115" s="495"/>
      <c r="AQ115" s="495"/>
      <c r="AR115" s="495"/>
      <c r="AS115" s="495"/>
      <c r="AT115" s="495"/>
      <c r="AU115" s="495"/>
      <c r="AV115" s="495"/>
      <c r="AW115" s="495"/>
      <c r="AX115" s="497"/>
      <c r="AY115" s="475"/>
    </row>
    <row r="116" spans="1:51" ht="24" x14ac:dyDescent="0.4">
      <c r="A116" s="471"/>
      <c r="B116" s="472"/>
      <c r="C116" s="490" t="s">
        <v>642</v>
      </c>
      <c r="D116" s="494"/>
      <c r="E116" s="495"/>
      <c r="F116" s="495"/>
      <c r="G116" s="495"/>
      <c r="H116" s="495"/>
      <c r="I116" s="495"/>
      <c r="J116" s="495"/>
      <c r="K116" s="495"/>
      <c r="L116" s="495"/>
      <c r="M116" s="495"/>
      <c r="N116" s="495"/>
      <c r="O116" s="495"/>
      <c r="P116" s="495"/>
      <c r="Q116" s="495"/>
      <c r="R116" s="495"/>
      <c r="S116" s="495"/>
      <c r="T116" s="495"/>
      <c r="U116" s="495"/>
      <c r="V116" s="495"/>
      <c r="W116" s="495"/>
      <c r="X116" s="495"/>
      <c r="Y116" s="495"/>
      <c r="Z116" s="495"/>
      <c r="AA116" s="495"/>
      <c r="AB116" s="495"/>
      <c r="AC116" s="495"/>
      <c r="AD116" s="495"/>
      <c r="AE116" s="495"/>
      <c r="AF116" s="495"/>
      <c r="AG116" s="495"/>
      <c r="AH116" s="495"/>
      <c r="AI116" s="495"/>
      <c r="AJ116" s="495"/>
      <c r="AK116" s="495"/>
      <c r="AL116" s="495"/>
      <c r="AM116" s="495"/>
      <c r="AN116" s="495"/>
      <c r="AO116" s="495"/>
      <c r="AP116" s="495"/>
      <c r="AQ116" s="495"/>
      <c r="AR116" s="495"/>
      <c r="AS116" s="495"/>
      <c r="AT116" s="495"/>
      <c r="AU116" s="495"/>
      <c r="AV116" s="495"/>
      <c r="AW116" s="495"/>
      <c r="AX116" s="497"/>
      <c r="AY116" s="475"/>
    </row>
    <row r="117" spans="1:51" ht="24" x14ac:dyDescent="0.4">
      <c r="A117" s="471"/>
      <c r="B117" s="472" t="s">
        <v>1365</v>
      </c>
      <c r="C117" s="490" t="s">
        <v>1375</v>
      </c>
      <c r="D117" s="494" t="s">
        <v>1419</v>
      </c>
      <c r="E117" s="495"/>
      <c r="F117" s="495"/>
      <c r="G117" s="495"/>
      <c r="H117" s="495"/>
      <c r="I117" s="495"/>
      <c r="J117" s="495"/>
      <c r="K117" s="495"/>
      <c r="L117" s="495"/>
      <c r="M117" s="495"/>
      <c r="N117" s="495"/>
      <c r="O117" s="495"/>
      <c r="P117" s="495"/>
      <c r="Q117" s="495"/>
      <c r="R117" s="495"/>
      <c r="S117" s="495"/>
      <c r="T117" s="495"/>
      <c r="U117" s="495"/>
      <c r="V117" s="495"/>
      <c r="W117" s="495"/>
      <c r="X117" s="495"/>
      <c r="Y117" s="495"/>
      <c r="Z117" s="495"/>
      <c r="AA117" s="495"/>
      <c r="AB117" s="495"/>
      <c r="AC117" s="495"/>
      <c r="AD117" s="495"/>
      <c r="AE117" s="495"/>
      <c r="AF117" s="495"/>
      <c r="AG117" s="495"/>
      <c r="AH117" s="495"/>
      <c r="AI117" s="495"/>
      <c r="AJ117" s="495"/>
      <c r="AK117" s="495"/>
      <c r="AL117" s="495"/>
      <c r="AM117" s="495"/>
      <c r="AN117" s="495"/>
      <c r="AO117" s="495"/>
      <c r="AP117" s="495"/>
      <c r="AQ117" s="495"/>
      <c r="AR117" s="495"/>
      <c r="AS117" s="495"/>
      <c r="AT117" s="495"/>
      <c r="AU117" s="495"/>
      <c r="AV117" s="495"/>
      <c r="AW117" s="495"/>
      <c r="AX117" s="497"/>
      <c r="AY117" s="475"/>
    </row>
    <row r="118" spans="1:51" ht="24" x14ac:dyDescent="0.4">
      <c r="A118" s="471"/>
      <c r="B118" s="472" t="s">
        <v>1373</v>
      </c>
      <c r="C118" s="490" t="s">
        <v>1377</v>
      </c>
      <c r="D118" s="494" t="s">
        <v>1420</v>
      </c>
      <c r="E118" s="495"/>
      <c r="F118" s="495"/>
      <c r="G118" s="495"/>
      <c r="H118" s="495"/>
      <c r="I118" s="495"/>
      <c r="J118" s="495"/>
      <c r="AS118" s="495"/>
      <c r="AT118" s="495"/>
      <c r="AU118" s="495"/>
      <c r="AV118" s="495"/>
      <c r="AW118" s="495"/>
      <c r="AX118" s="497"/>
      <c r="AY118" s="475"/>
    </row>
    <row r="119" spans="1:51" ht="24" x14ac:dyDescent="0.4">
      <c r="A119" s="471"/>
      <c r="B119" s="472"/>
      <c r="C119" s="490" t="s">
        <v>1379</v>
      </c>
      <c r="D119" s="494"/>
      <c r="E119" s="495"/>
      <c r="F119" s="495"/>
      <c r="G119" s="495"/>
      <c r="H119" s="495"/>
      <c r="I119" s="495"/>
      <c r="J119" s="495"/>
      <c r="K119" s="495"/>
      <c r="L119" s="495"/>
      <c r="M119" s="495"/>
      <c r="N119" s="495"/>
      <c r="O119" s="495"/>
      <c r="P119" s="495"/>
      <c r="Q119" s="495"/>
      <c r="R119" s="495"/>
      <c r="S119" s="495"/>
      <c r="T119" s="495"/>
      <c r="U119" s="495"/>
      <c r="V119" s="495"/>
      <c r="W119" s="495"/>
      <c r="X119" s="495"/>
      <c r="Y119" s="495"/>
      <c r="Z119" s="495"/>
      <c r="AA119" s="495"/>
      <c r="AB119" s="495"/>
      <c r="AC119" s="495"/>
      <c r="AD119" s="495"/>
      <c r="AE119" s="495"/>
      <c r="AF119" s="495"/>
      <c r="AG119" s="495"/>
      <c r="AH119" s="495"/>
      <c r="AI119" s="495"/>
      <c r="AJ119" s="495"/>
      <c r="AK119" s="495"/>
      <c r="AL119" s="495"/>
      <c r="AM119" s="495"/>
      <c r="AN119" s="495"/>
      <c r="AO119" s="495"/>
      <c r="AP119" s="495"/>
      <c r="AQ119" s="495"/>
      <c r="AR119" s="495"/>
      <c r="AS119" s="495"/>
      <c r="AT119" s="495"/>
      <c r="AU119" s="495"/>
      <c r="AV119" s="495"/>
      <c r="AW119" s="495"/>
      <c r="AX119" s="497"/>
      <c r="AY119" s="475"/>
    </row>
    <row r="120" spans="1:51" ht="24" x14ac:dyDescent="0.4">
      <c r="A120" s="471"/>
      <c r="B120" s="472" t="s">
        <v>1365</v>
      </c>
      <c r="C120" s="490" t="s">
        <v>1381</v>
      </c>
      <c r="D120" s="494" t="s">
        <v>1421</v>
      </c>
      <c r="E120" s="495"/>
      <c r="F120" s="495"/>
      <c r="G120" s="495"/>
      <c r="H120" s="495"/>
      <c r="I120" s="495"/>
      <c r="J120" s="495"/>
      <c r="K120" s="495"/>
      <c r="L120" s="495"/>
      <c r="M120" s="495"/>
      <c r="N120" s="495"/>
      <c r="O120" s="495"/>
      <c r="P120" s="495"/>
      <c r="Q120" s="495"/>
      <c r="R120" s="495"/>
      <c r="S120" s="495"/>
      <c r="T120" s="495"/>
      <c r="U120" s="495"/>
      <c r="V120" s="495"/>
      <c r="W120" s="495"/>
      <c r="X120" s="495"/>
      <c r="Y120" s="495"/>
      <c r="Z120" s="495"/>
      <c r="AA120" s="495"/>
      <c r="AB120" s="495"/>
      <c r="AC120" s="495"/>
      <c r="AD120" s="495"/>
      <c r="AE120" s="495"/>
      <c r="AF120" s="495"/>
      <c r="AG120" s="495"/>
      <c r="AH120" s="495"/>
      <c r="AI120" s="495"/>
      <c r="AJ120" s="495"/>
      <c r="AK120" s="495"/>
      <c r="AL120" s="495"/>
      <c r="AM120" s="495"/>
      <c r="AN120" s="495"/>
      <c r="AO120" s="495"/>
      <c r="AP120" s="495"/>
      <c r="AQ120" s="495"/>
      <c r="AR120" s="495"/>
      <c r="AS120" s="495"/>
      <c r="AT120" s="495"/>
      <c r="AU120" s="495"/>
      <c r="AV120" s="495"/>
      <c r="AW120" s="495"/>
      <c r="AX120" s="497"/>
      <c r="AY120" s="475"/>
    </row>
    <row r="121" spans="1:51" ht="24" x14ac:dyDescent="0.4">
      <c r="A121" s="471"/>
      <c r="B121" s="472"/>
      <c r="C121" s="490" t="s">
        <v>583</v>
      </c>
      <c r="D121" s="498" t="s">
        <v>1422</v>
      </c>
      <c r="E121" s="505"/>
      <c r="F121" s="505"/>
      <c r="G121" s="505"/>
      <c r="H121" s="505"/>
      <c r="I121" s="505"/>
      <c r="J121" s="505"/>
      <c r="K121" s="505"/>
      <c r="L121" s="505"/>
      <c r="M121" s="505"/>
      <c r="N121" s="505"/>
      <c r="O121" s="505"/>
      <c r="P121" s="505"/>
      <c r="Q121" s="505"/>
      <c r="R121" s="505"/>
      <c r="S121" s="505"/>
      <c r="T121" s="505"/>
      <c r="U121" s="505"/>
      <c r="V121" s="505"/>
      <c r="W121" s="505"/>
      <c r="X121" s="505"/>
      <c r="Y121" s="505"/>
      <c r="Z121" s="505"/>
      <c r="AA121" s="505"/>
      <c r="AB121" s="505"/>
      <c r="AC121" s="505"/>
      <c r="AD121" s="505"/>
      <c r="AE121" s="505"/>
      <c r="AF121" s="505"/>
      <c r="AG121" s="505"/>
      <c r="AH121" s="505"/>
      <c r="AI121" s="505"/>
      <c r="AJ121" s="505"/>
      <c r="AK121" s="505"/>
      <c r="AL121" s="505"/>
      <c r="AM121" s="505"/>
      <c r="AN121" s="505"/>
      <c r="AO121" s="505"/>
      <c r="AP121" s="505"/>
      <c r="AQ121" s="505"/>
      <c r="AR121" s="505"/>
      <c r="AS121" s="505"/>
      <c r="AT121" s="505"/>
      <c r="AU121" s="505"/>
      <c r="AV121" s="505"/>
      <c r="AW121" s="505"/>
      <c r="AX121" s="507"/>
      <c r="AY121" s="475"/>
    </row>
    <row r="122" spans="1:51" ht="24" x14ac:dyDescent="0.4">
      <c r="A122" s="471"/>
      <c r="B122" s="472"/>
      <c r="C122" s="490" t="s">
        <v>1384</v>
      </c>
      <c r="D122" s="494" t="s">
        <v>1376</v>
      </c>
      <c r="E122" s="495"/>
      <c r="F122" s="495"/>
      <c r="G122" s="495"/>
      <c r="H122" s="495"/>
      <c r="I122" s="495"/>
      <c r="J122" s="495"/>
      <c r="K122" s="495"/>
      <c r="L122" s="495"/>
      <c r="M122" s="495"/>
      <c r="N122" s="495"/>
      <c r="O122" s="495"/>
      <c r="P122" s="495"/>
      <c r="Q122" s="495"/>
      <c r="R122" s="495"/>
      <c r="S122" s="495"/>
      <c r="T122" s="495"/>
      <c r="U122" s="495"/>
      <c r="V122" s="495"/>
      <c r="W122" s="495"/>
      <c r="X122" s="495"/>
      <c r="Y122" s="495"/>
      <c r="Z122" s="495"/>
      <c r="AA122" s="495"/>
      <c r="AB122" s="495"/>
      <c r="AC122" s="495"/>
      <c r="AD122" s="495"/>
      <c r="AE122" s="495"/>
      <c r="AF122" s="495"/>
      <c r="AG122" s="495"/>
      <c r="AH122" s="495"/>
      <c r="AI122" s="495"/>
      <c r="AJ122" s="495"/>
      <c r="AK122" s="495"/>
      <c r="AL122" s="495"/>
      <c r="AM122" s="495"/>
      <c r="AN122" s="495"/>
      <c r="AO122" s="495"/>
      <c r="AP122" s="495"/>
      <c r="AQ122" s="495"/>
      <c r="AR122" s="495"/>
      <c r="AS122" s="495"/>
      <c r="AT122" s="495"/>
      <c r="AU122" s="495"/>
      <c r="AV122" s="495"/>
      <c r="AW122" s="495"/>
      <c r="AX122" s="497"/>
      <c r="AY122" s="475"/>
    </row>
    <row r="123" spans="1:51" ht="24" x14ac:dyDescent="0.4">
      <c r="A123" s="471"/>
      <c r="B123" s="472"/>
      <c r="C123" s="490" t="s">
        <v>1385</v>
      </c>
      <c r="D123" s="494" t="s">
        <v>1423</v>
      </c>
      <c r="E123" s="495"/>
      <c r="F123" s="495"/>
      <c r="G123" s="495"/>
      <c r="H123" s="495"/>
      <c r="I123" s="495"/>
      <c r="J123" s="495"/>
      <c r="K123" s="495"/>
      <c r="L123" s="495"/>
      <c r="M123" s="495"/>
      <c r="N123" s="495"/>
      <c r="O123" s="495"/>
      <c r="P123" s="495"/>
      <c r="Q123" s="495"/>
      <c r="R123" s="495"/>
      <c r="S123" s="495"/>
      <c r="T123" s="495"/>
      <c r="U123" s="495"/>
      <c r="V123" s="495"/>
      <c r="W123" s="495"/>
      <c r="X123" s="495"/>
      <c r="Y123" s="495"/>
      <c r="Z123" s="495"/>
      <c r="AA123" s="495"/>
      <c r="AB123" s="495"/>
      <c r="AC123" s="495"/>
      <c r="AD123" s="495"/>
      <c r="AE123" s="495"/>
      <c r="AF123" s="495"/>
      <c r="AG123" s="495"/>
      <c r="AH123" s="495"/>
      <c r="AI123" s="495"/>
      <c r="AJ123" s="495"/>
      <c r="AK123" s="495"/>
      <c r="AL123" s="495"/>
      <c r="AM123" s="495"/>
      <c r="AN123" s="495"/>
      <c r="AO123" s="495"/>
      <c r="AP123" s="495"/>
      <c r="AQ123" s="495"/>
      <c r="AR123" s="495"/>
      <c r="AS123" s="495"/>
      <c r="AT123" s="495"/>
      <c r="AU123" s="495"/>
      <c r="AV123" s="495"/>
      <c r="AW123" s="495"/>
      <c r="AX123" s="497"/>
      <c r="AY123" s="475"/>
    </row>
    <row r="124" spans="1:51" ht="24" x14ac:dyDescent="0.4">
      <c r="A124" s="471"/>
      <c r="B124" s="472"/>
      <c r="C124" s="490" t="s">
        <v>1400</v>
      </c>
      <c r="D124" s="494" t="s">
        <v>1424</v>
      </c>
      <c r="E124" s="499"/>
      <c r="F124" s="499"/>
      <c r="G124" s="499"/>
      <c r="H124" s="499"/>
      <c r="I124" s="499"/>
      <c r="J124" s="499"/>
      <c r="K124" s="499"/>
      <c r="L124" s="499"/>
      <c r="M124" s="499"/>
      <c r="N124" s="499"/>
      <c r="O124" s="499"/>
      <c r="P124" s="499"/>
      <c r="Q124" s="499"/>
      <c r="R124" s="499"/>
      <c r="S124" s="499"/>
      <c r="T124" s="499"/>
      <c r="U124" s="499"/>
      <c r="V124" s="499"/>
      <c r="W124" s="499"/>
      <c r="X124" s="499"/>
      <c r="Y124" s="499"/>
      <c r="Z124" s="499"/>
      <c r="AA124" s="499"/>
      <c r="AB124" s="499"/>
      <c r="AC124" s="499"/>
      <c r="AD124" s="499"/>
      <c r="AE124" s="499"/>
      <c r="AF124" s="499"/>
      <c r="AG124" s="499"/>
      <c r="AH124" s="499"/>
      <c r="AI124" s="499"/>
      <c r="AJ124" s="499"/>
      <c r="AK124" s="499"/>
      <c r="AL124" s="499"/>
      <c r="AM124" s="499"/>
      <c r="AN124" s="499"/>
      <c r="AO124" s="499"/>
      <c r="AP124" s="499"/>
      <c r="AQ124" s="499"/>
      <c r="AR124" s="499"/>
      <c r="AS124" s="499"/>
      <c r="AT124" s="499"/>
      <c r="AU124" s="499"/>
      <c r="AV124" s="499"/>
      <c r="AW124" s="499"/>
      <c r="AX124" s="500"/>
      <c r="AY124" s="475"/>
    </row>
    <row r="125" spans="1:51" ht="23.25" x14ac:dyDescent="0.35">
      <c r="A125" s="471"/>
      <c r="B125" s="1116" t="s">
        <v>1387</v>
      </c>
      <c r="C125" s="1117"/>
      <c r="D125" s="1117"/>
      <c r="E125" s="1081"/>
      <c r="F125" s="1079" t="s">
        <v>1388</v>
      </c>
      <c r="G125" s="1080"/>
      <c r="H125" s="1080"/>
      <c r="I125" s="1080"/>
      <c r="J125" s="1080"/>
      <c r="K125" s="1080"/>
      <c r="L125" s="1080"/>
      <c r="M125" s="1080"/>
      <c r="N125" s="1080"/>
      <c r="O125" s="1080"/>
      <c r="P125" s="1080"/>
      <c r="Q125" s="1080"/>
      <c r="R125" s="1080"/>
      <c r="S125" s="501"/>
      <c r="T125" s="501"/>
      <c r="U125" s="501"/>
      <c r="V125" s="501"/>
      <c r="W125" s="501"/>
      <c r="X125" s="501"/>
      <c r="Y125" s="501"/>
      <c r="Z125" s="501"/>
      <c r="AA125" s="501"/>
      <c r="AB125" s="502"/>
      <c r="AC125" s="502"/>
      <c r="AD125" s="502"/>
      <c r="AE125" s="502"/>
      <c r="AF125" s="502"/>
      <c r="AG125" s="502"/>
      <c r="AH125" s="502"/>
      <c r="AI125" s="502"/>
      <c r="AJ125" s="502"/>
      <c r="AK125" s="502"/>
      <c r="AL125" s="502"/>
      <c r="AM125" s="502"/>
      <c r="AN125" s="502"/>
      <c r="AO125" s="502"/>
      <c r="AP125" s="502"/>
      <c r="AQ125" s="502"/>
      <c r="AR125" s="502"/>
      <c r="AS125" s="502"/>
      <c r="AT125" s="502"/>
      <c r="AU125" s="502"/>
      <c r="AV125" s="502"/>
      <c r="AW125" s="502"/>
      <c r="AX125" s="503"/>
      <c r="AY125" s="475"/>
    </row>
    <row r="126" spans="1:51" x14ac:dyDescent="0.2">
      <c r="A126" s="477"/>
      <c r="B126" s="478"/>
      <c r="C126" s="478"/>
      <c r="D126" s="478"/>
      <c r="E126" s="478"/>
      <c r="F126" s="478"/>
      <c r="G126" s="478"/>
      <c r="H126" s="478"/>
      <c r="I126" s="478"/>
      <c r="J126" s="478"/>
      <c r="K126" s="478"/>
      <c r="L126" s="478"/>
      <c r="M126" s="478"/>
      <c r="N126" s="478"/>
      <c r="O126" s="478"/>
      <c r="P126" s="478"/>
      <c r="Q126" s="478"/>
      <c r="R126" s="478"/>
      <c r="S126" s="478"/>
      <c r="T126" s="478"/>
      <c r="U126" s="478"/>
      <c r="V126" s="478"/>
      <c r="W126" s="478"/>
      <c r="X126" s="478"/>
      <c r="Y126" s="478"/>
      <c r="Z126" s="478"/>
      <c r="AA126" s="478"/>
      <c r="AB126" s="478"/>
      <c r="AC126" s="478"/>
      <c r="AD126" s="478"/>
      <c r="AE126" s="478"/>
      <c r="AF126" s="478"/>
      <c r="AG126" s="478"/>
      <c r="AH126" s="478"/>
      <c r="AI126" s="478"/>
      <c r="AJ126" s="478"/>
      <c r="AK126" s="478"/>
      <c r="AL126" s="478"/>
      <c r="AM126" s="478"/>
      <c r="AN126" s="478"/>
      <c r="AO126" s="478"/>
      <c r="AP126" s="478"/>
      <c r="AQ126" s="478"/>
      <c r="AR126" s="478"/>
      <c r="AS126" s="478"/>
      <c r="AT126" s="478"/>
      <c r="AU126" s="478"/>
      <c r="AV126" s="478"/>
      <c r="AW126" s="478"/>
      <c r="AX126" s="478"/>
      <c r="AY126" s="504"/>
    </row>
    <row r="129" spans="1:51" x14ac:dyDescent="0.2">
      <c r="A129" s="468"/>
      <c r="B129" s="469"/>
      <c r="C129" s="469"/>
      <c r="D129" s="469"/>
      <c r="E129" s="469"/>
      <c r="F129" s="469"/>
      <c r="G129" s="469"/>
      <c r="H129" s="469"/>
      <c r="I129" s="469"/>
      <c r="J129" s="469"/>
      <c r="K129" s="469"/>
      <c r="L129" s="469"/>
      <c r="M129" s="469"/>
      <c r="N129" s="469"/>
      <c r="O129" s="469"/>
      <c r="P129" s="469"/>
      <c r="Q129" s="469"/>
      <c r="R129" s="469"/>
      <c r="S129" s="469"/>
      <c r="T129" s="469"/>
      <c r="U129" s="469"/>
      <c r="V129" s="469"/>
      <c r="W129" s="469"/>
      <c r="X129" s="469"/>
      <c r="Y129" s="469"/>
      <c r="Z129" s="469"/>
      <c r="AA129" s="469"/>
      <c r="AB129" s="469"/>
      <c r="AC129" s="469"/>
      <c r="AD129" s="469"/>
      <c r="AE129" s="469"/>
      <c r="AF129" s="469"/>
      <c r="AG129" s="469"/>
      <c r="AH129" s="469"/>
      <c r="AI129" s="469"/>
      <c r="AJ129" s="469"/>
      <c r="AK129" s="469"/>
      <c r="AL129" s="469"/>
      <c r="AM129" s="469"/>
      <c r="AN129" s="469" t="s">
        <v>1389</v>
      </c>
      <c r="AO129" s="469"/>
      <c r="AP129" s="469"/>
      <c r="AQ129" s="469"/>
      <c r="AR129" s="469"/>
      <c r="AS129" s="469"/>
      <c r="AT129" s="469"/>
      <c r="AU129" s="469"/>
      <c r="AV129" s="469"/>
      <c r="AW129" s="469"/>
      <c r="AX129" s="469"/>
      <c r="AY129" s="470"/>
    </row>
    <row r="130" spans="1:51" x14ac:dyDescent="0.2">
      <c r="A130" s="471"/>
      <c r="AK130" s="472"/>
      <c r="AL130" s="473"/>
      <c r="AM130" s="474"/>
      <c r="AN130" s="472"/>
      <c r="AO130" s="474"/>
      <c r="AP130" s="472"/>
      <c r="AQ130" s="473"/>
      <c r="AR130" s="473"/>
      <c r="AS130" s="474"/>
      <c r="AT130" s="472"/>
      <c r="AU130" s="473"/>
      <c r="AV130" s="474"/>
      <c r="AW130" s="472"/>
      <c r="AX130" s="474"/>
      <c r="AY130" s="475"/>
    </row>
    <row r="131" spans="1:51" x14ac:dyDescent="0.2">
      <c r="A131" s="471"/>
      <c r="B131" s="472" t="s">
        <v>1324</v>
      </c>
      <c r="C131" s="473"/>
      <c r="D131" s="474"/>
      <c r="E131" s="472"/>
      <c r="F131" s="473"/>
      <c r="G131" s="473"/>
      <c r="H131" s="474"/>
      <c r="I131" s="472"/>
      <c r="J131" s="473"/>
      <c r="K131" s="474"/>
      <c r="L131" s="472"/>
      <c r="M131" s="474"/>
      <c r="T131" s="454"/>
      <c r="AK131" s="472"/>
      <c r="AL131" s="473"/>
      <c r="AM131" s="474"/>
      <c r="AN131" s="472"/>
      <c r="AO131" s="474"/>
      <c r="AP131" s="472"/>
      <c r="AQ131" s="473"/>
      <c r="AR131" s="473"/>
      <c r="AS131" s="474"/>
      <c r="AT131" s="472"/>
      <c r="AU131" s="473"/>
      <c r="AV131" s="474"/>
      <c r="AW131" s="472"/>
      <c r="AX131" s="474"/>
      <c r="AY131" s="475"/>
    </row>
    <row r="132" spans="1:51" x14ac:dyDescent="0.2">
      <c r="A132" s="471"/>
      <c r="B132" s="472" t="s">
        <v>1325</v>
      </c>
      <c r="C132" s="473"/>
      <c r="D132" s="474"/>
      <c r="E132" s="472"/>
      <c r="F132" s="473"/>
      <c r="G132" s="473"/>
      <c r="H132" s="474"/>
      <c r="I132" s="472"/>
      <c r="J132" s="473"/>
      <c r="K132" s="474"/>
      <c r="L132" s="472"/>
      <c r="M132" s="474"/>
      <c r="V132" s="476"/>
      <c r="W132" s="472"/>
      <c r="X132" s="474"/>
      <c r="Y132" s="472"/>
      <c r="Z132" s="473"/>
      <c r="AA132" s="473"/>
      <c r="AB132" s="474"/>
      <c r="AC132" s="472"/>
      <c r="AD132" s="473"/>
      <c r="AE132" s="473"/>
      <c r="AF132" s="474"/>
      <c r="AG132" s="472"/>
      <c r="AH132" s="473"/>
      <c r="AI132" s="473"/>
      <c r="AJ132" s="473"/>
      <c r="AK132" s="472"/>
      <c r="AL132" s="473"/>
      <c r="AM132" s="474"/>
      <c r="AN132" s="472"/>
      <c r="AO132" s="474"/>
      <c r="AP132" s="472"/>
      <c r="AQ132" s="473"/>
      <c r="AR132" s="473"/>
      <c r="AS132" s="474"/>
      <c r="AT132" s="472"/>
      <c r="AU132" s="473"/>
      <c r="AV132" s="474"/>
      <c r="AW132" s="472"/>
      <c r="AX132" s="474"/>
      <c r="AY132" s="475"/>
    </row>
    <row r="133" spans="1:51" x14ac:dyDescent="0.2">
      <c r="A133" s="471"/>
      <c r="B133" s="472" t="s">
        <v>1326</v>
      </c>
      <c r="C133" s="473"/>
      <c r="D133" s="474"/>
      <c r="E133" s="472"/>
      <c r="F133" s="473"/>
      <c r="G133" s="473"/>
      <c r="H133" s="474"/>
      <c r="I133" s="472"/>
      <c r="J133" s="473"/>
      <c r="K133" s="474"/>
      <c r="L133" s="472"/>
      <c r="M133" s="474"/>
      <c r="N133" s="477"/>
      <c r="O133" s="478"/>
      <c r="P133" s="478"/>
      <c r="Q133" s="478"/>
      <c r="R133" s="478"/>
      <c r="S133" s="478"/>
      <c r="T133" s="478"/>
      <c r="U133" s="478"/>
      <c r="V133" s="476"/>
      <c r="W133" s="472"/>
      <c r="X133" s="474"/>
      <c r="Y133" s="472"/>
      <c r="Z133" s="473"/>
      <c r="AA133" s="473"/>
      <c r="AB133" s="474"/>
      <c r="AC133" s="472"/>
      <c r="AD133" s="473"/>
      <c r="AE133" s="473"/>
      <c r="AF133" s="474"/>
      <c r="AG133" s="472"/>
      <c r="AH133" s="473"/>
      <c r="AI133" s="473"/>
      <c r="AJ133" s="473"/>
      <c r="AK133" s="472"/>
      <c r="AL133" s="473"/>
      <c r="AM133" s="474"/>
      <c r="AN133" s="472"/>
      <c r="AO133" s="474"/>
      <c r="AP133" s="472"/>
      <c r="AQ133" s="473"/>
      <c r="AR133" s="473"/>
      <c r="AS133" s="474"/>
      <c r="AT133" s="472"/>
      <c r="AU133" s="473"/>
      <c r="AV133" s="474"/>
      <c r="AW133" s="472"/>
      <c r="AX133" s="474"/>
      <c r="AY133" s="475"/>
    </row>
    <row r="134" spans="1:51" ht="23.45" customHeight="1" x14ac:dyDescent="0.2">
      <c r="A134" s="471"/>
      <c r="B134" s="1082"/>
      <c r="C134" s="1086"/>
      <c r="D134" s="1086"/>
      <c r="E134" s="1086"/>
      <c r="F134" s="1086"/>
      <c r="G134" s="1086"/>
      <c r="H134" s="1086"/>
      <c r="I134" s="1086"/>
      <c r="J134" s="1086"/>
      <c r="K134" s="1086"/>
      <c r="L134" s="1086"/>
      <c r="M134" s="1086"/>
      <c r="N134" s="1086"/>
      <c r="O134" s="1086"/>
      <c r="P134" s="1086"/>
      <c r="Q134" s="1086"/>
      <c r="R134" s="1086"/>
      <c r="S134" s="1086"/>
      <c r="T134" s="1086"/>
      <c r="U134" s="1086"/>
      <c r="V134" s="1086"/>
      <c r="W134" s="1086"/>
      <c r="X134" s="1086"/>
      <c r="Y134" s="1086"/>
      <c r="Z134" s="1086"/>
      <c r="AA134" s="1086"/>
      <c r="AB134" s="1086"/>
      <c r="AC134" s="1086"/>
      <c r="AD134" s="1086"/>
      <c r="AE134" s="1086"/>
      <c r="AF134" s="1086"/>
      <c r="AG134" s="1086"/>
      <c r="AH134" s="1086"/>
      <c r="AI134" s="1086"/>
      <c r="AJ134" s="1086"/>
      <c r="AK134" s="1086"/>
      <c r="AL134" s="1086"/>
      <c r="AM134" s="1086"/>
      <c r="AN134" s="1083"/>
      <c r="AO134" s="1090" t="s">
        <v>1327</v>
      </c>
      <c r="AP134" s="1088"/>
      <c r="AQ134" s="1088"/>
      <c r="AR134" s="1088"/>
      <c r="AS134" s="1088"/>
      <c r="AT134" s="1088"/>
      <c r="AU134" s="1088"/>
      <c r="AV134" s="1089"/>
      <c r="AW134" s="1090">
        <v>5</v>
      </c>
      <c r="AX134" s="1089"/>
      <c r="AY134" s="475"/>
    </row>
    <row r="135" spans="1:51" x14ac:dyDescent="0.2">
      <c r="A135" s="471"/>
      <c r="B135" s="1104"/>
      <c r="C135" s="1106"/>
      <c r="D135" s="472"/>
      <c r="E135" s="474"/>
      <c r="F135" s="472"/>
      <c r="G135" s="474"/>
      <c r="H135" s="472"/>
      <c r="I135" s="473"/>
      <c r="J135" s="473"/>
      <c r="K135" s="474"/>
      <c r="L135" s="472"/>
      <c r="M135" s="473"/>
      <c r="N135" s="474"/>
      <c r="O135" s="472"/>
      <c r="P135" s="474"/>
      <c r="Q135" s="476"/>
      <c r="R135" s="476"/>
      <c r="S135" s="472"/>
      <c r="T135" s="473"/>
      <c r="U135" s="474"/>
      <c r="V135" s="472"/>
      <c r="W135" s="473"/>
      <c r="X135" s="473"/>
      <c r="Y135" s="474"/>
      <c r="Z135" s="472"/>
      <c r="AA135" s="474"/>
      <c r="AB135" s="1119"/>
      <c r="AC135" s="1120"/>
      <c r="AD135" s="1120"/>
      <c r="AE135" s="1120"/>
      <c r="AF135" s="1120"/>
      <c r="AG135" s="1120"/>
      <c r="AH135" s="1120"/>
      <c r="AI135" s="1120"/>
      <c r="AJ135" s="1120"/>
      <c r="AK135" s="1120"/>
      <c r="AL135" s="1120"/>
      <c r="AM135" s="1120"/>
      <c r="AN135" s="1120"/>
      <c r="AO135" s="1121"/>
      <c r="AP135" s="1119" t="s">
        <v>1331</v>
      </c>
      <c r="AQ135" s="1120"/>
      <c r="AR135" s="1120"/>
      <c r="AS135" s="1120"/>
      <c r="AT135" s="1120"/>
      <c r="AU135" s="1120"/>
      <c r="AV135" s="1120"/>
      <c r="AW135" s="1120"/>
      <c r="AX135" s="1121"/>
      <c r="AY135" s="475"/>
    </row>
    <row r="136" spans="1:51" x14ac:dyDescent="0.2">
      <c r="A136" s="471"/>
      <c r="B136" s="1107"/>
      <c r="C136" s="1108"/>
      <c r="D136" s="472"/>
      <c r="E136" s="474"/>
      <c r="F136" s="472"/>
      <c r="G136" s="474"/>
      <c r="H136" s="472"/>
      <c r="I136" s="473"/>
      <c r="J136" s="473"/>
      <c r="K136" s="474"/>
      <c r="L136" s="472"/>
      <c r="M136" s="473"/>
      <c r="N136" s="474"/>
      <c r="O136" s="472"/>
      <c r="P136" s="474"/>
      <c r="Q136" s="476"/>
      <c r="R136" s="476"/>
      <c r="S136" s="472"/>
      <c r="T136" s="473"/>
      <c r="U136" s="474"/>
      <c r="V136" s="472"/>
      <c r="W136" s="473"/>
      <c r="X136" s="473"/>
      <c r="Y136" s="474"/>
      <c r="Z136" s="472"/>
      <c r="AA136" s="474"/>
      <c r="AB136" s="1122"/>
      <c r="AC136" s="1123"/>
      <c r="AD136" s="1123"/>
      <c r="AE136" s="1123"/>
      <c r="AF136" s="1123"/>
      <c r="AG136" s="1123"/>
      <c r="AH136" s="1123"/>
      <c r="AI136" s="1123"/>
      <c r="AJ136" s="1123"/>
      <c r="AK136" s="1123"/>
      <c r="AL136" s="1123"/>
      <c r="AM136" s="1123"/>
      <c r="AN136" s="1123"/>
      <c r="AO136" s="1124"/>
      <c r="AP136" s="1122"/>
      <c r="AQ136" s="1123"/>
      <c r="AR136" s="1123"/>
      <c r="AS136" s="1123"/>
      <c r="AT136" s="1123"/>
      <c r="AU136" s="1123"/>
      <c r="AV136" s="1123"/>
      <c r="AW136" s="1123"/>
      <c r="AX136" s="1124"/>
      <c r="AY136" s="475"/>
    </row>
    <row r="137" spans="1:51" x14ac:dyDescent="0.2">
      <c r="A137" s="471"/>
      <c r="B137" s="1084"/>
      <c r="C137" s="1085"/>
      <c r="D137" s="472"/>
      <c r="E137" s="474"/>
      <c r="F137" s="472"/>
      <c r="G137" s="474"/>
      <c r="H137" s="472"/>
      <c r="I137" s="473"/>
      <c r="J137" s="473"/>
      <c r="K137" s="474"/>
      <c r="L137" s="472"/>
      <c r="M137" s="473"/>
      <c r="N137" s="474"/>
      <c r="O137" s="472"/>
      <c r="P137" s="474"/>
      <c r="Q137" s="476"/>
      <c r="R137" s="476"/>
      <c r="S137" s="472"/>
      <c r="T137" s="473"/>
      <c r="U137" s="474"/>
      <c r="V137" s="472"/>
      <c r="W137" s="473"/>
      <c r="X137" s="473"/>
      <c r="Y137" s="474"/>
      <c r="Z137" s="472"/>
      <c r="AA137" s="474"/>
      <c r="AB137" s="485"/>
      <c r="AC137" s="486"/>
      <c r="AD137" s="486"/>
      <c r="AE137" s="486"/>
      <c r="AF137" s="486"/>
      <c r="AG137" s="486"/>
      <c r="AH137" s="486"/>
      <c r="AI137" s="486"/>
      <c r="AJ137" s="486"/>
      <c r="AK137" s="486"/>
      <c r="AL137" s="486"/>
      <c r="AM137" s="486"/>
      <c r="AN137" s="486"/>
      <c r="AO137" s="487"/>
      <c r="AP137" s="482"/>
      <c r="AQ137" s="483"/>
      <c r="AR137" s="483"/>
      <c r="AS137" s="483"/>
      <c r="AT137" s="483"/>
      <c r="AU137" s="483"/>
      <c r="AV137" s="483"/>
      <c r="AW137" s="483"/>
      <c r="AX137" s="484"/>
      <c r="AY137" s="475"/>
    </row>
    <row r="138" spans="1:51" x14ac:dyDescent="0.2">
      <c r="A138" s="471"/>
      <c r="B138" s="472"/>
      <c r="C138" s="474" t="s">
        <v>265</v>
      </c>
      <c r="D138" s="1082" t="s">
        <v>1338</v>
      </c>
      <c r="E138" s="1086"/>
      <c r="F138" s="1083"/>
      <c r="G138" s="476" t="s">
        <v>1339</v>
      </c>
      <c r="H138" s="1082" t="s">
        <v>1340</v>
      </c>
      <c r="I138" s="1083"/>
      <c r="J138" s="1082" t="s">
        <v>1341</v>
      </c>
      <c r="K138" s="1086"/>
      <c r="L138" s="1083"/>
      <c r="M138" s="1082" t="s">
        <v>1342</v>
      </c>
      <c r="N138" s="1086"/>
      <c r="O138" s="1086"/>
      <c r="P138" s="1086"/>
      <c r="Q138" s="1086"/>
      <c r="R138" s="1086"/>
      <c r="S138" s="1086"/>
      <c r="T138" s="1086"/>
      <c r="U138" s="1083"/>
      <c r="V138" s="1082" t="s">
        <v>1343</v>
      </c>
      <c r="W138" s="1086"/>
      <c r="X138" s="1086"/>
      <c r="Y138" s="1086"/>
      <c r="Z138" s="1086"/>
      <c r="AA138" s="1086"/>
      <c r="AB138" s="1086"/>
      <c r="AC138" s="1086"/>
      <c r="AD138" s="1086"/>
      <c r="AE138" s="1086"/>
      <c r="AF138" s="1086"/>
      <c r="AG138" s="1086"/>
      <c r="AH138" s="1086"/>
      <c r="AI138" s="1086"/>
      <c r="AJ138" s="1086"/>
      <c r="AK138" s="1086"/>
      <c r="AL138" s="1086"/>
      <c r="AM138" s="1086"/>
      <c r="AN138" s="1086"/>
      <c r="AO138" s="1086"/>
      <c r="AP138" s="1086"/>
      <c r="AQ138" s="1086"/>
      <c r="AR138" s="1086"/>
      <c r="AS138" s="1086"/>
      <c r="AT138" s="1086"/>
      <c r="AU138" s="1086"/>
      <c r="AV138" s="1086"/>
      <c r="AW138" s="1086"/>
      <c r="AX138" s="1083"/>
      <c r="AY138" s="475"/>
    </row>
    <row r="139" spans="1:51" x14ac:dyDescent="0.2">
      <c r="A139" s="471"/>
      <c r="B139" s="472"/>
      <c r="C139" s="474" t="s">
        <v>621</v>
      </c>
      <c r="D139" s="1082" t="s">
        <v>1344</v>
      </c>
      <c r="E139" s="1086"/>
      <c r="F139" s="1086"/>
      <c r="G139" s="1086"/>
      <c r="H139" s="1086"/>
      <c r="I139" s="1086"/>
      <c r="J139" s="1086"/>
      <c r="K139" s="1086"/>
      <c r="L139" s="1086"/>
      <c r="M139" s="1086"/>
      <c r="N139" s="1086"/>
      <c r="O139" s="1086"/>
      <c r="P139" s="1086"/>
      <c r="Q139" s="1086"/>
      <c r="R139" s="1086"/>
      <c r="S139" s="1086"/>
      <c r="T139" s="1086"/>
      <c r="U139" s="1083"/>
      <c r="V139" s="476" t="s">
        <v>1345</v>
      </c>
      <c r="W139" s="1082" t="s">
        <v>1346</v>
      </c>
      <c r="X139" s="1086"/>
      <c r="Y139" s="1086"/>
      <c r="Z139" s="1083"/>
      <c r="AA139" s="476" t="s">
        <v>1347</v>
      </c>
      <c r="AB139" s="1082" t="s">
        <v>1348</v>
      </c>
      <c r="AC139" s="1083"/>
      <c r="AD139" s="476" t="s">
        <v>1349</v>
      </c>
      <c r="AE139" s="472"/>
      <c r="AF139" s="1082" t="s">
        <v>1350</v>
      </c>
      <c r="AG139" s="1086"/>
      <c r="AH139" s="1083"/>
      <c r="AI139" s="1082" t="s">
        <v>1351</v>
      </c>
      <c r="AJ139" s="1086"/>
      <c r="AK139" s="1086"/>
      <c r="AL139" s="1083"/>
      <c r="AM139" s="1082" t="s">
        <v>1352</v>
      </c>
      <c r="AN139" s="1086"/>
      <c r="AO139" s="1083"/>
      <c r="AP139" s="1082" t="s">
        <v>1353</v>
      </c>
      <c r="AQ139" s="1086"/>
      <c r="AR139" s="1083"/>
      <c r="AS139" s="1082" t="s">
        <v>1354</v>
      </c>
      <c r="AT139" s="1086"/>
      <c r="AU139" s="1083"/>
      <c r="AV139" s="1082" t="s">
        <v>1355</v>
      </c>
      <c r="AW139" s="1086"/>
      <c r="AX139" s="1083"/>
      <c r="AY139" s="475"/>
    </row>
    <row r="140" spans="1:51" x14ac:dyDescent="0.2">
      <c r="A140" s="471"/>
      <c r="B140" s="1082" t="s">
        <v>1356</v>
      </c>
      <c r="C140" s="1083"/>
      <c r="D140" s="1082" t="s">
        <v>1357</v>
      </c>
      <c r="E140" s="1086"/>
      <c r="F140" s="1086"/>
      <c r="G140" s="1086"/>
      <c r="H140" s="1086"/>
      <c r="I140" s="1086"/>
      <c r="J140" s="1086"/>
      <c r="K140" s="1086"/>
      <c r="L140" s="1086"/>
      <c r="M140" s="1086"/>
      <c r="N140" s="1086"/>
      <c r="O140" s="1086"/>
      <c r="P140" s="1086"/>
      <c r="Q140" s="1086"/>
      <c r="R140" s="1086"/>
      <c r="S140" s="1086"/>
      <c r="T140" s="1086"/>
      <c r="U140" s="1083"/>
      <c r="V140" s="1082" t="s">
        <v>1358</v>
      </c>
      <c r="W140" s="1086"/>
      <c r="X140" s="1086"/>
      <c r="Y140" s="1086"/>
      <c r="Z140" s="1086"/>
      <c r="AA140" s="1086"/>
      <c r="AB140" s="1086"/>
      <c r="AC140" s="1086"/>
      <c r="AD140" s="1086"/>
      <c r="AE140" s="1086"/>
      <c r="AF140" s="1086"/>
      <c r="AG140" s="1086"/>
      <c r="AH140" s="1083"/>
      <c r="AI140" s="1082" t="s">
        <v>1359</v>
      </c>
      <c r="AJ140" s="1086"/>
      <c r="AK140" s="1086"/>
      <c r="AL140" s="1083"/>
      <c r="AM140" s="1082" t="s">
        <v>1360</v>
      </c>
      <c r="AN140" s="1086"/>
      <c r="AO140" s="1083"/>
      <c r="AP140" s="1082" t="s">
        <v>1351</v>
      </c>
      <c r="AQ140" s="1086"/>
      <c r="AR140" s="1083"/>
      <c r="AS140" s="1082" t="s">
        <v>1361</v>
      </c>
      <c r="AT140" s="1086"/>
      <c r="AU140" s="1083"/>
      <c r="AV140" s="1082" t="s">
        <v>1362</v>
      </c>
      <c r="AW140" s="1086"/>
      <c r="AX140" s="1083"/>
      <c r="AY140" s="475"/>
    </row>
    <row r="141" spans="1:51" ht="24" x14ac:dyDescent="0.4">
      <c r="A141" s="471"/>
      <c r="B141" s="472" t="s">
        <v>1365</v>
      </c>
      <c r="C141" s="490" t="s">
        <v>623</v>
      </c>
      <c r="D141" s="494" t="s">
        <v>1425</v>
      </c>
      <c r="E141" s="491"/>
      <c r="F141" s="491"/>
      <c r="G141" s="491"/>
      <c r="H141" s="491"/>
      <c r="I141" s="491"/>
      <c r="J141" s="491"/>
      <c r="K141" s="491"/>
      <c r="L141" s="491"/>
      <c r="M141" s="491"/>
      <c r="N141" s="491"/>
      <c r="O141" s="491"/>
      <c r="P141" s="491"/>
      <c r="Q141" s="491"/>
      <c r="R141" s="491"/>
      <c r="S141" s="491"/>
      <c r="T141" s="491"/>
      <c r="U141" s="491"/>
      <c r="V141" s="491"/>
      <c r="W141" s="492"/>
      <c r="X141" s="492"/>
      <c r="Y141" s="492"/>
      <c r="Z141" s="492"/>
      <c r="AA141" s="491"/>
      <c r="AB141" s="491"/>
      <c r="AC141" s="491"/>
      <c r="AD141" s="491"/>
      <c r="AE141" s="491"/>
      <c r="AF141" s="491"/>
      <c r="AG141" s="491"/>
      <c r="AH141" s="491"/>
      <c r="AI141" s="491"/>
      <c r="AJ141" s="491"/>
      <c r="AK141" s="491"/>
      <c r="AL141" s="491"/>
      <c r="AM141" s="491"/>
      <c r="AN141" s="491"/>
      <c r="AO141" s="491"/>
      <c r="AP141" s="491"/>
      <c r="AQ141" s="491"/>
      <c r="AR141" s="491"/>
      <c r="AS141" s="491"/>
      <c r="AT141" s="491"/>
      <c r="AU141" s="491"/>
      <c r="AV141" s="491"/>
      <c r="AW141" s="491"/>
      <c r="AX141" s="493"/>
      <c r="AY141" s="475"/>
    </row>
    <row r="142" spans="1:51" ht="24" x14ac:dyDescent="0.4">
      <c r="A142" s="471"/>
      <c r="B142" s="472"/>
      <c r="C142" s="490" t="s">
        <v>626</v>
      </c>
      <c r="D142" s="494"/>
      <c r="E142" s="495"/>
      <c r="F142" s="495"/>
      <c r="G142" s="495"/>
      <c r="H142" s="495"/>
      <c r="I142" s="495"/>
      <c r="J142" s="495"/>
      <c r="K142" s="495"/>
      <c r="L142" s="495"/>
      <c r="M142" s="495"/>
      <c r="N142" s="495"/>
      <c r="O142" s="495"/>
      <c r="P142" s="495"/>
      <c r="Q142" s="495"/>
      <c r="R142" s="495"/>
      <c r="S142" s="495"/>
      <c r="T142" s="495"/>
      <c r="U142" s="495"/>
      <c r="V142" s="495"/>
      <c r="W142" s="496"/>
      <c r="X142" s="496"/>
      <c r="Y142" s="496"/>
      <c r="Z142" s="496"/>
      <c r="AA142" s="495"/>
      <c r="AB142" s="495"/>
      <c r="AC142" s="495"/>
      <c r="AD142" s="495"/>
      <c r="AE142" s="495"/>
      <c r="AF142" s="495"/>
      <c r="AG142" s="495"/>
      <c r="AH142" s="495"/>
      <c r="AI142" s="495"/>
      <c r="AJ142" s="495"/>
      <c r="AK142" s="495"/>
      <c r="AL142" s="495"/>
      <c r="AM142" s="495"/>
      <c r="AN142" s="495"/>
      <c r="AO142" s="495"/>
      <c r="AP142" s="495"/>
      <c r="AQ142" s="495"/>
      <c r="AR142" s="495"/>
      <c r="AS142" s="495"/>
      <c r="AT142" s="495"/>
      <c r="AU142" s="495"/>
      <c r="AV142" s="495"/>
      <c r="AW142" s="495"/>
      <c r="AX142" s="497"/>
      <c r="AY142" s="475"/>
    </row>
    <row r="143" spans="1:51" ht="24" x14ac:dyDescent="0.4">
      <c r="A143" s="471"/>
      <c r="B143" s="472"/>
      <c r="C143" s="490" t="s">
        <v>628</v>
      </c>
      <c r="D143" s="494" t="s">
        <v>1426</v>
      </c>
      <c r="E143" s="495"/>
      <c r="F143" s="495"/>
      <c r="G143" s="495"/>
      <c r="H143" s="495"/>
      <c r="I143" s="495"/>
      <c r="J143" s="495"/>
      <c r="K143" s="495"/>
      <c r="L143" s="495"/>
      <c r="M143" s="495"/>
      <c r="N143" s="495"/>
      <c r="O143" s="495"/>
      <c r="P143" s="495"/>
      <c r="Q143" s="495"/>
      <c r="R143" s="495"/>
      <c r="S143" s="495"/>
      <c r="T143" s="495"/>
      <c r="U143" s="495"/>
      <c r="V143" s="495"/>
      <c r="W143" s="496"/>
      <c r="X143" s="496"/>
      <c r="Y143" s="496"/>
      <c r="Z143" s="496"/>
      <c r="AA143" s="495"/>
      <c r="AB143" s="495"/>
      <c r="AC143" s="495"/>
      <c r="AD143" s="495"/>
      <c r="AE143" s="495"/>
      <c r="AF143" s="495"/>
      <c r="AG143" s="495"/>
      <c r="AH143" s="495"/>
      <c r="AI143" s="495"/>
      <c r="AJ143" s="495"/>
      <c r="AK143" s="495"/>
      <c r="AL143" s="495"/>
      <c r="AM143" s="495"/>
      <c r="AN143" s="495"/>
      <c r="AO143" s="495"/>
      <c r="AP143" s="495"/>
      <c r="AQ143" s="495"/>
      <c r="AR143" s="495"/>
      <c r="AS143" s="495"/>
      <c r="AT143" s="495"/>
      <c r="AU143" s="495"/>
      <c r="AV143" s="495"/>
      <c r="AW143" s="495"/>
      <c r="AX143" s="497"/>
      <c r="AY143" s="475"/>
    </row>
    <row r="144" spans="1:51" ht="24" x14ac:dyDescent="0.4">
      <c r="A144" s="471"/>
      <c r="B144" s="472"/>
      <c r="C144" s="490" t="s">
        <v>630</v>
      </c>
      <c r="D144" s="494"/>
      <c r="E144" s="495"/>
      <c r="F144" s="495"/>
      <c r="G144" s="495"/>
      <c r="H144" s="495"/>
      <c r="I144" s="495"/>
      <c r="J144" s="495"/>
      <c r="K144" s="495"/>
      <c r="L144" s="495"/>
      <c r="M144" s="495"/>
      <c r="N144" s="495"/>
      <c r="O144" s="495"/>
      <c r="P144" s="495"/>
      <c r="Q144" s="495"/>
      <c r="R144" s="495"/>
      <c r="S144" s="495"/>
      <c r="T144" s="495"/>
      <c r="U144" s="495"/>
      <c r="V144" s="495"/>
      <c r="W144" s="495"/>
      <c r="X144" s="495"/>
      <c r="Y144" s="495"/>
      <c r="Z144" s="495"/>
      <c r="AA144" s="495"/>
      <c r="AB144" s="495"/>
      <c r="AC144" s="495"/>
      <c r="AD144" s="495"/>
      <c r="AE144" s="495"/>
      <c r="AF144" s="495"/>
      <c r="AG144" s="495"/>
      <c r="AH144" s="495"/>
      <c r="AI144" s="495"/>
      <c r="AJ144" s="495"/>
      <c r="AK144" s="495"/>
      <c r="AL144" s="495"/>
      <c r="AM144" s="495"/>
      <c r="AN144" s="495"/>
      <c r="AO144" s="495"/>
      <c r="AP144" s="495"/>
      <c r="AQ144" s="495"/>
      <c r="AR144" s="495"/>
      <c r="AS144" s="495"/>
      <c r="AT144" s="495"/>
      <c r="AU144" s="495"/>
      <c r="AV144" s="495"/>
      <c r="AW144" s="495"/>
      <c r="AX144" s="497"/>
      <c r="AY144" s="475"/>
    </row>
    <row r="145" spans="1:51" ht="24" x14ac:dyDescent="0.4">
      <c r="A145" s="471"/>
      <c r="B145" s="472"/>
      <c r="C145" s="490" t="s">
        <v>632</v>
      </c>
      <c r="D145" s="494" t="s">
        <v>1427</v>
      </c>
      <c r="E145" s="495"/>
      <c r="F145" s="495"/>
      <c r="G145" s="495"/>
      <c r="H145" s="495"/>
      <c r="I145" s="495"/>
      <c r="J145" s="495"/>
      <c r="K145" s="495"/>
      <c r="L145" s="495"/>
      <c r="M145" s="495"/>
      <c r="N145" s="495"/>
      <c r="O145" s="495"/>
      <c r="P145" s="495"/>
      <c r="Q145" s="495"/>
      <c r="R145" s="495"/>
      <c r="S145" s="495"/>
      <c r="T145" s="495"/>
      <c r="U145" s="495"/>
      <c r="V145" s="495"/>
      <c r="W145" s="495"/>
      <c r="X145" s="495"/>
      <c r="Y145" s="495"/>
      <c r="Z145" s="495"/>
      <c r="AA145" s="495"/>
      <c r="AB145" s="495"/>
      <c r="AC145" s="495"/>
      <c r="AD145" s="495"/>
      <c r="AE145" s="495"/>
      <c r="AF145" s="495"/>
      <c r="AG145" s="495"/>
      <c r="AH145" s="495"/>
      <c r="AI145" s="495"/>
      <c r="AJ145" s="495"/>
      <c r="AK145" s="495"/>
      <c r="AL145" s="495"/>
      <c r="AM145" s="495"/>
      <c r="AN145" s="495"/>
      <c r="AO145" s="495"/>
      <c r="AP145" s="495"/>
      <c r="AQ145" s="495"/>
      <c r="AR145" s="495"/>
      <c r="AS145" s="495"/>
      <c r="AT145" s="495"/>
      <c r="AU145" s="495"/>
      <c r="AV145" s="495"/>
      <c r="AW145" s="495"/>
      <c r="AX145" s="497"/>
      <c r="AY145" s="475"/>
    </row>
    <row r="146" spans="1:51" ht="24" x14ac:dyDescent="0.4">
      <c r="A146" s="471"/>
      <c r="B146" s="472"/>
      <c r="C146" s="490" t="s">
        <v>634</v>
      </c>
      <c r="D146" s="494"/>
      <c r="E146" s="495"/>
      <c r="F146" s="495"/>
      <c r="G146" s="495"/>
      <c r="H146" s="495"/>
      <c r="I146" s="495"/>
      <c r="J146" s="495"/>
      <c r="K146" s="495"/>
      <c r="L146" s="495"/>
      <c r="M146" s="495"/>
      <c r="N146" s="495"/>
      <c r="O146" s="495"/>
      <c r="P146" s="495"/>
      <c r="Q146" s="495"/>
      <c r="R146" s="495"/>
      <c r="S146" s="495"/>
      <c r="T146" s="495"/>
      <c r="U146" s="495"/>
      <c r="V146" s="495"/>
      <c r="W146" s="495"/>
      <c r="X146" s="495"/>
      <c r="Y146" s="495"/>
      <c r="Z146" s="495"/>
      <c r="AA146" s="495"/>
      <c r="AB146" s="495"/>
      <c r="AC146" s="495"/>
      <c r="AD146" s="495"/>
      <c r="AE146" s="495"/>
      <c r="AF146" s="495"/>
      <c r="AG146" s="495"/>
      <c r="AH146" s="495"/>
      <c r="AI146" s="495"/>
      <c r="AJ146" s="495"/>
      <c r="AK146" s="495"/>
      <c r="AL146" s="495"/>
      <c r="AM146" s="495"/>
      <c r="AN146" s="495"/>
      <c r="AO146" s="495"/>
      <c r="AP146" s="495"/>
      <c r="AQ146" s="495"/>
      <c r="AR146" s="495"/>
      <c r="AS146" s="495"/>
      <c r="AT146" s="495"/>
      <c r="AU146" s="495"/>
      <c r="AV146" s="495"/>
      <c r="AW146" s="495"/>
      <c r="AX146" s="497"/>
      <c r="AY146" s="475"/>
    </row>
    <row r="147" spans="1:51" ht="24" x14ac:dyDescent="0.4">
      <c r="A147" s="471"/>
      <c r="B147" s="472"/>
      <c r="C147" s="490" t="s">
        <v>637</v>
      </c>
      <c r="D147" s="494" t="s">
        <v>1428</v>
      </c>
      <c r="E147" s="495"/>
      <c r="F147" s="495"/>
      <c r="G147" s="495"/>
      <c r="H147" s="495"/>
      <c r="I147" s="495"/>
      <c r="J147" s="495"/>
      <c r="K147" s="495"/>
      <c r="L147" s="495"/>
      <c r="M147" s="495"/>
      <c r="N147" s="495"/>
      <c r="O147" s="495"/>
      <c r="P147" s="495"/>
      <c r="Q147" s="495"/>
      <c r="R147" s="495"/>
      <c r="S147" s="495"/>
      <c r="T147" s="495"/>
      <c r="U147" s="495"/>
      <c r="V147" s="495"/>
      <c r="W147" s="495"/>
      <c r="X147" s="495"/>
      <c r="Y147" s="495"/>
      <c r="Z147" s="495"/>
      <c r="AA147" s="495"/>
      <c r="AB147" s="495"/>
      <c r="AC147" s="495"/>
      <c r="AD147" s="495"/>
      <c r="AE147" s="495"/>
      <c r="AF147" s="495"/>
      <c r="AG147" s="495"/>
      <c r="AH147" s="495"/>
      <c r="AI147" s="495"/>
      <c r="AJ147" s="495"/>
      <c r="AK147" s="495"/>
      <c r="AL147" s="495"/>
      <c r="AM147" s="495"/>
      <c r="AN147" s="495"/>
      <c r="AO147" s="495"/>
      <c r="AP147" s="495"/>
      <c r="AQ147" s="495"/>
      <c r="AR147" s="495"/>
      <c r="AS147" s="495"/>
      <c r="AT147" s="495"/>
      <c r="AU147" s="495"/>
      <c r="AV147" s="495"/>
      <c r="AW147" s="495"/>
      <c r="AX147" s="497"/>
      <c r="AY147" s="475"/>
    </row>
    <row r="148" spans="1:51" ht="24" x14ac:dyDescent="0.4">
      <c r="A148" s="471"/>
      <c r="B148" s="472"/>
      <c r="C148" s="490" t="s">
        <v>640</v>
      </c>
      <c r="D148" s="494" t="s">
        <v>1429</v>
      </c>
      <c r="E148" s="495"/>
      <c r="F148" s="495"/>
      <c r="G148" s="495"/>
      <c r="H148" s="495"/>
      <c r="I148" s="495"/>
      <c r="J148" s="495"/>
      <c r="K148" s="495"/>
      <c r="L148" s="495"/>
      <c r="M148" s="495"/>
      <c r="N148" s="495"/>
      <c r="O148" s="495"/>
      <c r="P148" s="495"/>
      <c r="Q148" s="495"/>
      <c r="R148" s="495"/>
      <c r="S148" s="495"/>
      <c r="T148" s="495"/>
      <c r="U148" s="495"/>
      <c r="V148" s="495"/>
      <c r="W148" s="495"/>
      <c r="X148" s="495"/>
      <c r="Y148" s="495"/>
      <c r="Z148" s="495"/>
      <c r="AA148" s="495"/>
      <c r="AB148" s="495"/>
      <c r="AC148" s="495"/>
      <c r="AD148" s="495"/>
      <c r="AE148" s="495"/>
      <c r="AF148" s="495"/>
      <c r="AG148" s="495"/>
      <c r="AH148" s="495"/>
      <c r="AI148" s="495"/>
      <c r="AJ148" s="495"/>
      <c r="AK148" s="495"/>
      <c r="AL148" s="495"/>
      <c r="AM148" s="495"/>
      <c r="AN148" s="495"/>
      <c r="AO148" s="495"/>
      <c r="AP148" s="495"/>
      <c r="AQ148" s="495"/>
      <c r="AR148" s="495"/>
      <c r="AS148" s="495"/>
      <c r="AT148" s="495"/>
      <c r="AU148" s="495"/>
      <c r="AV148" s="495"/>
      <c r="AW148" s="495"/>
      <c r="AX148" s="497"/>
      <c r="AY148" s="475"/>
    </row>
    <row r="149" spans="1:51" ht="24" x14ac:dyDescent="0.4">
      <c r="A149" s="471"/>
      <c r="B149" s="472"/>
      <c r="C149" s="490" t="s">
        <v>642</v>
      </c>
      <c r="D149" s="494"/>
      <c r="E149" s="495"/>
      <c r="F149" s="495"/>
      <c r="G149" s="495"/>
      <c r="H149" s="495"/>
      <c r="I149" s="495"/>
      <c r="J149" s="495"/>
      <c r="K149" s="495"/>
      <c r="L149" s="495"/>
      <c r="M149" s="495"/>
      <c r="N149" s="495"/>
      <c r="O149" s="495"/>
      <c r="P149" s="495"/>
      <c r="Q149" s="495"/>
      <c r="R149" s="495"/>
      <c r="S149" s="495"/>
      <c r="T149" s="495"/>
      <c r="U149" s="495"/>
      <c r="V149" s="495"/>
      <c r="W149" s="495"/>
      <c r="X149" s="495"/>
      <c r="Y149" s="495"/>
      <c r="Z149" s="495"/>
      <c r="AA149" s="495"/>
      <c r="AB149" s="495"/>
      <c r="AC149" s="495"/>
      <c r="AD149" s="495"/>
      <c r="AE149" s="495"/>
      <c r="AF149" s="495"/>
      <c r="AG149" s="495"/>
      <c r="AH149" s="495"/>
      <c r="AI149" s="495"/>
      <c r="AJ149" s="495"/>
      <c r="AK149" s="495"/>
      <c r="AL149" s="495"/>
      <c r="AM149" s="495"/>
      <c r="AN149" s="495"/>
      <c r="AO149" s="495"/>
      <c r="AP149" s="495"/>
      <c r="AQ149" s="495"/>
      <c r="AR149" s="495"/>
      <c r="AS149" s="495"/>
      <c r="AT149" s="495"/>
      <c r="AU149" s="495"/>
      <c r="AV149" s="495"/>
      <c r="AW149" s="495"/>
      <c r="AX149" s="497"/>
      <c r="AY149" s="475"/>
    </row>
    <row r="150" spans="1:51" ht="24" x14ac:dyDescent="0.4">
      <c r="A150" s="471"/>
      <c r="B150" s="472"/>
      <c r="C150" s="490" t="s">
        <v>1375</v>
      </c>
      <c r="D150" s="494" t="s">
        <v>1430</v>
      </c>
      <c r="E150" s="495"/>
      <c r="F150" s="495"/>
      <c r="G150" s="495"/>
      <c r="H150" s="495"/>
      <c r="I150" s="495"/>
      <c r="J150" s="495"/>
      <c r="K150" s="495"/>
      <c r="L150" s="495"/>
      <c r="M150" s="495"/>
      <c r="N150" s="495"/>
      <c r="O150" s="495"/>
      <c r="P150" s="495"/>
      <c r="Q150" s="495"/>
      <c r="R150" s="495"/>
      <c r="S150" s="495"/>
      <c r="T150" s="495"/>
      <c r="U150" s="495"/>
      <c r="V150" s="505"/>
      <c r="W150" s="495"/>
      <c r="X150" s="495"/>
      <c r="Y150" s="495"/>
      <c r="Z150" s="495"/>
      <c r="AA150" s="495"/>
      <c r="AB150" s="495"/>
      <c r="AC150" s="495"/>
      <c r="AD150" s="495"/>
      <c r="AE150" s="495"/>
      <c r="AF150" s="495"/>
      <c r="AG150" s="495"/>
      <c r="AH150" s="495"/>
      <c r="AI150" s="495"/>
      <c r="AJ150" s="495"/>
      <c r="AK150" s="495"/>
      <c r="AL150" s="495"/>
      <c r="AM150" s="495"/>
      <c r="AN150" s="495"/>
      <c r="AO150" s="495"/>
      <c r="AP150" s="495"/>
      <c r="AQ150" s="495"/>
      <c r="AR150" s="495"/>
      <c r="AS150" s="495"/>
      <c r="AT150" s="495"/>
      <c r="AU150" s="495"/>
      <c r="AV150" s="495"/>
      <c r="AW150" s="495"/>
      <c r="AX150" s="497"/>
      <c r="AY150" s="475"/>
    </row>
    <row r="151" spans="1:51" ht="24" x14ac:dyDescent="0.4">
      <c r="A151" s="471"/>
      <c r="B151" s="472"/>
      <c r="C151" s="490" t="s">
        <v>1377</v>
      </c>
      <c r="D151" s="494"/>
      <c r="E151" s="495"/>
      <c r="F151" s="495"/>
      <c r="G151" s="495"/>
      <c r="H151" s="495"/>
      <c r="I151" s="495"/>
      <c r="J151" s="495"/>
      <c r="K151" s="495"/>
      <c r="L151" s="495"/>
      <c r="M151" s="495"/>
      <c r="N151" s="495"/>
      <c r="O151" s="495"/>
      <c r="P151" s="495"/>
      <c r="Q151" s="495"/>
      <c r="R151" s="495"/>
      <c r="S151" s="495"/>
      <c r="T151" s="495"/>
      <c r="U151" s="495"/>
      <c r="V151" s="495"/>
      <c r="W151" s="495"/>
      <c r="X151" s="495"/>
      <c r="Y151" s="495"/>
      <c r="Z151" s="495"/>
      <c r="AA151" s="495"/>
      <c r="AB151" s="495"/>
      <c r="AC151" s="495"/>
      <c r="AD151" s="495"/>
      <c r="AE151" s="495"/>
      <c r="AF151" s="495"/>
      <c r="AG151" s="495"/>
      <c r="AH151" s="495"/>
      <c r="AI151" s="495"/>
      <c r="AJ151" s="495"/>
      <c r="AK151" s="495"/>
      <c r="AL151" s="495"/>
      <c r="AM151" s="495"/>
      <c r="AN151" s="495"/>
      <c r="AO151" s="495"/>
      <c r="AP151" s="495"/>
      <c r="AQ151" s="495"/>
      <c r="AR151" s="495"/>
      <c r="AS151" s="495"/>
      <c r="AT151" s="495"/>
      <c r="AU151" s="495"/>
      <c r="AV151" s="495"/>
      <c r="AW151" s="495"/>
      <c r="AX151" s="497"/>
      <c r="AY151" s="475"/>
    </row>
    <row r="152" spans="1:51" ht="24" x14ac:dyDescent="0.4">
      <c r="A152" s="471"/>
      <c r="B152" s="472"/>
      <c r="C152" s="490" t="s">
        <v>1379</v>
      </c>
      <c r="D152" s="494" t="s">
        <v>1431</v>
      </c>
      <c r="E152" s="495"/>
      <c r="F152" s="495"/>
      <c r="G152" s="495"/>
      <c r="H152" s="495"/>
      <c r="I152" s="495"/>
      <c r="J152" s="495"/>
      <c r="K152" s="495"/>
      <c r="L152" s="495"/>
      <c r="M152" s="495"/>
      <c r="N152" s="495"/>
      <c r="O152" s="495"/>
      <c r="P152" s="495"/>
      <c r="Q152" s="495"/>
      <c r="R152" s="495"/>
      <c r="S152" s="495"/>
      <c r="T152" s="495"/>
      <c r="U152" s="495"/>
      <c r="V152" s="495"/>
      <c r="W152" s="495"/>
      <c r="X152" s="495"/>
      <c r="Y152" s="495"/>
      <c r="Z152" s="495"/>
      <c r="AA152" s="495"/>
      <c r="AB152" s="495"/>
      <c r="AC152" s="495"/>
      <c r="AD152" s="495"/>
      <c r="AE152" s="495"/>
      <c r="AF152" s="495"/>
      <c r="AG152" s="495"/>
      <c r="AH152" s="495"/>
      <c r="AI152" s="495"/>
      <c r="AJ152" s="495"/>
      <c r="AK152" s="495"/>
      <c r="AL152" s="495"/>
      <c r="AM152" s="495"/>
      <c r="AN152" s="495"/>
      <c r="AO152" s="495"/>
      <c r="AP152" s="495"/>
      <c r="AQ152" s="495"/>
      <c r="AR152" s="495"/>
      <c r="AS152" s="495"/>
      <c r="AT152" s="495"/>
      <c r="AU152" s="495"/>
      <c r="AV152" s="495"/>
      <c r="AW152" s="495"/>
      <c r="AX152" s="497"/>
      <c r="AY152" s="475"/>
    </row>
    <row r="153" spans="1:51" ht="24" x14ac:dyDescent="0.4">
      <c r="A153" s="471"/>
      <c r="B153" s="472"/>
      <c r="C153" s="490" t="s">
        <v>1381</v>
      </c>
      <c r="D153" s="494"/>
      <c r="E153" s="495"/>
      <c r="F153" s="495"/>
      <c r="G153" s="495"/>
      <c r="H153" s="495"/>
      <c r="I153" s="495"/>
      <c r="J153" s="495"/>
      <c r="K153" s="495"/>
      <c r="L153" s="495"/>
      <c r="M153" s="495"/>
      <c r="N153" s="495"/>
      <c r="O153" s="495"/>
      <c r="P153" s="495"/>
      <c r="Q153" s="495"/>
      <c r="R153" s="495"/>
      <c r="S153" s="495"/>
      <c r="T153" s="495"/>
      <c r="U153" s="495"/>
      <c r="V153" s="495"/>
      <c r="W153" s="495"/>
      <c r="X153" s="495"/>
      <c r="Y153" s="495"/>
      <c r="Z153" s="495"/>
      <c r="AA153" s="495"/>
      <c r="AB153" s="495"/>
      <c r="AC153" s="495"/>
      <c r="AD153" s="495"/>
      <c r="AE153" s="495"/>
      <c r="AF153" s="495"/>
      <c r="AG153" s="495"/>
      <c r="AH153" s="495"/>
      <c r="AI153" s="495"/>
      <c r="AJ153" s="495"/>
      <c r="AK153" s="495"/>
      <c r="AL153" s="495"/>
      <c r="AM153" s="495"/>
      <c r="AN153" s="495"/>
      <c r="AO153" s="495"/>
      <c r="AP153" s="495"/>
      <c r="AQ153" s="495"/>
      <c r="AR153" s="495"/>
      <c r="AS153" s="495"/>
      <c r="AT153" s="495"/>
      <c r="AU153" s="495"/>
      <c r="AV153" s="495"/>
      <c r="AW153" s="495"/>
      <c r="AX153" s="497"/>
      <c r="AY153" s="475"/>
    </row>
    <row r="154" spans="1:51" ht="24" x14ac:dyDescent="0.4">
      <c r="A154" s="471"/>
      <c r="B154" s="472"/>
      <c r="C154" s="490" t="s">
        <v>583</v>
      </c>
      <c r="D154" s="494" t="s">
        <v>1432</v>
      </c>
      <c r="E154" s="495"/>
      <c r="F154" s="495"/>
      <c r="G154" s="495"/>
      <c r="H154" s="495"/>
      <c r="I154" s="495"/>
      <c r="J154" s="495"/>
      <c r="K154" s="495"/>
      <c r="L154" s="495"/>
      <c r="M154" s="495"/>
      <c r="N154" s="495"/>
      <c r="O154" s="495"/>
      <c r="P154" s="495"/>
      <c r="Q154" s="495"/>
      <c r="R154" s="495"/>
      <c r="S154" s="495"/>
      <c r="T154" s="495"/>
      <c r="U154" s="495"/>
      <c r="V154" s="495"/>
      <c r="W154" s="495"/>
      <c r="X154" s="495"/>
      <c r="Y154" s="495"/>
      <c r="Z154" s="495"/>
      <c r="AA154" s="495"/>
      <c r="AB154" s="495"/>
      <c r="AC154" s="495"/>
      <c r="AD154" s="495"/>
      <c r="AE154" s="495"/>
      <c r="AF154" s="495"/>
      <c r="AG154" s="495"/>
      <c r="AH154" s="495"/>
      <c r="AI154" s="495"/>
      <c r="AJ154" s="495"/>
      <c r="AK154" s="495"/>
      <c r="AL154" s="495"/>
      <c r="AM154" s="495"/>
      <c r="AN154" s="495"/>
      <c r="AO154" s="495"/>
      <c r="AP154" s="495"/>
      <c r="AQ154" s="495"/>
      <c r="AR154" s="495"/>
      <c r="AS154" s="495"/>
      <c r="AT154" s="495"/>
      <c r="AU154" s="495"/>
      <c r="AV154" s="495"/>
      <c r="AW154" s="495"/>
      <c r="AX154" s="497"/>
      <c r="AY154" s="475"/>
    </row>
    <row r="155" spans="1:51" ht="24" x14ac:dyDescent="0.4">
      <c r="A155" s="471"/>
      <c r="B155" s="472"/>
      <c r="C155" s="490" t="s">
        <v>1384</v>
      </c>
      <c r="D155" s="494" t="s">
        <v>1376</v>
      </c>
      <c r="E155" s="495"/>
      <c r="F155" s="495"/>
      <c r="G155" s="495"/>
      <c r="H155" s="495"/>
      <c r="I155" s="495"/>
      <c r="J155" s="495"/>
      <c r="K155" s="495"/>
      <c r="L155" s="495"/>
      <c r="M155" s="495"/>
      <c r="N155" s="495"/>
      <c r="O155" s="495"/>
      <c r="P155" s="495"/>
      <c r="Q155" s="495"/>
      <c r="R155" s="495"/>
      <c r="S155" s="495"/>
      <c r="T155" s="495"/>
      <c r="U155" s="495"/>
      <c r="V155" s="495"/>
      <c r="W155" s="495"/>
      <c r="X155" s="495"/>
      <c r="Y155" s="495"/>
      <c r="Z155" s="495"/>
      <c r="AA155" s="495"/>
      <c r="AB155" s="495"/>
      <c r="AC155" s="495"/>
      <c r="AD155" s="495"/>
      <c r="AE155" s="495"/>
      <c r="AF155" s="495"/>
      <c r="AG155" s="495"/>
      <c r="AH155" s="495"/>
      <c r="AI155" s="495"/>
      <c r="AJ155" s="495"/>
      <c r="AK155" s="495"/>
      <c r="AL155" s="495"/>
      <c r="AM155" s="495"/>
      <c r="AN155" s="495"/>
      <c r="AO155" s="495"/>
      <c r="AP155" s="495"/>
      <c r="AQ155" s="495"/>
      <c r="AR155" s="495"/>
      <c r="AS155" s="495"/>
      <c r="AT155" s="495"/>
      <c r="AU155" s="495"/>
      <c r="AV155" s="495"/>
      <c r="AW155" s="495"/>
      <c r="AX155" s="497"/>
      <c r="AY155" s="475"/>
    </row>
    <row r="156" spans="1:51" ht="24" x14ac:dyDescent="0.4">
      <c r="A156" s="471"/>
      <c r="B156" s="472"/>
      <c r="C156" s="490" t="s">
        <v>1385</v>
      </c>
      <c r="D156" s="494" t="s">
        <v>1433</v>
      </c>
      <c r="E156" s="495"/>
      <c r="F156" s="495"/>
      <c r="G156" s="495"/>
      <c r="H156" s="495"/>
      <c r="I156" s="495"/>
      <c r="J156" s="495"/>
      <c r="K156" s="495"/>
      <c r="L156" s="495"/>
      <c r="M156" s="495"/>
      <c r="N156" s="495"/>
      <c r="O156" s="495"/>
      <c r="P156" s="495"/>
      <c r="Q156" s="495"/>
      <c r="R156" s="495"/>
      <c r="S156" s="495"/>
      <c r="T156" s="495"/>
      <c r="U156" s="495"/>
      <c r="V156" s="495"/>
      <c r="W156" s="495"/>
      <c r="X156" s="495"/>
      <c r="Y156" s="495"/>
      <c r="Z156" s="495"/>
      <c r="AA156" s="495"/>
      <c r="AB156" s="495"/>
      <c r="AC156" s="495"/>
      <c r="AD156" s="495"/>
      <c r="AE156" s="495"/>
      <c r="AF156" s="495"/>
      <c r="AG156" s="495"/>
      <c r="AH156" s="495"/>
      <c r="AI156" s="495"/>
      <c r="AJ156" s="495"/>
      <c r="AK156" s="495"/>
      <c r="AL156" s="495"/>
      <c r="AM156" s="495"/>
      <c r="AN156" s="495"/>
      <c r="AO156" s="495"/>
      <c r="AP156" s="495"/>
      <c r="AQ156" s="495"/>
      <c r="AR156" s="495"/>
      <c r="AS156" s="495"/>
      <c r="AT156" s="495"/>
      <c r="AU156" s="495"/>
      <c r="AV156" s="495"/>
      <c r="AW156" s="495"/>
      <c r="AX156" s="497"/>
      <c r="AY156" s="475"/>
    </row>
    <row r="157" spans="1:51" ht="24" x14ac:dyDescent="0.4">
      <c r="A157" s="471"/>
      <c r="B157" s="472"/>
      <c r="C157" s="490" t="s">
        <v>1400</v>
      </c>
      <c r="D157" s="494" t="s">
        <v>1434</v>
      </c>
      <c r="E157" s="495"/>
      <c r="F157" s="499"/>
      <c r="G157" s="499"/>
      <c r="H157" s="499"/>
      <c r="I157" s="499"/>
      <c r="J157" s="499"/>
      <c r="K157" s="499"/>
      <c r="L157" s="499"/>
      <c r="M157" s="499"/>
      <c r="N157" s="499"/>
      <c r="O157" s="499"/>
      <c r="P157" s="499"/>
      <c r="Q157" s="499"/>
      <c r="R157" s="499"/>
      <c r="S157" s="499"/>
      <c r="T157" s="499"/>
      <c r="U157" s="499"/>
      <c r="V157" s="499"/>
      <c r="W157" s="499"/>
      <c r="X157" s="499"/>
      <c r="Y157" s="499"/>
      <c r="Z157" s="499"/>
      <c r="AA157" s="499"/>
      <c r="AB157" s="499"/>
      <c r="AC157" s="499"/>
      <c r="AD157" s="499"/>
      <c r="AE157" s="499"/>
      <c r="AF157" s="499"/>
      <c r="AG157" s="499"/>
      <c r="AH157" s="499"/>
      <c r="AI157" s="499"/>
      <c r="AJ157" s="499"/>
      <c r="AK157" s="499"/>
      <c r="AL157" s="499"/>
      <c r="AM157" s="499"/>
      <c r="AN157" s="499"/>
      <c r="AO157" s="499"/>
      <c r="AP157" s="499"/>
      <c r="AQ157" s="499"/>
      <c r="AR157" s="499"/>
      <c r="AS157" s="499"/>
      <c r="AT157" s="499"/>
      <c r="AU157" s="499"/>
      <c r="AV157" s="499"/>
      <c r="AW157" s="499"/>
      <c r="AX157" s="500"/>
      <c r="AY157" s="475"/>
    </row>
    <row r="158" spans="1:51" ht="23.25" x14ac:dyDescent="0.35">
      <c r="A158" s="471"/>
      <c r="B158" s="1116" t="s">
        <v>1387</v>
      </c>
      <c r="C158" s="1117"/>
      <c r="D158" s="1117"/>
      <c r="E158" s="1118"/>
      <c r="F158" s="1079" t="s">
        <v>1388</v>
      </c>
      <c r="G158" s="1080"/>
      <c r="H158" s="1080"/>
      <c r="I158" s="1080"/>
      <c r="J158" s="1080"/>
      <c r="K158" s="1080"/>
      <c r="L158" s="1080"/>
      <c r="M158" s="1080"/>
      <c r="N158" s="1080"/>
      <c r="O158" s="1080"/>
      <c r="P158" s="1080"/>
      <c r="Q158" s="1080"/>
      <c r="R158" s="1080"/>
      <c r="S158" s="501"/>
      <c r="T158" s="501"/>
      <c r="U158" s="501"/>
      <c r="V158" s="501"/>
      <c r="W158" s="501"/>
      <c r="X158" s="501"/>
      <c r="Y158" s="501"/>
      <c r="Z158" s="501"/>
      <c r="AA158" s="501"/>
      <c r="AB158" s="502"/>
      <c r="AC158" s="502"/>
      <c r="AD158" s="502"/>
      <c r="AE158" s="502"/>
      <c r="AF158" s="502"/>
      <c r="AG158" s="502"/>
      <c r="AH158" s="502"/>
      <c r="AI158" s="502"/>
      <c r="AJ158" s="502"/>
      <c r="AK158" s="502"/>
      <c r="AL158" s="502"/>
      <c r="AM158" s="502"/>
      <c r="AN158" s="502"/>
      <c r="AO158" s="502"/>
      <c r="AP158" s="502"/>
      <c r="AQ158" s="502"/>
      <c r="AR158" s="502"/>
      <c r="AS158" s="502"/>
      <c r="AT158" s="502"/>
      <c r="AU158" s="502"/>
      <c r="AV158" s="502"/>
      <c r="AW158" s="502"/>
      <c r="AX158" s="503"/>
      <c r="AY158" s="475"/>
    </row>
    <row r="159" spans="1:51" x14ac:dyDescent="0.2">
      <c r="A159" s="477"/>
      <c r="B159" s="478"/>
      <c r="C159" s="478"/>
      <c r="D159" s="478"/>
      <c r="E159" s="478"/>
      <c r="F159" s="478"/>
      <c r="G159" s="478"/>
      <c r="H159" s="478"/>
      <c r="I159" s="478"/>
      <c r="J159" s="478"/>
      <c r="K159" s="478"/>
      <c r="L159" s="478"/>
      <c r="M159" s="478"/>
      <c r="N159" s="478"/>
      <c r="O159" s="478"/>
      <c r="P159" s="478"/>
      <c r="Q159" s="478"/>
      <c r="R159" s="478"/>
      <c r="S159" s="478"/>
      <c r="T159" s="478"/>
      <c r="U159" s="478"/>
      <c r="V159" s="478"/>
      <c r="W159" s="478"/>
      <c r="X159" s="478"/>
      <c r="Y159" s="478"/>
      <c r="Z159" s="478"/>
      <c r="AA159" s="478"/>
      <c r="AB159" s="478"/>
      <c r="AC159" s="478"/>
      <c r="AD159" s="478"/>
      <c r="AE159" s="478"/>
      <c r="AF159" s="478"/>
      <c r="AG159" s="478"/>
      <c r="AH159" s="478"/>
      <c r="AI159" s="478"/>
      <c r="AJ159" s="478"/>
      <c r="AK159" s="478"/>
      <c r="AL159" s="478"/>
      <c r="AM159" s="478"/>
      <c r="AN159" s="478"/>
      <c r="AO159" s="478"/>
      <c r="AP159" s="478"/>
      <c r="AQ159" s="478"/>
      <c r="AR159" s="478"/>
      <c r="AS159" s="478"/>
      <c r="AT159" s="478"/>
      <c r="AU159" s="478"/>
      <c r="AV159" s="478"/>
      <c r="AW159" s="478"/>
      <c r="AX159" s="478"/>
      <c r="AY159" s="504"/>
    </row>
    <row r="161" spans="1:51" x14ac:dyDescent="0.2">
      <c r="A161" s="468"/>
      <c r="B161" s="469"/>
      <c r="C161" s="469"/>
      <c r="D161" s="469"/>
      <c r="E161" s="469"/>
      <c r="F161" s="469"/>
      <c r="G161" s="469"/>
      <c r="H161" s="469"/>
      <c r="I161" s="469"/>
      <c r="J161" s="469"/>
      <c r="K161" s="469"/>
      <c r="L161" s="469"/>
      <c r="M161" s="469"/>
      <c r="N161" s="469"/>
      <c r="O161" s="469"/>
      <c r="P161" s="469"/>
      <c r="Q161" s="469"/>
      <c r="R161" s="469"/>
      <c r="S161" s="469"/>
      <c r="T161" s="469"/>
      <c r="U161" s="469"/>
      <c r="V161" s="469"/>
      <c r="W161" s="469"/>
      <c r="X161" s="469"/>
      <c r="Y161" s="469"/>
      <c r="Z161" s="469"/>
      <c r="AA161" s="469"/>
      <c r="AB161" s="469"/>
      <c r="AC161" s="469"/>
      <c r="AD161" s="469"/>
      <c r="AE161" s="469"/>
      <c r="AF161" s="469"/>
      <c r="AG161" s="469"/>
      <c r="AH161" s="469"/>
      <c r="AI161" s="469"/>
      <c r="AJ161" s="469"/>
      <c r="AK161" s="469"/>
      <c r="AL161" s="469"/>
      <c r="AM161" s="469"/>
      <c r="AN161" s="469" t="s">
        <v>1389</v>
      </c>
      <c r="AO161" s="469"/>
      <c r="AP161" s="469"/>
      <c r="AQ161" s="469"/>
      <c r="AR161" s="469"/>
      <c r="AS161" s="469"/>
      <c r="AT161" s="469"/>
      <c r="AU161" s="469"/>
      <c r="AV161" s="469"/>
      <c r="AW161" s="469"/>
      <c r="AX161" s="469"/>
      <c r="AY161" s="470"/>
    </row>
    <row r="162" spans="1:51" x14ac:dyDescent="0.2">
      <c r="A162" s="471"/>
      <c r="AK162" s="472"/>
      <c r="AL162" s="473"/>
      <c r="AM162" s="474"/>
      <c r="AN162" s="472"/>
      <c r="AO162" s="474"/>
      <c r="AP162" s="472"/>
      <c r="AQ162" s="473"/>
      <c r="AR162" s="473"/>
      <c r="AS162" s="474"/>
      <c r="AT162" s="472"/>
      <c r="AU162" s="473"/>
      <c r="AV162" s="474"/>
      <c r="AW162" s="472"/>
      <c r="AX162" s="474"/>
      <c r="AY162" s="475"/>
    </row>
    <row r="163" spans="1:51" x14ac:dyDescent="0.2">
      <c r="A163" s="471"/>
      <c r="B163" s="472" t="s">
        <v>1324</v>
      </c>
      <c r="C163" s="473"/>
      <c r="D163" s="474"/>
      <c r="E163" s="472"/>
      <c r="F163" s="473"/>
      <c r="G163" s="473"/>
      <c r="H163" s="474"/>
      <c r="I163" s="472"/>
      <c r="J163" s="473"/>
      <c r="K163" s="474"/>
      <c r="L163" s="472"/>
      <c r="M163" s="474"/>
      <c r="T163" s="454"/>
      <c r="AK163" s="472"/>
      <c r="AL163" s="473"/>
      <c r="AM163" s="474"/>
      <c r="AN163" s="472"/>
      <c r="AO163" s="474"/>
      <c r="AP163" s="472"/>
      <c r="AQ163" s="473"/>
      <c r="AR163" s="473"/>
      <c r="AS163" s="474"/>
      <c r="AT163" s="472"/>
      <c r="AU163" s="473"/>
      <c r="AV163" s="474"/>
      <c r="AW163" s="472"/>
      <c r="AX163" s="474"/>
      <c r="AY163" s="475"/>
    </row>
    <row r="164" spans="1:51" x14ac:dyDescent="0.2">
      <c r="A164" s="471"/>
      <c r="B164" s="472" t="s">
        <v>1325</v>
      </c>
      <c r="C164" s="473"/>
      <c r="D164" s="474"/>
      <c r="E164" s="472"/>
      <c r="F164" s="473"/>
      <c r="G164" s="473"/>
      <c r="H164" s="474"/>
      <c r="I164" s="472"/>
      <c r="J164" s="473"/>
      <c r="K164" s="474"/>
      <c r="L164" s="472"/>
      <c r="M164" s="474"/>
      <c r="V164" s="476"/>
      <c r="W164" s="472"/>
      <c r="X164" s="474"/>
      <c r="Y164" s="472"/>
      <c r="Z164" s="473"/>
      <c r="AA164" s="473"/>
      <c r="AB164" s="474"/>
      <c r="AC164" s="472"/>
      <c r="AD164" s="473"/>
      <c r="AE164" s="473"/>
      <c r="AF164" s="474"/>
      <c r="AG164" s="472"/>
      <c r="AH164" s="473"/>
      <c r="AI164" s="473"/>
      <c r="AJ164" s="473"/>
      <c r="AK164" s="472"/>
      <c r="AL164" s="473"/>
      <c r="AM164" s="474"/>
      <c r="AN164" s="472"/>
      <c r="AO164" s="474"/>
      <c r="AP164" s="472"/>
      <c r="AQ164" s="473"/>
      <c r="AR164" s="473"/>
      <c r="AS164" s="474"/>
      <c r="AT164" s="472"/>
      <c r="AU164" s="473"/>
      <c r="AV164" s="474"/>
      <c r="AW164" s="472"/>
      <c r="AX164" s="474"/>
      <c r="AY164" s="475"/>
    </row>
    <row r="165" spans="1:51" x14ac:dyDescent="0.2">
      <c r="A165" s="471"/>
      <c r="B165" s="472" t="s">
        <v>1326</v>
      </c>
      <c r="C165" s="473"/>
      <c r="D165" s="474"/>
      <c r="E165" s="472"/>
      <c r="F165" s="473"/>
      <c r="G165" s="473"/>
      <c r="H165" s="474"/>
      <c r="I165" s="472"/>
      <c r="J165" s="473"/>
      <c r="K165" s="474"/>
      <c r="L165" s="472"/>
      <c r="M165" s="474"/>
      <c r="N165" s="477"/>
      <c r="O165" s="478"/>
      <c r="P165" s="478"/>
      <c r="Q165" s="478"/>
      <c r="R165" s="478"/>
      <c r="S165" s="478"/>
      <c r="T165" s="478"/>
      <c r="U165" s="478"/>
      <c r="V165" s="476"/>
      <c r="W165" s="472"/>
      <c r="X165" s="474"/>
      <c r="Y165" s="472"/>
      <c r="Z165" s="473"/>
      <c r="AA165" s="473"/>
      <c r="AB165" s="474"/>
      <c r="AC165" s="472"/>
      <c r="AD165" s="473"/>
      <c r="AE165" s="473"/>
      <c r="AF165" s="474"/>
      <c r="AG165" s="472"/>
      <c r="AH165" s="473"/>
      <c r="AI165" s="473"/>
      <c r="AJ165" s="473"/>
      <c r="AK165" s="472"/>
      <c r="AL165" s="473"/>
      <c r="AM165" s="474"/>
      <c r="AN165" s="472"/>
      <c r="AO165" s="474"/>
      <c r="AP165" s="472"/>
      <c r="AQ165" s="473"/>
      <c r="AR165" s="473"/>
      <c r="AS165" s="474"/>
      <c r="AT165" s="472"/>
      <c r="AU165" s="473"/>
      <c r="AV165" s="474"/>
      <c r="AW165" s="472"/>
      <c r="AX165" s="474"/>
      <c r="AY165" s="475"/>
    </row>
    <row r="166" spans="1:51" ht="23.45" customHeight="1" x14ac:dyDescent="0.2">
      <c r="A166" s="471"/>
      <c r="B166" s="1082"/>
      <c r="C166" s="1086"/>
      <c r="D166" s="1086"/>
      <c r="E166" s="1086"/>
      <c r="F166" s="1086"/>
      <c r="G166" s="1086"/>
      <c r="H166" s="1086"/>
      <c r="I166" s="1086"/>
      <c r="J166" s="1086"/>
      <c r="K166" s="1086"/>
      <c r="L166" s="1086"/>
      <c r="M166" s="1086"/>
      <c r="N166" s="1086"/>
      <c r="O166" s="1086"/>
      <c r="P166" s="1086"/>
      <c r="Q166" s="1086"/>
      <c r="R166" s="1086"/>
      <c r="S166" s="1086"/>
      <c r="T166" s="1086"/>
      <c r="U166" s="1086"/>
      <c r="V166" s="1086"/>
      <c r="W166" s="1086"/>
      <c r="X166" s="1086"/>
      <c r="Y166" s="1086"/>
      <c r="Z166" s="1086"/>
      <c r="AA166" s="1086"/>
      <c r="AB166" s="1086"/>
      <c r="AC166" s="1086"/>
      <c r="AD166" s="1086"/>
      <c r="AE166" s="1086"/>
      <c r="AF166" s="1086"/>
      <c r="AG166" s="1086"/>
      <c r="AH166" s="1086"/>
      <c r="AI166" s="1086"/>
      <c r="AJ166" s="1086"/>
      <c r="AK166" s="1086"/>
      <c r="AL166" s="1086"/>
      <c r="AM166" s="1086"/>
      <c r="AN166" s="1083"/>
      <c r="AO166" s="1090" t="s">
        <v>1327</v>
      </c>
      <c r="AP166" s="1088"/>
      <c r="AQ166" s="1088"/>
      <c r="AR166" s="1088"/>
      <c r="AS166" s="1088"/>
      <c r="AT166" s="1088"/>
      <c r="AU166" s="1088"/>
      <c r="AV166" s="1089"/>
      <c r="AW166" s="1090">
        <v>6</v>
      </c>
      <c r="AX166" s="1089"/>
      <c r="AY166" s="475"/>
    </row>
    <row r="167" spans="1:51" x14ac:dyDescent="0.2">
      <c r="A167" s="471"/>
      <c r="B167" s="1104"/>
      <c r="C167" s="1106"/>
      <c r="D167" s="472"/>
      <c r="E167" s="474"/>
      <c r="F167" s="472"/>
      <c r="G167" s="474"/>
      <c r="H167" s="472"/>
      <c r="I167" s="473"/>
      <c r="J167" s="473"/>
      <c r="K167" s="474"/>
      <c r="L167" s="472"/>
      <c r="M167" s="473"/>
      <c r="N167" s="474"/>
      <c r="O167" s="472"/>
      <c r="P167" s="474"/>
      <c r="Q167" s="476"/>
      <c r="R167" s="476"/>
      <c r="S167" s="472"/>
      <c r="T167" s="473"/>
      <c r="U167" s="474"/>
      <c r="V167" s="472"/>
      <c r="W167" s="473"/>
      <c r="X167" s="473"/>
      <c r="Y167" s="474"/>
      <c r="Z167" s="472"/>
      <c r="AA167" s="474"/>
      <c r="AB167" s="1119"/>
      <c r="AC167" s="1120"/>
      <c r="AD167" s="1120"/>
      <c r="AE167" s="1120"/>
      <c r="AF167" s="1120"/>
      <c r="AG167" s="1120"/>
      <c r="AH167" s="1120"/>
      <c r="AI167" s="1120"/>
      <c r="AJ167" s="1120"/>
      <c r="AK167" s="1120"/>
      <c r="AL167" s="1120"/>
      <c r="AM167" s="1120"/>
      <c r="AN167" s="1120"/>
      <c r="AO167" s="1121"/>
      <c r="AP167" s="1119" t="s">
        <v>1331</v>
      </c>
      <c r="AQ167" s="1120"/>
      <c r="AR167" s="1120"/>
      <c r="AS167" s="1120"/>
      <c r="AT167" s="1120"/>
      <c r="AU167" s="1120"/>
      <c r="AV167" s="1120"/>
      <c r="AW167" s="1120"/>
      <c r="AX167" s="1121"/>
      <c r="AY167" s="475"/>
    </row>
    <row r="168" spans="1:51" x14ac:dyDescent="0.2">
      <c r="A168" s="471"/>
      <c r="B168" s="1107"/>
      <c r="C168" s="1108"/>
      <c r="D168" s="472"/>
      <c r="E168" s="474"/>
      <c r="F168" s="472"/>
      <c r="G168" s="474"/>
      <c r="H168" s="472"/>
      <c r="I168" s="473"/>
      <c r="J168" s="473"/>
      <c r="K168" s="474"/>
      <c r="L168" s="472"/>
      <c r="M168" s="473"/>
      <c r="N168" s="474"/>
      <c r="O168" s="472"/>
      <c r="P168" s="474"/>
      <c r="Q168" s="476"/>
      <c r="R168" s="476"/>
      <c r="S168" s="472"/>
      <c r="T168" s="473"/>
      <c r="U168" s="474"/>
      <c r="V168" s="472"/>
      <c r="W168" s="473"/>
      <c r="X168" s="473"/>
      <c r="Y168" s="474"/>
      <c r="Z168" s="472"/>
      <c r="AA168" s="474"/>
      <c r="AB168" s="1122"/>
      <c r="AC168" s="1123"/>
      <c r="AD168" s="1123"/>
      <c r="AE168" s="1123"/>
      <c r="AF168" s="1123"/>
      <c r="AG168" s="1123"/>
      <c r="AH168" s="1123"/>
      <c r="AI168" s="1123"/>
      <c r="AJ168" s="1123"/>
      <c r="AK168" s="1123"/>
      <c r="AL168" s="1123"/>
      <c r="AM168" s="1123"/>
      <c r="AN168" s="1123"/>
      <c r="AO168" s="1124"/>
      <c r="AP168" s="1122"/>
      <c r="AQ168" s="1123"/>
      <c r="AR168" s="1123"/>
      <c r="AS168" s="1123"/>
      <c r="AT168" s="1123"/>
      <c r="AU168" s="1123"/>
      <c r="AV168" s="1123"/>
      <c r="AW168" s="1123"/>
      <c r="AX168" s="1124"/>
      <c r="AY168" s="475"/>
    </row>
    <row r="169" spans="1:51" x14ac:dyDescent="0.2">
      <c r="A169" s="471"/>
      <c r="B169" s="1084"/>
      <c r="C169" s="1085"/>
      <c r="D169" s="472"/>
      <c r="E169" s="474"/>
      <c r="F169" s="472"/>
      <c r="G169" s="474"/>
      <c r="H169" s="472"/>
      <c r="I169" s="473"/>
      <c r="J169" s="473"/>
      <c r="K169" s="474"/>
      <c r="L169" s="472"/>
      <c r="M169" s="473"/>
      <c r="N169" s="474"/>
      <c r="O169" s="472"/>
      <c r="P169" s="474"/>
      <c r="Q169" s="476"/>
      <c r="R169" s="476"/>
      <c r="S169" s="472"/>
      <c r="T169" s="473"/>
      <c r="U169" s="474"/>
      <c r="V169" s="472"/>
      <c r="W169" s="473"/>
      <c r="X169" s="473"/>
      <c r="Y169" s="474"/>
      <c r="Z169" s="472"/>
      <c r="AA169" s="474"/>
      <c r="AB169" s="485"/>
      <c r="AC169" s="486"/>
      <c r="AD169" s="486"/>
      <c r="AE169" s="486"/>
      <c r="AF169" s="486"/>
      <c r="AG169" s="486"/>
      <c r="AH169" s="486"/>
      <c r="AI169" s="486"/>
      <c r="AJ169" s="486"/>
      <c r="AK169" s="486"/>
      <c r="AL169" s="486"/>
      <c r="AM169" s="486"/>
      <c r="AN169" s="486"/>
      <c r="AO169" s="487"/>
      <c r="AP169" s="482"/>
      <c r="AQ169" s="483"/>
      <c r="AR169" s="483"/>
      <c r="AS169" s="483"/>
      <c r="AT169" s="483"/>
      <c r="AU169" s="483"/>
      <c r="AV169" s="483"/>
      <c r="AW169" s="483"/>
      <c r="AX169" s="484"/>
      <c r="AY169" s="475"/>
    </row>
    <row r="170" spans="1:51" x14ac:dyDescent="0.2">
      <c r="A170" s="471"/>
      <c r="B170" s="472"/>
      <c r="C170" s="474" t="s">
        <v>265</v>
      </c>
      <c r="D170" s="1082" t="s">
        <v>1338</v>
      </c>
      <c r="E170" s="1086"/>
      <c r="F170" s="1083"/>
      <c r="G170" s="476" t="s">
        <v>1339</v>
      </c>
      <c r="H170" s="1082" t="s">
        <v>1340</v>
      </c>
      <c r="I170" s="1083"/>
      <c r="J170" s="1082" t="s">
        <v>1341</v>
      </c>
      <c r="K170" s="1086"/>
      <c r="L170" s="1083"/>
      <c r="M170" s="1082" t="s">
        <v>1342</v>
      </c>
      <c r="N170" s="1086"/>
      <c r="O170" s="1086"/>
      <c r="P170" s="1086"/>
      <c r="Q170" s="1086"/>
      <c r="R170" s="1086"/>
      <c r="S170" s="1086"/>
      <c r="T170" s="1086"/>
      <c r="U170" s="1083"/>
      <c r="V170" s="1082" t="s">
        <v>1343</v>
      </c>
      <c r="W170" s="1086"/>
      <c r="X170" s="1086"/>
      <c r="Y170" s="1086"/>
      <c r="Z170" s="1086"/>
      <c r="AA170" s="1086"/>
      <c r="AB170" s="1086"/>
      <c r="AC170" s="1086"/>
      <c r="AD170" s="1086"/>
      <c r="AE170" s="1086"/>
      <c r="AF170" s="1086"/>
      <c r="AG170" s="1086"/>
      <c r="AH170" s="1086"/>
      <c r="AI170" s="1086"/>
      <c r="AJ170" s="1086"/>
      <c r="AK170" s="1086"/>
      <c r="AL170" s="1086"/>
      <c r="AM170" s="1086"/>
      <c r="AN170" s="1086"/>
      <c r="AO170" s="1086"/>
      <c r="AP170" s="1086"/>
      <c r="AQ170" s="1086"/>
      <c r="AR170" s="1086"/>
      <c r="AS170" s="1086"/>
      <c r="AT170" s="1086"/>
      <c r="AU170" s="1086"/>
      <c r="AV170" s="1086"/>
      <c r="AW170" s="1086"/>
      <c r="AX170" s="1083"/>
      <c r="AY170" s="475"/>
    </row>
    <row r="171" spans="1:51" x14ac:dyDescent="0.2">
      <c r="A171" s="471"/>
      <c r="B171" s="472"/>
      <c r="C171" s="474" t="s">
        <v>621</v>
      </c>
      <c r="D171" s="1082" t="s">
        <v>1344</v>
      </c>
      <c r="E171" s="1086"/>
      <c r="F171" s="1086"/>
      <c r="G171" s="1086"/>
      <c r="H171" s="1086"/>
      <c r="I171" s="1086"/>
      <c r="J171" s="1086"/>
      <c r="K171" s="1086"/>
      <c r="L171" s="1086"/>
      <c r="M171" s="1086"/>
      <c r="N171" s="1086"/>
      <c r="O171" s="1086"/>
      <c r="P171" s="1086"/>
      <c r="Q171" s="1086"/>
      <c r="R171" s="1086"/>
      <c r="S171" s="1086"/>
      <c r="T171" s="1086"/>
      <c r="U171" s="1083"/>
      <c r="V171" s="476" t="s">
        <v>1345</v>
      </c>
      <c r="W171" s="1082" t="s">
        <v>1346</v>
      </c>
      <c r="X171" s="1086"/>
      <c r="Y171" s="1086"/>
      <c r="Z171" s="1083"/>
      <c r="AA171" s="476" t="s">
        <v>1347</v>
      </c>
      <c r="AB171" s="1082" t="s">
        <v>1348</v>
      </c>
      <c r="AC171" s="1083"/>
      <c r="AD171" s="476" t="s">
        <v>1349</v>
      </c>
      <c r="AE171" s="472"/>
      <c r="AF171" s="1082" t="s">
        <v>1350</v>
      </c>
      <c r="AG171" s="1086"/>
      <c r="AH171" s="1083"/>
      <c r="AI171" s="1082" t="s">
        <v>1351</v>
      </c>
      <c r="AJ171" s="1086"/>
      <c r="AK171" s="1086"/>
      <c r="AL171" s="1083"/>
      <c r="AM171" s="1082" t="s">
        <v>1352</v>
      </c>
      <c r="AN171" s="1086"/>
      <c r="AO171" s="1083"/>
      <c r="AP171" s="1082" t="s">
        <v>1353</v>
      </c>
      <c r="AQ171" s="1086"/>
      <c r="AR171" s="1083"/>
      <c r="AS171" s="1082" t="s">
        <v>1354</v>
      </c>
      <c r="AT171" s="1086"/>
      <c r="AU171" s="1083"/>
      <c r="AV171" s="1082" t="s">
        <v>1355</v>
      </c>
      <c r="AW171" s="1086"/>
      <c r="AX171" s="1083"/>
      <c r="AY171" s="475"/>
    </row>
    <row r="172" spans="1:51" x14ac:dyDescent="0.2">
      <c r="A172" s="471"/>
      <c r="B172" s="1082" t="s">
        <v>1356</v>
      </c>
      <c r="C172" s="1083"/>
      <c r="D172" s="1082" t="s">
        <v>1357</v>
      </c>
      <c r="E172" s="1086"/>
      <c r="F172" s="1086"/>
      <c r="G172" s="1086"/>
      <c r="H172" s="1086"/>
      <c r="I172" s="1086"/>
      <c r="J172" s="1086"/>
      <c r="K172" s="1086"/>
      <c r="L172" s="1086"/>
      <c r="M172" s="1086"/>
      <c r="N172" s="1086"/>
      <c r="O172" s="1086"/>
      <c r="P172" s="1086"/>
      <c r="Q172" s="1086"/>
      <c r="R172" s="1086"/>
      <c r="S172" s="1086"/>
      <c r="T172" s="1086"/>
      <c r="U172" s="1083"/>
      <c r="V172" s="1082" t="s">
        <v>1358</v>
      </c>
      <c r="W172" s="1086"/>
      <c r="X172" s="1086"/>
      <c r="Y172" s="1086"/>
      <c r="Z172" s="1086"/>
      <c r="AA172" s="1086"/>
      <c r="AB172" s="1086"/>
      <c r="AC172" s="1086"/>
      <c r="AD172" s="1086"/>
      <c r="AE172" s="1086"/>
      <c r="AF172" s="1086"/>
      <c r="AG172" s="1086"/>
      <c r="AH172" s="1083"/>
      <c r="AI172" s="1082" t="s">
        <v>1359</v>
      </c>
      <c r="AJ172" s="1086"/>
      <c r="AK172" s="1086"/>
      <c r="AL172" s="1083"/>
      <c r="AM172" s="1082" t="s">
        <v>1360</v>
      </c>
      <c r="AN172" s="1086"/>
      <c r="AO172" s="1083"/>
      <c r="AP172" s="1082" t="s">
        <v>1351</v>
      </c>
      <c r="AQ172" s="1086"/>
      <c r="AR172" s="1083"/>
      <c r="AS172" s="1082" t="s">
        <v>1361</v>
      </c>
      <c r="AT172" s="1086"/>
      <c r="AU172" s="1083"/>
      <c r="AV172" s="1082" t="s">
        <v>1362</v>
      </c>
      <c r="AW172" s="1086"/>
      <c r="AX172" s="1083"/>
      <c r="AY172" s="475"/>
    </row>
    <row r="173" spans="1:51" ht="24" x14ac:dyDescent="0.4">
      <c r="A173" s="471"/>
      <c r="B173" s="472" t="s">
        <v>1365</v>
      </c>
      <c r="C173" s="490" t="s">
        <v>623</v>
      </c>
      <c r="D173" s="494" t="s">
        <v>1435</v>
      </c>
      <c r="E173" s="495"/>
      <c r="F173" s="495"/>
      <c r="G173" s="495"/>
      <c r="H173" s="495"/>
      <c r="I173" s="495"/>
      <c r="J173" s="495"/>
      <c r="K173" s="495"/>
      <c r="L173" s="495"/>
      <c r="M173" s="495"/>
      <c r="N173" s="495"/>
      <c r="O173" s="495"/>
      <c r="P173" s="495"/>
      <c r="Q173" s="495"/>
      <c r="R173" s="495"/>
      <c r="S173" s="495"/>
      <c r="T173" s="495"/>
      <c r="U173" s="495"/>
      <c r="V173" s="495"/>
      <c r="W173" s="495"/>
      <c r="X173" s="495"/>
      <c r="Y173" s="495"/>
      <c r="Z173" s="495"/>
      <c r="AA173" s="495"/>
      <c r="AB173" s="491"/>
      <c r="AC173" s="491"/>
      <c r="AD173" s="491"/>
      <c r="AE173" s="491"/>
      <c r="AF173" s="491"/>
      <c r="AG173" s="491"/>
      <c r="AH173" s="491"/>
      <c r="AI173" s="491"/>
      <c r="AJ173" s="491"/>
      <c r="AK173" s="491"/>
      <c r="AL173" s="491"/>
      <c r="AM173" s="491"/>
      <c r="AN173" s="491"/>
      <c r="AO173" s="491"/>
      <c r="AP173" s="491"/>
      <c r="AQ173" s="491"/>
      <c r="AR173" s="491"/>
      <c r="AS173" s="491"/>
      <c r="AT173" s="491"/>
      <c r="AU173" s="491"/>
      <c r="AV173" s="491"/>
      <c r="AW173" s="491"/>
      <c r="AX173" s="493"/>
      <c r="AY173" s="475"/>
    </row>
    <row r="174" spans="1:51" ht="24" x14ac:dyDescent="0.4">
      <c r="A174" s="471"/>
      <c r="B174" s="472"/>
      <c r="C174" s="490" t="s">
        <v>626</v>
      </c>
      <c r="D174" s="494" t="s">
        <v>1436</v>
      </c>
      <c r="E174" s="495"/>
      <c r="F174" s="495"/>
      <c r="G174" s="495"/>
      <c r="H174" s="495"/>
      <c r="I174" s="495"/>
      <c r="J174" s="495"/>
      <c r="K174" s="495"/>
      <c r="L174" s="495"/>
      <c r="M174" s="495"/>
      <c r="N174" s="495"/>
      <c r="O174" s="495"/>
      <c r="P174" s="495"/>
      <c r="Q174" s="495"/>
      <c r="R174" s="495"/>
      <c r="S174" s="495"/>
      <c r="T174" s="495"/>
      <c r="U174" s="495"/>
      <c r="V174" s="495"/>
      <c r="W174" s="495"/>
      <c r="X174" s="495"/>
      <c r="Y174" s="495"/>
      <c r="Z174" s="495"/>
      <c r="AA174" s="495"/>
      <c r="AB174" s="495"/>
      <c r="AC174" s="495"/>
      <c r="AD174" s="495"/>
      <c r="AE174" s="495"/>
      <c r="AF174" s="495"/>
      <c r="AG174" s="495"/>
      <c r="AH174" s="495"/>
      <c r="AI174" s="495"/>
      <c r="AJ174" s="495"/>
      <c r="AK174" s="495"/>
      <c r="AL174" s="495"/>
      <c r="AM174" s="495"/>
      <c r="AN174" s="495"/>
      <c r="AO174" s="495"/>
      <c r="AP174" s="495"/>
      <c r="AQ174" s="495"/>
      <c r="AR174" s="495"/>
      <c r="AS174" s="495"/>
      <c r="AT174" s="495"/>
      <c r="AU174" s="495"/>
      <c r="AV174" s="495"/>
      <c r="AW174" s="495"/>
      <c r="AX174" s="497"/>
      <c r="AY174" s="475"/>
    </row>
    <row r="175" spans="1:51" ht="24" x14ac:dyDescent="0.4">
      <c r="A175" s="471"/>
      <c r="B175" s="472"/>
      <c r="C175" s="490" t="s">
        <v>628</v>
      </c>
      <c r="D175" s="494" t="s">
        <v>1437</v>
      </c>
      <c r="E175" s="495"/>
      <c r="F175" s="495"/>
      <c r="G175" s="495"/>
      <c r="H175" s="495"/>
      <c r="I175" s="495"/>
      <c r="J175" s="495"/>
      <c r="K175" s="495"/>
      <c r="L175" s="495"/>
      <c r="M175" s="495"/>
      <c r="N175" s="495"/>
      <c r="O175" s="495"/>
      <c r="P175" s="495"/>
      <c r="Q175" s="495"/>
      <c r="R175" s="495"/>
      <c r="S175" s="495"/>
      <c r="T175" s="495"/>
      <c r="U175" s="495"/>
      <c r="V175" s="495"/>
      <c r="W175" s="495"/>
      <c r="X175" s="495"/>
      <c r="Y175" s="495"/>
      <c r="Z175" s="495"/>
      <c r="AA175" s="495"/>
      <c r="AB175" s="495"/>
      <c r="AC175" s="495"/>
      <c r="AD175" s="495"/>
      <c r="AE175" s="495"/>
      <c r="AF175" s="495"/>
      <c r="AG175" s="495"/>
      <c r="AH175" s="495"/>
      <c r="AI175" s="495"/>
      <c r="AJ175" s="495"/>
      <c r="AK175" s="495"/>
      <c r="AL175" s="495"/>
      <c r="AM175" s="495"/>
      <c r="AN175" s="495"/>
      <c r="AO175" s="495"/>
      <c r="AP175" s="495"/>
      <c r="AQ175" s="495"/>
      <c r="AR175" s="495"/>
      <c r="AS175" s="495"/>
      <c r="AT175" s="495"/>
      <c r="AU175" s="495"/>
      <c r="AV175" s="495"/>
      <c r="AW175" s="495"/>
      <c r="AX175" s="497"/>
      <c r="AY175" s="475"/>
    </row>
    <row r="176" spans="1:51" ht="24" x14ac:dyDescent="0.4">
      <c r="A176" s="471"/>
      <c r="B176" s="472" t="s">
        <v>1373</v>
      </c>
      <c r="C176" s="490" t="s">
        <v>630</v>
      </c>
      <c r="D176" s="494" t="s">
        <v>1438</v>
      </c>
      <c r="E176" s="495"/>
      <c r="F176" s="495"/>
      <c r="G176" s="495"/>
      <c r="H176" s="495"/>
      <c r="I176" s="495"/>
      <c r="J176" s="495"/>
      <c r="K176" s="495"/>
      <c r="L176" s="495"/>
      <c r="M176" s="495"/>
      <c r="N176" s="495"/>
      <c r="O176" s="495"/>
      <c r="P176" s="495"/>
      <c r="Q176" s="495"/>
      <c r="R176" s="495"/>
      <c r="S176" s="495"/>
      <c r="T176" s="495"/>
      <c r="U176" s="495"/>
      <c r="V176" s="495"/>
      <c r="W176" s="495"/>
      <c r="X176" s="495"/>
      <c r="Y176" s="495"/>
      <c r="Z176" s="495"/>
      <c r="AA176" s="495"/>
      <c r="AB176" s="495"/>
      <c r="AC176" s="495"/>
      <c r="AD176" s="495"/>
      <c r="AE176" s="495"/>
      <c r="AF176" s="495"/>
      <c r="AG176" s="495"/>
      <c r="AH176" s="495"/>
      <c r="AI176" s="495"/>
      <c r="AJ176" s="495"/>
      <c r="AK176" s="495"/>
      <c r="AL176" s="495"/>
      <c r="AM176" s="495"/>
      <c r="AN176" s="495"/>
      <c r="AO176" s="495"/>
      <c r="AP176" s="495"/>
      <c r="AQ176" s="495"/>
      <c r="AR176" s="495"/>
      <c r="AS176" s="495"/>
      <c r="AT176" s="495"/>
      <c r="AU176" s="495"/>
      <c r="AV176" s="495"/>
      <c r="AW176" s="495"/>
      <c r="AX176" s="497"/>
      <c r="AY176" s="475"/>
    </row>
    <row r="177" spans="1:51" ht="24" x14ac:dyDescent="0.4">
      <c r="A177" s="471"/>
      <c r="B177" s="472"/>
      <c r="C177" s="490" t="s">
        <v>632</v>
      </c>
      <c r="D177" s="494" t="s">
        <v>1439</v>
      </c>
      <c r="E177" s="495"/>
      <c r="F177" s="495"/>
      <c r="G177" s="495"/>
      <c r="H177" s="495"/>
      <c r="I177" s="495"/>
      <c r="J177" s="495"/>
      <c r="K177" s="495"/>
      <c r="L177" s="495"/>
      <c r="M177" s="495"/>
      <c r="N177" s="495"/>
      <c r="O177" s="495"/>
      <c r="P177" s="495"/>
      <c r="Q177" s="495"/>
      <c r="R177" s="495"/>
      <c r="S177" s="495"/>
      <c r="T177" s="495"/>
      <c r="U177" s="495"/>
      <c r="V177" s="495"/>
      <c r="W177" s="495"/>
      <c r="X177" s="495"/>
      <c r="Y177" s="495"/>
      <c r="Z177" s="495"/>
      <c r="AA177" s="495"/>
      <c r="AB177" s="495"/>
      <c r="AC177" s="495"/>
      <c r="AD177" s="495"/>
      <c r="AE177" s="495"/>
      <c r="AF177" s="495"/>
      <c r="AG177" s="495"/>
      <c r="AH177" s="495"/>
      <c r="AI177" s="495"/>
      <c r="AJ177" s="495"/>
      <c r="AK177" s="495"/>
      <c r="AL177" s="495"/>
      <c r="AM177" s="495"/>
      <c r="AN177" s="495"/>
      <c r="AO177" s="495"/>
      <c r="AP177" s="495"/>
      <c r="AQ177" s="495"/>
      <c r="AR177" s="495"/>
      <c r="AS177" s="495"/>
      <c r="AT177" s="495"/>
      <c r="AU177" s="495"/>
      <c r="AV177" s="495"/>
      <c r="AW177" s="495"/>
      <c r="AX177" s="497"/>
      <c r="AY177" s="475"/>
    </row>
    <row r="178" spans="1:51" ht="24" x14ac:dyDescent="0.4">
      <c r="A178" s="471"/>
      <c r="B178" s="472"/>
      <c r="C178" s="490" t="s">
        <v>634</v>
      </c>
      <c r="D178" s="494" t="s">
        <v>1440</v>
      </c>
      <c r="E178" s="495"/>
      <c r="F178" s="495"/>
      <c r="G178" s="495"/>
      <c r="H178" s="495"/>
      <c r="I178" s="495"/>
      <c r="J178" s="495"/>
      <c r="K178" s="495"/>
      <c r="L178" s="495"/>
      <c r="M178" s="495"/>
      <c r="N178" s="495"/>
      <c r="O178" s="495"/>
      <c r="P178" s="495"/>
      <c r="Q178" s="495"/>
      <c r="R178" s="495"/>
      <c r="S178" s="495"/>
      <c r="T178" s="495"/>
      <c r="U178" s="495"/>
      <c r="V178" s="495"/>
      <c r="W178" s="495"/>
      <c r="X178" s="495"/>
      <c r="Y178" s="495"/>
      <c r="Z178" s="495"/>
      <c r="AA178" s="495"/>
      <c r="AB178" s="495"/>
      <c r="AC178" s="495"/>
      <c r="AD178" s="495"/>
      <c r="AE178" s="495"/>
      <c r="AF178" s="495"/>
      <c r="AG178" s="495"/>
      <c r="AH178" s="495"/>
      <c r="AI178" s="495"/>
      <c r="AJ178" s="495"/>
      <c r="AK178" s="495"/>
      <c r="AL178" s="495"/>
      <c r="AM178" s="495"/>
      <c r="AN178" s="495"/>
      <c r="AO178" s="495"/>
      <c r="AP178" s="495"/>
      <c r="AQ178" s="495"/>
      <c r="AR178" s="495"/>
      <c r="AS178" s="495"/>
      <c r="AT178" s="495"/>
      <c r="AU178" s="495"/>
      <c r="AV178" s="495"/>
      <c r="AW178" s="495"/>
      <c r="AX178" s="497"/>
      <c r="AY178" s="475"/>
    </row>
    <row r="179" spans="1:51" ht="24" x14ac:dyDescent="0.4">
      <c r="A179" s="471"/>
      <c r="B179" s="472"/>
      <c r="C179" s="490" t="s">
        <v>637</v>
      </c>
      <c r="D179" s="494" t="s">
        <v>1441</v>
      </c>
      <c r="E179" s="495"/>
      <c r="F179" s="495"/>
      <c r="G179" s="495"/>
      <c r="H179" s="495"/>
      <c r="I179" s="495"/>
      <c r="J179" s="495"/>
      <c r="K179" s="495"/>
      <c r="L179" s="495"/>
      <c r="M179" s="495"/>
      <c r="N179" s="495"/>
      <c r="O179" s="495"/>
      <c r="P179" s="495"/>
      <c r="Q179" s="495"/>
      <c r="R179" s="495"/>
      <c r="S179" s="495"/>
      <c r="T179" s="495"/>
      <c r="U179" s="495"/>
      <c r="V179" s="495"/>
      <c r="W179" s="495"/>
      <c r="X179" s="495"/>
      <c r="Y179" s="495"/>
      <c r="Z179" s="495"/>
      <c r="AA179" s="495"/>
      <c r="AB179" s="495"/>
      <c r="AC179" s="495"/>
      <c r="AD179" s="495"/>
      <c r="AE179" s="495"/>
      <c r="AF179" s="495"/>
      <c r="AG179" s="495"/>
      <c r="AH179" s="495"/>
      <c r="AI179" s="495"/>
      <c r="AJ179" s="495"/>
      <c r="AK179" s="495"/>
      <c r="AL179" s="495"/>
      <c r="AM179" s="495"/>
      <c r="AN179" s="495"/>
      <c r="AO179" s="495"/>
      <c r="AP179" s="495"/>
      <c r="AQ179" s="495"/>
      <c r="AR179" s="495"/>
      <c r="AS179" s="495"/>
      <c r="AT179" s="495"/>
      <c r="AU179" s="495"/>
      <c r="AV179" s="495"/>
      <c r="AW179" s="495"/>
      <c r="AX179" s="497"/>
      <c r="AY179" s="475"/>
    </row>
    <row r="180" spans="1:51" ht="24" x14ac:dyDescent="0.4">
      <c r="A180" s="471"/>
      <c r="B180" s="472"/>
      <c r="C180" s="490" t="s">
        <v>640</v>
      </c>
      <c r="D180" s="494"/>
      <c r="E180" s="495"/>
      <c r="F180" s="495"/>
      <c r="G180" s="495"/>
      <c r="H180" s="495"/>
      <c r="I180" s="495"/>
      <c r="J180" s="495"/>
      <c r="K180" s="495"/>
      <c r="L180" s="495"/>
      <c r="M180" s="495"/>
      <c r="N180" s="495"/>
      <c r="O180" s="495"/>
      <c r="P180" s="495"/>
      <c r="Q180" s="495"/>
      <c r="R180" s="495"/>
      <c r="S180" s="495"/>
      <c r="T180" s="495"/>
      <c r="U180" s="495"/>
      <c r="V180" s="495"/>
      <c r="W180" s="505"/>
      <c r="X180" s="505"/>
      <c r="Y180" s="505"/>
      <c r="Z180" s="505"/>
      <c r="AA180" s="505"/>
      <c r="AB180" s="505"/>
      <c r="AC180" s="505"/>
      <c r="AD180" s="505"/>
      <c r="AE180" s="505"/>
      <c r="AF180" s="505"/>
      <c r="AG180" s="505"/>
      <c r="AH180" s="505"/>
      <c r="AI180" s="505"/>
      <c r="AJ180" s="505"/>
      <c r="AK180" s="495"/>
      <c r="AL180" s="495"/>
      <c r="AM180" s="495"/>
      <c r="AN180" s="495"/>
      <c r="AO180" s="495"/>
      <c r="AP180" s="495"/>
      <c r="AQ180" s="495"/>
      <c r="AR180" s="495"/>
      <c r="AS180" s="495"/>
      <c r="AT180" s="495"/>
      <c r="AU180" s="495"/>
      <c r="AV180" s="495"/>
      <c r="AW180" s="495"/>
      <c r="AX180" s="497"/>
      <c r="AY180" s="475"/>
    </row>
    <row r="181" spans="1:51" ht="24" x14ac:dyDescent="0.4">
      <c r="A181" s="471"/>
      <c r="B181" s="472"/>
      <c r="C181" s="490" t="s">
        <v>642</v>
      </c>
      <c r="D181" s="494"/>
      <c r="E181" s="495"/>
      <c r="F181" s="495"/>
      <c r="G181" s="495"/>
      <c r="H181" s="495"/>
      <c r="I181" s="495"/>
      <c r="J181" s="495"/>
      <c r="K181" s="495"/>
      <c r="L181" s="495"/>
      <c r="M181" s="495"/>
      <c r="N181" s="495"/>
      <c r="O181" s="495"/>
      <c r="P181" s="495"/>
      <c r="Q181" s="495"/>
      <c r="R181" s="495"/>
      <c r="S181" s="495"/>
      <c r="T181" s="495"/>
      <c r="U181" s="495"/>
      <c r="V181" s="495"/>
      <c r="W181" s="508"/>
      <c r="X181" s="508"/>
      <c r="Y181" s="495"/>
      <c r="Z181" s="495"/>
      <c r="AA181" s="495"/>
      <c r="AB181" s="495"/>
      <c r="AC181" s="495"/>
      <c r="AD181" s="495"/>
      <c r="AE181" s="495"/>
      <c r="AF181" s="495"/>
      <c r="AG181" s="495"/>
      <c r="AH181" s="495"/>
      <c r="AI181" s="495"/>
      <c r="AJ181" s="495"/>
      <c r="AK181" s="495"/>
      <c r="AL181" s="495"/>
      <c r="AM181" s="495"/>
      <c r="AN181" s="495"/>
      <c r="AO181" s="495"/>
      <c r="AP181" s="495"/>
      <c r="AQ181" s="495"/>
      <c r="AR181" s="495"/>
      <c r="AS181" s="495"/>
      <c r="AT181" s="495"/>
      <c r="AU181" s="495"/>
      <c r="AV181" s="495"/>
      <c r="AW181" s="495"/>
      <c r="AX181" s="497"/>
      <c r="AY181" s="475"/>
    </row>
    <row r="182" spans="1:51" ht="24" x14ac:dyDescent="0.4">
      <c r="A182" s="471"/>
      <c r="B182" s="472" t="s">
        <v>384</v>
      </c>
      <c r="C182" s="490" t="s">
        <v>1375</v>
      </c>
      <c r="D182" s="494" t="s">
        <v>1367</v>
      </c>
      <c r="E182" s="495"/>
      <c r="F182" s="495"/>
      <c r="G182" s="495" t="s">
        <v>1368</v>
      </c>
      <c r="H182" s="495"/>
      <c r="I182" s="495"/>
      <c r="J182" s="495"/>
      <c r="K182" s="495" t="s">
        <v>1442</v>
      </c>
      <c r="L182" s="495"/>
      <c r="M182" s="495" t="s">
        <v>1443</v>
      </c>
      <c r="N182" s="495"/>
      <c r="O182" s="495"/>
      <c r="P182" s="495"/>
      <c r="Q182" s="495"/>
      <c r="R182" s="495"/>
      <c r="S182" s="495"/>
      <c r="T182" s="495"/>
      <c r="U182" s="495"/>
      <c r="V182" s="495" t="s">
        <v>1444</v>
      </c>
      <c r="W182" s="495"/>
      <c r="X182" s="495"/>
      <c r="Y182" s="495"/>
      <c r="Z182" s="495"/>
      <c r="AA182" s="495"/>
      <c r="AB182" s="495"/>
      <c r="AC182" s="495"/>
      <c r="AD182" s="495"/>
      <c r="AE182" s="495"/>
      <c r="AF182" s="495"/>
      <c r="AG182" s="495"/>
      <c r="AH182" s="495"/>
      <c r="AI182" s="495"/>
      <c r="AJ182" s="495"/>
      <c r="AK182" s="495"/>
      <c r="AL182" s="495"/>
      <c r="AM182" s="495"/>
      <c r="AN182" s="495"/>
      <c r="AO182" s="495"/>
      <c r="AP182" s="495"/>
      <c r="AQ182" s="495"/>
      <c r="AR182" s="495"/>
      <c r="AS182" s="495"/>
      <c r="AT182" s="495"/>
      <c r="AU182" s="495"/>
      <c r="AV182" s="495"/>
      <c r="AW182" s="495"/>
      <c r="AX182" s="497"/>
      <c r="AY182" s="475"/>
    </row>
    <row r="183" spans="1:51" ht="24" x14ac:dyDescent="0.4">
      <c r="A183" s="471"/>
      <c r="B183" s="472" t="s">
        <v>621</v>
      </c>
      <c r="C183" s="490" t="s">
        <v>1377</v>
      </c>
      <c r="D183" s="494" t="s">
        <v>1185</v>
      </c>
      <c r="E183" s="495"/>
      <c r="F183" s="495"/>
      <c r="G183" s="495"/>
      <c r="H183" s="495"/>
      <c r="I183" s="495"/>
      <c r="J183" s="495"/>
      <c r="K183" s="495"/>
      <c r="L183" s="495"/>
      <c r="M183" s="495"/>
      <c r="N183" s="495"/>
      <c r="O183" s="495"/>
      <c r="P183" s="495"/>
      <c r="Q183" s="495"/>
      <c r="R183" s="495"/>
      <c r="S183" s="495"/>
      <c r="T183" s="495"/>
      <c r="U183" s="495"/>
      <c r="V183" s="495"/>
      <c r="W183" s="495"/>
      <c r="X183" s="495"/>
      <c r="Y183" s="495"/>
      <c r="Z183" s="495"/>
      <c r="AA183" s="495"/>
      <c r="AB183" s="495"/>
      <c r="AC183" s="495"/>
      <c r="AD183" s="495"/>
      <c r="AE183" s="495"/>
      <c r="AF183" s="495"/>
      <c r="AG183" s="495"/>
      <c r="AH183" s="495"/>
      <c r="AI183" s="495"/>
      <c r="AJ183" s="495"/>
      <c r="AK183" s="495"/>
      <c r="AL183" s="495"/>
      <c r="AM183" s="495"/>
      <c r="AN183" s="495"/>
      <c r="AO183" s="495"/>
      <c r="AP183" s="495"/>
      <c r="AQ183" s="495"/>
      <c r="AR183" s="495"/>
      <c r="AS183" s="495"/>
      <c r="AT183" s="495"/>
      <c r="AU183" s="495"/>
      <c r="AV183" s="495"/>
      <c r="AW183" s="495"/>
      <c r="AX183" s="497"/>
      <c r="AY183" s="475"/>
    </row>
    <row r="184" spans="1:51" ht="24" x14ac:dyDescent="0.4">
      <c r="A184" s="471"/>
      <c r="B184" s="472" t="s">
        <v>1365</v>
      </c>
      <c r="C184" s="490" t="s">
        <v>1379</v>
      </c>
      <c r="D184" s="494" t="s">
        <v>1445</v>
      </c>
      <c r="E184" s="495"/>
      <c r="F184" s="495"/>
      <c r="G184" s="495"/>
      <c r="H184" s="495"/>
      <c r="I184" s="495"/>
      <c r="J184" s="495"/>
      <c r="K184" s="495"/>
      <c r="L184" s="495"/>
      <c r="M184" s="495"/>
      <c r="N184" s="495"/>
      <c r="O184" s="495"/>
      <c r="P184" s="495"/>
      <c r="Q184" s="495"/>
      <c r="R184" s="495"/>
      <c r="S184" s="495"/>
      <c r="T184" s="495"/>
      <c r="U184" s="495"/>
      <c r="V184" s="495"/>
      <c r="W184" s="495"/>
      <c r="X184" s="495"/>
      <c r="Y184" s="495"/>
      <c r="Z184" s="495"/>
      <c r="AA184" s="495"/>
      <c r="AB184" s="495"/>
      <c r="AC184" s="495"/>
      <c r="AD184" s="495"/>
      <c r="AE184" s="495"/>
      <c r="AF184" s="495"/>
      <c r="AG184" s="495"/>
      <c r="AH184" s="495"/>
      <c r="AI184" s="495"/>
      <c r="AJ184" s="495"/>
      <c r="AK184" s="495"/>
      <c r="AL184" s="495"/>
      <c r="AM184" s="495"/>
      <c r="AN184" s="495"/>
      <c r="AO184" s="495"/>
      <c r="AP184" s="495"/>
      <c r="AQ184" s="495"/>
      <c r="AR184" s="495"/>
      <c r="AS184" s="495"/>
      <c r="AT184" s="495"/>
      <c r="AU184" s="495"/>
      <c r="AV184" s="495"/>
      <c r="AW184" s="495"/>
      <c r="AX184" s="497"/>
      <c r="AY184" s="475"/>
    </row>
    <row r="185" spans="1:51" ht="24" x14ac:dyDescent="0.4">
      <c r="A185" s="471"/>
      <c r="B185" s="472"/>
      <c r="C185" s="490" t="s">
        <v>1381</v>
      </c>
      <c r="D185" s="494" t="s">
        <v>1446</v>
      </c>
      <c r="E185" s="495"/>
      <c r="F185" s="495"/>
      <c r="G185" s="495"/>
      <c r="H185" s="495"/>
      <c r="I185" s="495"/>
      <c r="J185" s="495"/>
      <c r="K185" s="495"/>
      <c r="L185" s="495"/>
      <c r="M185" s="495"/>
      <c r="N185" s="495"/>
      <c r="O185" s="495"/>
      <c r="P185" s="495"/>
      <c r="Q185" s="495"/>
      <c r="R185" s="495"/>
      <c r="S185" s="495"/>
      <c r="T185" s="495"/>
      <c r="U185" s="495"/>
      <c r="V185" s="495"/>
      <c r="W185" s="495"/>
      <c r="X185" s="495"/>
      <c r="Y185" s="495"/>
      <c r="Z185" s="495"/>
      <c r="AA185" s="495"/>
      <c r="AB185" s="495"/>
      <c r="AC185" s="495"/>
      <c r="AD185" s="495"/>
      <c r="AE185" s="495"/>
      <c r="AF185" s="495"/>
      <c r="AG185" s="495"/>
      <c r="AH185" s="495"/>
      <c r="AI185" s="495"/>
      <c r="AJ185" s="495"/>
      <c r="AK185" s="495"/>
      <c r="AL185" s="495"/>
      <c r="AM185" s="495"/>
      <c r="AN185" s="495"/>
      <c r="AO185" s="495"/>
      <c r="AP185" s="495"/>
      <c r="AQ185" s="495"/>
      <c r="AR185" s="495"/>
      <c r="AS185" s="495"/>
      <c r="AT185" s="495"/>
      <c r="AU185" s="495"/>
      <c r="AV185" s="495"/>
      <c r="AW185" s="495"/>
      <c r="AX185" s="497"/>
      <c r="AY185" s="475"/>
    </row>
    <row r="186" spans="1:51" ht="24" x14ac:dyDescent="0.4">
      <c r="A186" s="471"/>
      <c r="B186" s="472"/>
      <c r="C186" s="490" t="s">
        <v>583</v>
      </c>
      <c r="D186" s="494" t="s">
        <v>1447</v>
      </c>
      <c r="E186" s="495"/>
      <c r="F186" s="495"/>
      <c r="G186" s="495"/>
      <c r="H186" s="495"/>
      <c r="I186" s="495"/>
      <c r="J186" s="495"/>
      <c r="K186" s="495"/>
      <c r="L186" s="495"/>
      <c r="M186" s="495"/>
      <c r="N186" s="495"/>
      <c r="O186" s="495"/>
      <c r="P186" s="495"/>
      <c r="Q186" s="495"/>
      <c r="R186" s="495"/>
      <c r="S186" s="495"/>
      <c r="T186" s="495"/>
      <c r="U186" s="495"/>
      <c r="V186" s="495"/>
      <c r="W186" s="495"/>
      <c r="X186" s="495"/>
      <c r="Y186" s="495"/>
      <c r="Z186" s="495"/>
      <c r="AA186" s="495"/>
      <c r="AB186" s="495"/>
      <c r="AC186" s="495"/>
      <c r="AD186" s="495"/>
      <c r="AE186" s="495"/>
      <c r="AF186" s="495"/>
      <c r="AG186" s="495"/>
      <c r="AH186" s="495"/>
      <c r="AI186" s="495"/>
      <c r="AJ186" s="495"/>
      <c r="AK186" s="495"/>
      <c r="AL186" s="495"/>
      <c r="AM186" s="495"/>
      <c r="AN186" s="495"/>
      <c r="AO186" s="495"/>
      <c r="AP186" s="495"/>
      <c r="AQ186" s="495"/>
      <c r="AR186" s="495"/>
      <c r="AS186" s="495"/>
      <c r="AT186" s="495"/>
      <c r="AU186" s="495"/>
      <c r="AV186" s="495"/>
      <c r="AW186" s="495"/>
      <c r="AX186" s="497"/>
      <c r="AY186" s="475"/>
    </row>
    <row r="187" spans="1:51" ht="24" x14ac:dyDescent="0.4">
      <c r="A187" s="471"/>
      <c r="B187" s="472"/>
      <c r="C187" s="490" t="s">
        <v>1384</v>
      </c>
      <c r="D187" s="494" t="s">
        <v>1448</v>
      </c>
      <c r="E187" s="495"/>
      <c r="F187" s="495"/>
      <c r="G187" s="495"/>
      <c r="H187" s="495"/>
      <c r="I187" s="495"/>
      <c r="J187" s="495"/>
      <c r="K187" s="495"/>
      <c r="L187" s="495"/>
      <c r="M187" s="495"/>
      <c r="N187" s="495"/>
      <c r="O187" s="495"/>
      <c r="P187" s="495"/>
      <c r="Q187" s="495"/>
      <c r="R187" s="495"/>
      <c r="S187" s="495"/>
      <c r="T187" s="495"/>
      <c r="U187" s="495"/>
      <c r="V187" s="495"/>
      <c r="W187" s="495"/>
      <c r="X187" s="495"/>
      <c r="Y187" s="495"/>
      <c r="Z187" s="495"/>
      <c r="AA187" s="495"/>
      <c r="AB187" s="495"/>
      <c r="AC187" s="495"/>
      <c r="AD187" s="495"/>
      <c r="AE187" s="495"/>
      <c r="AF187" s="495"/>
      <c r="AG187" s="495"/>
      <c r="AH187" s="495"/>
      <c r="AI187" s="495"/>
      <c r="AJ187" s="495"/>
      <c r="AK187" s="495"/>
      <c r="AL187" s="495"/>
      <c r="AM187" s="495"/>
      <c r="AN187" s="495"/>
      <c r="AO187" s="495"/>
      <c r="AP187" s="495"/>
      <c r="AQ187" s="495"/>
      <c r="AR187" s="495"/>
      <c r="AS187" s="495"/>
      <c r="AT187" s="495"/>
      <c r="AU187" s="495"/>
      <c r="AV187" s="495"/>
      <c r="AW187" s="495"/>
      <c r="AX187" s="497"/>
      <c r="AY187" s="475"/>
    </row>
    <row r="188" spans="1:51" ht="24" x14ac:dyDescent="0.4">
      <c r="A188" s="471"/>
      <c r="B188" s="472"/>
      <c r="C188" s="490" t="s">
        <v>1385</v>
      </c>
      <c r="D188" s="494"/>
      <c r="E188" s="505"/>
      <c r="F188" s="505"/>
      <c r="G188" s="505"/>
      <c r="H188" s="505"/>
      <c r="I188" s="505"/>
      <c r="J188" s="505"/>
      <c r="K188" s="505"/>
      <c r="L188" s="505"/>
      <c r="M188" s="505"/>
      <c r="N188" s="505"/>
      <c r="O188" s="505"/>
      <c r="P188" s="505"/>
      <c r="Q188" s="505"/>
      <c r="R188" s="505"/>
      <c r="S188" s="505"/>
      <c r="T188" s="505"/>
      <c r="U188" s="505"/>
      <c r="V188" s="505"/>
      <c r="W188" s="495"/>
      <c r="X188" s="495"/>
      <c r="Y188" s="495"/>
      <c r="Z188" s="495"/>
      <c r="AA188" s="495"/>
      <c r="AB188" s="495"/>
      <c r="AC188" s="495"/>
      <c r="AD188" s="495"/>
      <c r="AE188" s="495"/>
      <c r="AF188" s="495"/>
      <c r="AG188" s="495"/>
      <c r="AH188" s="495"/>
      <c r="AI188" s="495"/>
      <c r="AJ188" s="495"/>
      <c r="AK188" s="495"/>
      <c r="AL188" s="495"/>
      <c r="AM188" s="495"/>
      <c r="AN188" s="495"/>
      <c r="AO188" s="495"/>
      <c r="AP188" s="495"/>
      <c r="AQ188" s="495"/>
      <c r="AR188" s="495"/>
      <c r="AS188" s="495"/>
      <c r="AT188" s="495"/>
      <c r="AU188" s="495"/>
      <c r="AV188" s="495"/>
      <c r="AW188" s="495"/>
      <c r="AX188" s="497"/>
      <c r="AY188" s="475"/>
    </row>
    <row r="189" spans="1:51" ht="24" x14ac:dyDescent="0.4">
      <c r="A189" s="471"/>
      <c r="B189" s="472"/>
      <c r="C189" s="509" t="s">
        <v>1400</v>
      </c>
      <c r="D189" s="494" t="s">
        <v>1449</v>
      </c>
      <c r="E189" s="508"/>
      <c r="F189" s="508"/>
      <c r="G189" s="508"/>
      <c r="H189" s="508"/>
      <c r="I189" s="508"/>
      <c r="J189" s="508"/>
      <c r="K189" s="508"/>
      <c r="L189" s="508"/>
      <c r="M189" s="508"/>
      <c r="N189" s="508"/>
      <c r="O189" s="508"/>
      <c r="P189" s="508"/>
      <c r="Q189" s="508"/>
      <c r="R189" s="508"/>
      <c r="S189" s="508"/>
      <c r="T189" s="508"/>
      <c r="U189" s="508"/>
      <c r="V189" s="508"/>
      <c r="W189" s="508"/>
      <c r="X189" s="499"/>
      <c r="Y189" s="499"/>
      <c r="Z189" s="499"/>
      <c r="AA189" s="499"/>
      <c r="AB189" s="499"/>
      <c r="AC189" s="499"/>
      <c r="AD189" s="499"/>
      <c r="AE189" s="499"/>
      <c r="AF189" s="499"/>
      <c r="AG189" s="499"/>
      <c r="AH189" s="499"/>
      <c r="AI189" s="499"/>
      <c r="AJ189" s="499"/>
      <c r="AK189" s="499"/>
      <c r="AL189" s="499"/>
      <c r="AM189" s="499"/>
      <c r="AN189" s="499"/>
      <c r="AO189" s="499"/>
      <c r="AP189" s="499"/>
      <c r="AQ189" s="499"/>
      <c r="AR189" s="499"/>
      <c r="AS189" s="499"/>
      <c r="AT189" s="499"/>
      <c r="AU189" s="499"/>
      <c r="AV189" s="499"/>
      <c r="AW189" s="499"/>
      <c r="AX189" s="500"/>
      <c r="AY189" s="475"/>
    </row>
    <row r="190" spans="1:51" ht="23.25" x14ac:dyDescent="0.35">
      <c r="A190" s="471"/>
      <c r="B190" s="1116" t="s">
        <v>1387</v>
      </c>
      <c r="C190" s="1117"/>
      <c r="D190" s="1117"/>
      <c r="E190" s="1118"/>
      <c r="F190" s="1116" t="s">
        <v>1388</v>
      </c>
      <c r="G190" s="1117"/>
      <c r="H190" s="1117"/>
      <c r="I190" s="1117"/>
      <c r="J190" s="1117"/>
      <c r="K190" s="1117"/>
      <c r="L190" s="1117"/>
      <c r="M190" s="1117"/>
      <c r="N190" s="1117"/>
      <c r="O190" s="1117"/>
      <c r="P190" s="1117"/>
      <c r="Q190" s="1117"/>
      <c r="R190" s="1117"/>
      <c r="S190" s="510"/>
      <c r="T190" s="510"/>
      <c r="U190" s="510"/>
      <c r="V190" s="510"/>
      <c r="W190" s="510"/>
      <c r="X190" s="501"/>
      <c r="Y190" s="501"/>
      <c r="Z190" s="501"/>
      <c r="AA190" s="501"/>
      <c r="AB190" s="502"/>
      <c r="AC190" s="502"/>
      <c r="AD190" s="502"/>
      <c r="AE190" s="502"/>
      <c r="AF190" s="502"/>
      <c r="AG190" s="502"/>
      <c r="AH190" s="502"/>
      <c r="AI190" s="502"/>
      <c r="AJ190" s="502"/>
      <c r="AK190" s="502"/>
      <c r="AL190" s="502"/>
      <c r="AM190" s="502"/>
      <c r="AN190" s="502"/>
      <c r="AO190" s="502"/>
      <c r="AP190" s="502"/>
      <c r="AQ190" s="502"/>
      <c r="AR190" s="502"/>
      <c r="AS190" s="502"/>
      <c r="AT190" s="502"/>
      <c r="AU190" s="502"/>
      <c r="AV190" s="502"/>
      <c r="AW190" s="502"/>
      <c r="AX190" s="503"/>
      <c r="AY190" s="475"/>
    </row>
    <row r="191" spans="1:51" x14ac:dyDescent="0.2">
      <c r="A191" s="477"/>
      <c r="B191" s="478"/>
      <c r="C191" s="478"/>
      <c r="D191" s="478"/>
      <c r="E191" s="478"/>
      <c r="F191" s="478"/>
      <c r="G191" s="478"/>
      <c r="H191" s="478"/>
      <c r="I191" s="478"/>
      <c r="J191" s="478"/>
      <c r="K191" s="478"/>
      <c r="L191" s="478"/>
      <c r="M191" s="478"/>
      <c r="N191" s="478"/>
      <c r="O191" s="478"/>
      <c r="P191" s="478"/>
      <c r="Q191" s="478"/>
      <c r="R191" s="478"/>
      <c r="S191" s="478"/>
      <c r="T191" s="478"/>
      <c r="U191" s="478"/>
      <c r="V191" s="478"/>
      <c r="W191" s="478"/>
      <c r="X191" s="478"/>
      <c r="Y191" s="478"/>
      <c r="Z191" s="478"/>
      <c r="AA191" s="478"/>
      <c r="AB191" s="478"/>
      <c r="AC191" s="478"/>
      <c r="AD191" s="478"/>
      <c r="AE191" s="478"/>
      <c r="AF191" s="478"/>
      <c r="AG191" s="478"/>
      <c r="AH191" s="478"/>
      <c r="AI191" s="478"/>
      <c r="AJ191" s="478"/>
      <c r="AK191" s="478"/>
      <c r="AL191" s="478"/>
      <c r="AM191" s="478"/>
      <c r="AN191" s="478"/>
      <c r="AO191" s="478"/>
      <c r="AP191" s="478"/>
      <c r="AQ191" s="478"/>
      <c r="AR191" s="478"/>
      <c r="AS191" s="478"/>
      <c r="AT191" s="478"/>
      <c r="AU191" s="478"/>
      <c r="AV191" s="478"/>
      <c r="AW191" s="478"/>
      <c r="AX191" s="478"/>
      <c r="AY191" s="504"/>
    </row>
    <row r="193" spans="1:51" x14ac:dyDescent="0.2">
      <c r="A193" s="468"/>
      <c r="B193" s="469"/>
      <c r="C193" s="469"/>
      <c r="D193" s="469"/>
      <c r="E193" s="469"/>
      <c r="F193" s="469"/>
      <c r="G193" s="469"/>
      <c r="H193" s="469"/>
      <c r="I193" s="469"/>
      <c r="J193" s="469"/>
      <c r="K193" s="469"/>
      <c r="L193" s="469"/>
      <c r="M193" s="469"/>
      <c r="N193" s="469"/>
      <c r="O193" s="469"/>
      <c r="P193" s="469"/>
      <c r="Q193" s="469"/>
      <c r="R193" s="469"/>
      <c r="S193" s="469"/>
      <c r="T193" s="469"/>
      <c r="U193" s="469"/>
      <c r="V193" s="469"/>
      <c r="W193" s="469"/>
      <c r="X193" s="469"/>
      <c r="Y193" s="469"/>
      <c r="Z193" s="469"/>
      <c r="AA193" s="469"/>
      <c r="AB193" s="469"/>
      <c r="AC193" s="469"/>
      <c r="AD193" s="469"/>
      <c r="AE193" s="469"/>
      <c r="AF193" s="469"/>
      <c r="AG193" s="469"/>
      <c r="AH193" s="469"/>
      <c r="AI193" s="469"/>
      <c r="AJ193" s="469"/>
      <c r="AK193" s="469"/>
      <c r="AL193" s="469"/>
      <c r="AM193" s="469"/>
      <c r="AN193" s="469" t="s">
        <v>1389</v>
      </c>
      <c r="AO193" s="469"/>
      <c r="AP193" s="469"/>
      <c r="AQ193" s="469"/>
      <c r="AR193" s="469"/>
      <c r="AS193" s="469"/>
      <c r="AT193" s="469"/>
      <c r="AU193" s="469"/>
      <c r="AV193" s="469"/>
      <c r="AW193" s="469"/>
      <c r="AX193" s="469"/>
      <c r="AY193" s="470"/>
    </row>
    <row r="194" spans="1:51" x14ac:dyDescent="0.2">
      <c r="A194" s="471"/>
      <c r="AK194" s="472"/>
      <c r="AL194" s="473"/>
      <c r="AM194" s="474"/>
      <c r="AN194" s="472"/>
      <c r="AO194" s="474"/>
      <c r="AP194" s="472"/>
      <c r="AQ194" s="473"/>
      <c r="AR194" s="473"/>
      <c r="AS194" s="474"/>
      <c r="AT194" s="472"/>
      <c r="AU194" s="473"/>
      <c r="AV194" s="474"/>
      <c r="AW194" s="472"/>
      <c r="AX194" s="474"/>
      <c r="AY194" s="475"/>
    </row>
    <row r="195" spans="1:51" x14ac:dyDescent="0.2">
      <c r="A195" s="471"/>
      <c r="B195" s="472" t="s">
        <v>1324</v>
      </c>
      <c r="C195" s="473"/>
      <c r="D195" s="474"/>
      <c r="E195" s="472"/>
      <c r="F195" s="473"/>
      <c r="G195" s="473"/>
      <c r="H195" s="474"/>
      <c r="I195" s="472"/>
      <c r="J195" s="473"/>
      <c r="K195" s="474"/>
      <c r="L195" s="472"/>
      <c r="M195" s="474"/>
      <c r="T195" s="454"/>
      <c r="AK195" s="472"/>
      <c r="AL195" s="473"/>
      <c r="AM195" s="474"/>
      <c r="AN195" s="472"/>
      <c r="AO195" s="474"/>
      <c r="AP195" s="472"/>
      <c r="AQ195" s="473"/>
      <c r="AR195" s="473"/>
      <c r="AS195" s="474"/>
      <c r="AT195" s="472"/>
      <c r="AU195" s="473"/>
      <c r="AV195" s="474"/>
      <c r="AW195" s="472"/>
      <c r="AX195" s="474"/>
      <c r="AY195" s="475"/>
    </row>
    <row r="196" spans="1:51" x14ac:dyDescent="0.2">
      <c r="A196" s="471"/>
      <c r="B196" s="472" t="s">
        <v>1325</v>
      </c>
      <c r="C196" s="473"/>
      <c r="D196" s="474"/>
      <c r="E196" s="472"/>
      <c r="F196" s="473"/>
      <c r="G196" s="473"/>
      <c r="H196" s="474"/>
      <c r="I196" s="472"/>
      <c r="J196" s="473"/>
      <c r="K196" s="474"/>
      <c r="L196" s="472"/>
      <c r="M196" s="474"/>
      <c r="V196" s="476"/>
      <c r="W196" s="472"/>
      <c r="X196" s="474"/>
      <c r="Y196" s="472"/>
      <c r="Z196" s="473"/>
      <c r="AA196" s="473"/>
      <c r="AB196" s="474"/>
      <c r="AC196" s="472"/>
      <c r="AD196" s="473"/>
      <c r="AE196" s="473"/>
      <c r="AF196" s="474"/>
      <c r="AG196" s="472"/>
      <c r="AH196" s="473"/>
      <c r="AI196" s="473"/>
      <c r="AJ196" s="473"/>
      <c r="AK196" s="472"/>
      <c r="AL196" s="473"/>
      <c r="AM196" s="474"/>
      <c r="AN196" s="472"/>
      <c r="AO196" s="474"/>
      <c r="AP196" s="472"/>
      <c r="AQ196" s="473"/>
      <c r="AR196" s="473"/>
      <c r="AS196" s="474"/>
      <c r="AT196" s="472"/>
      <c r="AU196" s="473"/>
      <c r="AV196" s="474"/>
      <c r="AW196" s="472"/>
      <c r="AX196" s="474"/>
      <c r="AY196" s="475"/>
    </row>
    <row r="197" spans="1:51" x14ac:dyDescent="0.2">
      <c r="A197" s="471"/>
      <c r="B197" s="472" t="s">
        <v>1326</v>
      </c>
      <c r="C197" s="473"/>
      <c r="D197" s="474"/>
      <c r="E197" s="472"/>
      <c r="F197" s="473"/>
      <c r="G197" s="473"/>
      <c r="H197" s="474"/>
      <c r="I197" s="472"/>
      <c r="J197" s="473"/>
      <c r="K197" s="474"/>
      <c r="L197" s="472"/>
      <c r="M197" s="474"/>
      <c r="N197" s="477"/>
      <c r="O197" s="478"/>
      <c r="P197" s="478"/>
      <c r="Q197" s="478"/>
      <c r="R197" s="478"/>
      <c r="S197" s="478"/>
      <c r="T197" s="478"/>
      <c r="U197" s="478"/>
      <c r="V197" s="476"/>
      <c r="W197" s="472"/>
      <c r="X197" s="474"/>
      <c r="Y197" s="472"/>
      <c r="Z197" s="473"/>
      <c r="AA197" s="473"/>
      <c r="AB197" s="474"/>
      <c r="AC197" s="472"/>
      <c r="AD197" s="473"/>
      <c r="AE197" s="473"/>
      <c r="AF197" s="474"/>
      <c r="AG197" s="472"/>
      <c r="AH197" s="473"/>
      <c r="AI197" s="473"/>
      <c r="AJ197" s="473"/>
      <c r="AK197" s="472"/>
      <c r="AL197" s="473"/>
      <c r="AM197" s="474"/>
      <c r="AN197" s="472"/>
      <c r="AO197" s="474"/>
      <c r="AP197" s="472"/>
      <c r="AQ197" s="473"/>
      <c r="AR197" s="473"/>
      <c r="AS197" s="474"/>
      <c r="AT197" s="472"/>
      <c r="AU197" s="473"/>
      <c r="AV197" s="474"/>
      <c r="AW197" s="472"/>
      <c r="AX197" s="474"/>
      <c r="AY197" s="475"/>
    </row>
    <row r="198" spans="1:51" ht="23.45" customHeight="1" x14ac:dyDescent="0.2">
      <c r="A198" s="471"/>
      <c r="B198" s="1082"/>
      <c r="C198" s="1086"/>
      <c r="D198" s="1086"/>
      <c r="E198" s="1086"/>
      <c r="F198" s="1086"/>
      <c r="G198" s="1086"/>
      <c r="H198" s="1086"/>
      <c r="I198" s="1086"/>
      <c r="J198" s="1086"/>
      <c r="K198" s="1086"/>
      <c r="L198" s="1086"/>
      <c r="M198" s="1086"/>
      <c r="N198" s="1086"/>
      <c r="O198" s="1086"/>
      <c r="P198" s="1086"/>
      <c r="Q198" s="1086"/>
      <c r="R198" s="1086"/>
      <c r="S198" s="1086"/>
      <c r="T198" s="1086"/>
      <c r="U198" s="1086"/>
      <c r="V198" s="1086"/>
      <c r="W198" s="1086"/>
      <c r="X198" s="1086"/>
      <c r="Y198" s="1086"/>
      <c r="Z198" s="1086"/>
      <c r="AA198" s="1086"/>
      <c r="AB198" s="1086"/>
      <c r="AC198" s="1086"/>
      <c r="AD198" s="1086"/>
      <c r="AE198" s="1086"/>
      <c r="AF198" s="1086"/>
      <c r="AG198" s="1086"/>
      <c r="AH198" s="1086"/>
      <c r="AI198" s="1086"/>
      <c r="AJ198" s="1086"/>
      <c r="AK198" s="1086"/>
      <c r="AL198" s="1086"/>
      <c r="AM198" s="1086"/>
      <c r="AN198" s="1083"/>
      <c r="AO198" s="1090" t="s">
        <v>1327</v>
      </c>
      <c r="AP198" s="1088"/>
      <c r="AQ198" s="1088"/>
      <c r="AR198" s="1088"/>
      <c r="AS198" s="1088"/>
      <c r="AT198" s="1088"/>
      <c r="AU198" s="1088"/>
      <c r="AV198" s="1089"/>
      <c r="AW198" s="1090">
        <v>7</v>
      </c>
      <c r="AX198" s="1089"/>
      <c r="AY198" s="475"/>
    </row>
    <row r="199" spans="1:51" x14ac:dyDescent="0.2">
      <c r="A199" s="471"/>
      <c r="B199" s="1104"/>
      <c r="C199" s="1106"/>
      <c r="D199" s="472"/>
      <c r="E199" s="474"/>
      <c r="F199" s="472"/>
      <c r="G199" s="474"/>
      <c r="H199" s="472"/>
      <c r="I199" s="473"/>
      <c r="J199" s="473"/>
      <c r="K199" s="474"/>
      <c r="L199" s="472"/>
      <c r="M199" s="473"/>
      <c r="N199" s="474"/>
      <c r="O199" s="472"/>
      <c r="P199" s="474"/>
      <c r="Q199" s="476"/>
      <c r="R199" s="476"/>
      <c r="S199" s="472"/>
      <c r="T199" s="473"/>
      <c r="U199" s="474"/>
      <c r="V199" s="472"/>
      <c r="W199" s="473"/>
      <c r="X199" s="473"/>
      <c r="Y199" s="474"/>
      <c r="Z199" s="472"/>
      <c r="AA199" s="474"/>
      <c r="AB199" s="1119"/>
      <c r="AC199" s="1120"/>
      <c r="AD199" s="1120"/>
      <c r="AE199" s="1120"/>
      <c r="AF199" s="1120"/>
      <c r="AG199" s="1120"/>
      <c r="AH199" s="1120"/>
      <c r="AI199" s="1120"/>
      <c r="AJ199" s="1120"/>
      <c r="AK199" s="1120"/>
      <c r="AL199" s="1120"/>
      <c r="AM199" s="1120"/>
      <c r="AN199" s="1120"/>
      <c r="AO199" s="1121"/>
      <c r="AP199" s="1119" t="s">
        <v>1331</v>
      </c>
      <c r="AQ199" s="1120"/>
      <c r="AR199" s="1120"/>
      <c r="AS199" s="1120"/>
      <c r="AT199" s="1120"/>
      <c r="AU199" s="1120"/>
      <c r="AV199" s="1120"/>
      <c r="AW199" s="1120"/>
      <c r="AX199" s="1121"/>
      <c r="AY199" s="475"/>
    </row>
    <row r="200" spans="1:51" x14ac:dyDescent="0.2">
      <c r="A200" s="471"/>
      <c r="B200" s="1107"/>
      <c r="C200" s="1108"/>
      <c r="D200" s="472"/>
      <c r="E200" s="474"/>
      <c r="F200" s="472"/>
      <c r="G200" s="474"/>
      <c r="H200" s="472"/>
      <c r="I200" s="473"/>
      <c r="J200" s="473"/>
      <c r="K200" s="474"/>
      <c r="L200" s="472"/>
      <c r="M200" s="473"/>
      <c r="N200" s="474"/>
      <c r="O200" s="472"/>
      <c r="P200" s="474"/>
      <c r="Q200" s="476"/>
      <c r="R200" s="476"/>
      <c r="S200" s="472"/>
      <c r="T200" s="473"/>
      <c r="U200" s="474"/>
      <c r="V200" s="472"/>
      <c r="W200" s="473"/>
      <c r="X200" s="473"/>
      <c r="Y200" s="474"/>
      <c r="Z200" s="472"/>
      <c r="AA200" s="474"/>
      <c r="AB200" s="1122"/>
      <c r="AC200" s="1123"/>
      <c r="AD200" s="1123"/>
      <c r="AE200" s="1123"/>
      <c r="AF200" s="1123"/>
      <c r="AG200" s="1123"/>
      <c r="AH200" s="1123"/>
      <c r="AI200" s="1123"/>
      <c r="AJ200" s="1123"/>
      <c r="AK200" s="1123"/>
      <c r="AL200" s="1123"/>
      <c r="AM200" s="1123"/>
      <c r="AN200" s="1123"/>
      <c r="AO200" s="1124"/>
      <c r="AP200" s="1122"/>
      <c r="AQ200" s="1123"/>
      <c r="AR200" s="1123"/>
      <c r="AS200" s="1123"/>
      <c r="AT200" s="1123"/>
      <c r="AU200" s="1123"/>
      <c r="AV200" s="1123"/>
      <c r="AW200" s="1123"/>
      <c r="AX200" s="1124"/>
      <c r="AY200" s="475"/>
    </row>
    <row r="201" spans="1:51" x14ac:dyDescent="0.2">
      <c r="A201" s="471"/>
      <c r="B201" s="1084"/>
      <c r="C201" s="1085"/>
      <c r="D201" s="472"/>
      <c r="E201" s="474"/>
      <c r="F201" s="472"/>
      <c r="G201" s="474"/>
      <c r="H201" s="472"/>
      <c r="I201" s="473"/>
      <c r="J201" s="473"/>
      <c r="K201" s="474"/>
      <c r="L201" s="472"/>
      <c r="M201" s="473"/>
      <c r="N201" s="474"/>
      <c r="O201" s="472"/>
      <c r="P201" s="474"/>
      <c r="Q201" s="476"/>
      <c r="R201" s="476"/>
      <c r="S201" s="472"/>
      <c r="T201" s="473"/>
      <c r="U201" s="474"/>
      <c r="V201" s="472"/>
      <c r="W201" s="473"/>
      <c r="X201" s="473"/>
      <c r="Y201" s="474"/>
      <c r="Z201" s="472"/>
      <c r="AA201" s="474"/>
      <c r="AB201" s="485"/>
      <c r="AC201" s="486"/>
      <c r="AD201" s="486"/>
      <c r="AE201" s="486"/>
      <c r="AF201" s="486"/>
      <c r="AG201" s="486"/>
      <c r="AH201" s="486"/>
      <c r="AI201" s="486"/>
      <c r="AJ201" s="486"/>
      <c r="AK201" s="486"/>
      <c r="AL201" s="486"/>
      <c r="AM201" s="486"/>
      <c r="AN201" s="486"/>
      <c r="AO201" s="487"/>
      <c r="AP201" s="482"/>
      <c r="AQ201" s="483"/>
      <c r="AR201" s="483"/>
      <c r="AS201" s="483"/>
      <c r="AT201" s="483"/>
      <c r="AU201" s="483"/>
      <c r="AV201" s="483"/>
      <c r="AW201" s="483"/>
      <c r="AX201" s="484"/>
      <c r="AY201" s="475"/>
    </row>
    <row r="202" spans="1:51" x14ac:dyDescent="0.2">
      <c r="A202" s="471"/>
      <c r="B202" s="472"/>
      <c r="C202" s="474" t="s">
        <v>265</v>
      </c>
      <c r="D202" s="1082" t="s">
        <v>1338</v>
      </c>
      <c r="E202" s="1086"/>
      <c r="F202" s="1083"/>
      <c r="G202" s="476" t="s">
        <v>1339</v>
      </c>
      <c r="H202" s="1082" t="s">
        <v>1340</v>
      </c>
      <c r="I202" s="1083"/>
      <c r="J202" s="1082" t="s">
        <v>1341</v>
      </c>
      <c r="K202" s="1086"/>
      <c r="L202" s="1083"/>
      <c r="M202" s="1082" t="s">
        <v>1342</v>
      </c>
      <c r="N202" s="1086"/>
      <c r="O202" s="1086"/>
      <c r="P202" s="1086"/>
      <c r="Q202" s="1086"/>
      <c r="R202" s="1086"/>
      <c r="S202" s="1086"/>
      <c r="T202" s="1086"/>
      <c r="U202" s="1083"/>
      <c r="V202" s="1082" t="s">
        <v>1343</v>
      </c>
      <c r="W202" s="1086"/>
      <c r="X202" s="1086"/>
      <c r="Y202" s="1086"/>
      <c r="Z202" s="1086"/>
      <c r="AA202" s="1086"/>
      <c r="AB202" s="1086"/>
      <c r="AC202" s="1086"/>
      <c r="AD202" s="1086"/>
      <c r="AE202" s="1086"/>
      <c r="AF202" s="1086"/>
      <c r="AG202" s="1086"/>
      <c r="AH202" s="1086"/>
      <c r="AI202" s="1086"/>
      <c r="AJ202" s="1086"/>
      <c r="AK202" s="1086"/>
      <c r="AL202" s="1086"/>
      <c r="AM202" s="1086"/>
      <c r="AN202" s="1086"/>
      <c r="AO202" s="1086"/>
      <c r="AP202" s="1086"/>
      <c r="AQ202" s="1086"/>
      <c r="AR202" s="1086"/>
      <c r="AS202" s="1086"/>
      <c r="AT202" s="1086"/>
      <c r="AU202" s="1086"/>
      <c r="AV202" s="1086"/>
      <c r="AW202" s="1086"/>
      <c r="AX202" s="1083"/>
      <c r="AY202" s="475"/>
    </row>
    <row r="203" spans="1:51" x14ac:dyDescent="0.2">
      <c r="A203" s="471"/>
      <c r="B203" s="472"/>
      <c r="C203" s="474" t="s">
        <v>621</v>
      </c>
      <c r="D203" s="1082" t="s">
        <v>1344</v>
      </c>
      <c r="E203" s="1086"/>
      <c r="F203" s="1086"/>
      <c r="G203" s="1086"/>
      <c r="H203" s="1086"/>
      <c r="I203" s="1086"/>
      <c r="J203" s="1086"/>
      <c r="K203" s="1086"/>
      <c r="L203" s="1086"/>
      <c r="M203" s="1086"/>
      <c r="N203" s="1086"/>
      <c r="O203" s="1086"/>
      <c r="P203" s="1086"/>
      <c r="Q203" s="1086"/>
      <c r="R203" s="1086"/>
      <c r="S203" s="1086"/>
      <c r="T203" s="1086"/>
      <c r="U203" s="1083"/>
      <c r="V203" s="476" t="s">
        <v>1345</v>
      </c>
      <c r="W203" s="1082" t="s">
        <v>1346</v>
      </c>
      <c r="X203" s="1086"/>
      <c r="Y203" s="1086"/>
      <c r="Z203" s="1083"/>
      <c r="AA203" s="476" t="s">
        <v>1347</v>
      </c>
      <c r="AB203" s="1082" t="s">
        <v>1348</v>
      </c>
      <c r="AC203" s="1083"/>
      <c r="AD203" s="476" t="s">
        <v>1349</v>
      </c>
      <c r="AE203" s="472"/>
      <c r="AF203" s="1082" t="s">
        <v>1350</v>
      </c>
      <c r="AG203" s="1086"/>
      <c r="AH203" s="1083"/>
      <c r="AI203" s="1082" t="s">
        <v>1351</v>
      </c>
      <c r="AJ203" s="1086"/>
      <c r="AK203" s="1086"/>
      <c r="AL203" s="1083"/>
      <c r="AM203" s="1082" t="s">
        <v>1352</v>
      </c>
      <c r="AN203" s="1086"/>
      <c r="AO203" s="1083"/>
      <c r="AP203" s="1082" t="s">
        <v>1353</v>
      </c>
      <c r="AQ203" s="1086"/>
      <c r="AR203" s="1083"/>
      <c r="AS203" s="1082" t="s">
        <v>1354</v>
      </c>
      <c r="AT203" s="1086"/>
      <c r="AU203" s="1083"/>
      <c r="AV203" s="1082" t="s">
        <v>1355</v>
      </c>
      <c r="AW203" s="1086"/>
      <c r="AX203" s="1083"/>
      <c r="AY203" s="475"/>
    </row>
    <row r="204" spans="1:51" x14ac:dyDescent="0.2">
      <c r="A204" s="471"/>
      <c r="B204" s="1082" t="s">
        <v>1356</v>
      </c>
      <c r="C204" s="1083"/>
      <c r="D204" s="1082" t="s">
        <v>1357</v>
      </c>
      <c r="E204" s="1086"/>
      <c r="F204" s="1086"/>
      <c r="G204" s="1086"/>
      <c r="H204" s="1086"/>
      <c r="I204" s="1086"/>
      <c r="J204" s="1086"/>
      <c r="K204" s="1086"/>
      <c r="L204" s="1086"/>
      <c r="M204" s="1086"/>
      <c r="N204" s="1086"/>
      <c r="O204" s="1086"/>
      <c r="P204" s="1086"/>
      <c r="Q204" s="1086"/>
      <c r="R204" s="1086"/>
      <c r="S204" s="1086"/>
      <c r="T204" s="1086"/>
      <c r="U204" s="1083"/>
      <c r="V204" s="1082" t="s">
        <v>1358</v>
      </c>
      <c r="W204" s="1086"/>
      <c r="X204" s="1086"/>
      <c r="Y204" s="1086"/>
      <c r="Z204" s="1086"/>
      <c r="AA204" s="1086"/>
      <c r="AB204" s="1086"/>
      <c r="AC204" s="1086"/>
      <c r="AD204" s="1086"/>
      <c r="AE204" s="1086"/>
      <c r="AF204" s="1086"/>
      <c r="AG204" s="1086"/>
      <c r="AH204" s="1083"/>
      <c r="AI204" s="1082" t="s">
        <v>1359</v>
      </c>
      <c r="AJ204" s="1086"/>
      <c r="AK204" s="1086"/>
      <c r="AL204" s="1083"/>
      <c r="AM204" s="1082" t="s">
        <v>1360</v>
      </c>
      <c r="AN204" s="1086"/>
      <c r="AO204" s="1083"/>
      <c r="AP204" s="1082" t="s">
        <v>1351</v>
      </c>
      <c r="AQ204" s="1086"/>
      <c r="AR204" s="1083"/>
      <c r="AS204" s="1082" t="s">
        <v>1361</v>
      </c>
      <c r="AT204" s="1086"/>
      <c r="AU204" s="1083"/>
      <c r="AV204" s="1082" t="s">
        <v>1362</v>
      </c>
      <c r="AW204" s="1086"/>
      <c r="AX204" s="1083"/>
      <c r="AY204" s="475"/>
    </row>
    <row r="205" spans="1:51" ht="24" x14ac:dyDescent="0.4">
      <c r="A205" s="471"/>
      <c r="B205" s="472" t="s">
        <v>1365</v>
      </c>
      <c r="C205" s="490" t="s">
        <v>623</v>
      </c>
      <c r="D205" s="494" t="s">
        <v>1450</v>
      </c>
      <c r="E205" s="495"/>
      <c r="F205" s="495"/>
      <c r="G205" s="495"/>
      <c r="H205" s="495"/>
      <c r="I205" s="495"/>
      <c r="J205" s="495"/>
      <c r="K205" s="495"/>
      <c r="L205" s="495"/>
      <c r="M205" s="495"/>
      <c r="N205" s="495"/>
      <c r="O205" s="495"/>
      <c r="P205" s="495"/>
      <c r="Q205" s="495"/>
      <c r="R205" s="495"/>
      <c r="S205" s="495"/>
      <c r="T205" s="495"/>
      <c r="U205" s="495"/>
      <c r="V205" s="495"/>
      <c r="W205" s="495"/>
      <c r="X205" s="495"/>
      <c r="Y205" s="495"/>
      <c r="Z205" s="495"/>
      <c r="AA205" s="495"/>
      <c r="AB205" s="495"/>
      <c r="AC205" s="495"/>
      <c r="AD205" s="495"/>
      <c r="AE205" s="495"/>
      <c r="AF205" s="495"/>
      <c r="AG205" s="495"/>
      <c r="AH205" s="495"/>
      <c r="AI205" s="495"/>
      <c r="AJ205" s="495"/>
      <c r="AK205" s="495"/>
      <c r="AL205" s="495"/>
      <c r="AM205" s="495"/>
      <c r="AN205" s="495"/>
      <c r="AO205" s="495"/>
      <c r="AP205" s="495"/>
      <c r="AQ205" s="495"/>
      <c r="AR205" s="495"/>
      <c r="AS205" s="491"/>
      <c r="AT205" s="491"/>
      <c r="AU205" s="491"/>
      <c r="AV205" s="491"/>
      <c r="AW205" s="491"/>
      <c r="AX205" s="493"/>
      <c r="AY205" s="475"/>
    </row>
    <row r="206" spans="1:51" ht="24" x14ac:dyDescent="0.4">
      <c r="A206" s="471"/>
      <c r="B206" s="472" t="s">
        <v>1373</v>
      </c>
      <c r="C206" s="490" t="s">
        <v>626</v>
      </c>
      <c r="D206" s="494" t="s">
        <v>1438</v>
      </c>
      <c r="E206" s="495"/>
      <c r="F206" s="495"/>
      <c r="G206" s="495"/>
      <c r="H206" s="495"/>
      <c r="I206" s="495"/>
      <c r="J206" s="495"/>
      <c r="K206" s="495"/>
      <c r="L206" s="495"/>
      <c r="M206" s="495"/>
      <c r="N206" s="495"/>
      <c r="O206" s="495"/>
      <c r="P206" s="495"/>
      <c r="Q206" s="495"/>
      <c r="R206" s="495"/>
      <c r="S206" s="495"/>
      <c r="T206" s="495"/>
      <c r="U206" s="495"/>
      <c r="V206" s="495"/>
      <c r="W206" s="495"/>
      <c r="X206" s="495"/>
      <c r="Y206" s="495"/>
      <c r="Z206" s="495"/>
      <c r="AA206" s="495"/>
      <c r="AB206" s="495"/>
      <c r="AC206" s="495"/>
      <c r="AD206" s="495"/>
      <c r="AE206" s="495"/>
      <c r="AF206" s="495"/>
      <c r="AG206" s="495"/>
      <c r="AH206" s="495"/>
      <c r="AI206" s="495"/>
      <c r="AJ206" s="495"/>
      <c r="AK206" s="495"/>
      <c r="AL206" s="495"/>
      <c r="AM206" s="495"/>
      <c r="AN206" s="495"/>
      <c r="AO206" s="495"/>
      <c r="AP206" s="495"/>
      <c r="AQ206" s="495"/>
      <c r="AR206" s="495"/>
      <c r="AS206" s="495"/>
      <c r="AT206" s="495"/>
      <c r="AU206" s="495"/>
      <c r="AV206" s="495"/>
      <c r="AW206" s="495"/>
      <c r="AX206" s="497"/>
      <c r="AY206" s="475"/>
    </row>
    <row r="207" spans="1:51" ht="24" x14ac:dyDescent="0.4">
      <c r="A207" s="471"/>
      <c r="B207" s="472"/>
      <c r="C207" s="490" t="s">
        <v>628</v>
      </c>
      <c r="D207" s="494" t="s">
        <v>1439</v>
      </c>
      <c r="E207" s="495"/>
      <c r="F207" s="495"/>
      <c r="G207" s="495"/>
      <c r="H207" s="495"/>
      <c r="I207" s="495"/>
      <c r="J207" s="495"/>
      <c r="K207" s="495"/>
      <c r="L207" s="495"/>
      <c r="M207" s="495"/>
      <c r="N207" s="495"/>
      <c r="O207" s="495"/>
      <c r="P207" s="495"/>
      <c r="Q207" s="495"/>
      <c r="R207" s="495"/>
      <c r="S207" s="495"/>
      <c r="T207" s="495"/>
      <c r="U207" s="495"/>
      <c r="V207" s="495"/>
      <c r="W207" s="495"/>
      <c r="X207" s="495"/>
      <c r="Y207" s="495"/>
      <c r="Z207" s="495"/>
      <c r="AA207" s="495"/>
      <c r="AB207" s="495"/>
      <c r="AC207" s="495"/>
      <c r="AD207" s="495"/>
      <c r="AE207" s="495"/>
      <c r="AF207" s="495"/>
      <c r="AG207" s="495"/>
      <c r="AH207" s="495"/>
      <c r="AI207" s="495"/>
      <c r="AJ207" s="495"/>
      <c r="AK207" s="495"/>
      <c r="AL207" s="495"/>
      <c r="AM207" s="495"/>
      <c r="AN207" s="495"/>
      <c r="AO207" s="495"/>
      <c r="AP207" s="495"/>
      <c r="AQ207" s="495"/>
      <c r="AR207" s="495"/>
      <c r="AS207" s="495"/>
      <c r="AT207" s="495"/>
      <c r="AU207" s="495"/>
      <c r="AV207" s="495"/>
      <c r="AW207" s="495"/>
      <c r="AX207" s="497"/>
      <c r="AY207" s="475"/>
    </row>
    <row r="208" spans="1:51" ht="24" x14ac:dyDescent="0.4">
      <c r="A208" s="471"/>
      <c r="B208" s="472"/>
      <c r="C208" s="490" t="s">
        <v>630</v>
      </c>
      <c r="D208" s="494" t="s">
        <v>1440</v>
      </c>
      <c r="E208" s="508"/>
      <c r="F208" s="508"/>
      <c r="G208" s="508"/>
      <c r="H208" s="508"/>
      <c r="I208" s="508"/>
      <c r="J208" s="508"/>
      <c r="K208" s="508"/>
      <c r="L208" s="508"/>
      <c r="M208" s="508"/>
      <c r="N208" s="508"/>
      <c r="O208" s="508"/>
      <c r="P208" s="508"/>
      <c r="Q208" s="508"/>
      <c r="R208" s="508"/>
      <c r="S208" s="508"/>
      <c r="T208" s="508"/>
      <c r="U208" s="508"/>
      <c r="V208" s="508"/>
      <c r="W208" s="495"/>
      <c r="X208" s="495"/>
      <c r="Y208" s="495"/>
      <c r="Z208" s="495"/>
      <c r="AA208" s="495"/>
      <c r="AB208" s="495"/>
      <c r="AC208" s="495"/>
      <c r="AD208" s="495"/>
      <c r="AE208" s="495"/>
      <c r="AF208" s="495"/>
      <c r="AG208" s="495"/>
      <c r="AH208" s="495"/>
      <c r="AI208" s="495"/>
      <c r="AJ208" s="495"/>
      <c r="AK208" s="495"/>
      <c r="AL208" s="495"/>
      <c r="AM208" s="495"/>
      <c r="AN208" s="495"/>
      <c r="AO208" s="495"/>
      <c r="AP208" s="495"/>
      <c r="AQ208" s="495"/>
      <c r="AR208" s="495"/>
      <c r="AS208" s="495"/>
      <c r="AT208" s="495"/>
      <c r="AU208" s="495"/>
      <c r="AV208" s="495"/>
      <c r="AW208" s="495"/>
      <c r="AX208" s="497"/>
      <c r="AY208" s="475"/>
    </row>
    <row r="209" spans="1:51" ht="24" x14ac:dyDescent="0.4">
      <c r="A209" s="471"/>
      <c r="B209" s="472"/>
      <c r="C209" s="490" t="s">
        <v>632</v>
      </c>
      <c r="D209" s="494" t="s">
        <v>1441</v>
      </c>
      <c r="E209" s="495"/>
      <c r="F209" s="495"/>
      <c r="G209" s="495"/>
      <c r="H209" s="495"/>
      <c r="I209" s="495"/>
      <c r="J209" s="495"/>
      <c r="K209" s="495"/>
      <c r="L209" s="495"/>
      <c r="M209" s="495"/>
      <c r="N209" s="495"/>
      <c r="O209" s="495"/>
      <c r="P209" s="495"/>
      <c r="Q209" s="495"/>
      <c r="R209" s="495"/>
      <c r="S209" s="495"/>
      <c r="T209" s="495"/>
      <c r="U209" s="495"/>
      <c r="V209" s="495"/>
      <c r="W209" s="495"/>
      <c r="X209" s="495"/>
      <c r="Y209" s="495"/>
      <c r="Z209" s="495"/>
      <c r="AA209" s="495"/>
      <c r="AB209" s="495"/>
      <c r="AC209" s="495"/>
      <c r="AD209" s="495"/>
      <c r="AE209" s="495"/>
      <c r="AF209" s="495"/>
      <c r="AG209" s="495"/>
      <c r="AH209" s="495"/>
      <c r="AI209" s="495"/>
      <c r="AJ209" s="495"/>
      <c r="AK209" s="495"/>
      <c r="AL209" s="495"/>
      <c r="AM209" s="495"/>
      <c r="AN209" s="495"/>
      <c r="AO209" s="495"/>
      <c r="AP209" s="495"/>
      <c r="AQ209" s="495"/>
      <c r="AR209" s="495"/>
      <c r="AS209" s="495"/>
      <c r="AT209" s="495"/>
      <c r="AU209" s="495"/>
      <c r="AV209" s="495"/>
      <c r="AW209" s="495"/>
      <c r="AX209" s="497"/>
      <c r="AY209" s="475"/>
    </row>
    <row r="210" spans="1:51" ht="24" x14ac:dyDescent="0.4">
      <c r="A210" s="471"/>
      <c r="B210" s="472"/>
      <c r="C210" s="490" t="s">
        <v>634</v>
      </c>
      <c r="D210" s="494"/>
      <c r="E210" s="495"/>
      <c r="F210" s="495"/>
      <c r="G210" s="495"/>
      <c r="H210" s="495"/>
      <c r="I210" s="495"/>
      <c r="J210" s="495"/>
      <c r="K210" s="495"/>
      <c r="L210" s="495"/>
      <c r="M210" s="495"/>
      <c r="N210" s="495"/>
      <c r="O210" s="495"/>
      <c r="P210" s="495"/>
      <c r="Q210" s="495"/>
      <c r="R210" s="495"/>
      <c r="S210" s="495"/>
      <c r="T210" s="495"/>
      <c r="U210" s="495"/>
      <c r="V210" s="495"/>
      <c r="W210" s="495"/>
      <c r="X210" s="495"/>
      <c r="Y210" s="495"/>
      <c r="Z210" s="495"/>
      <c r="AA210" s="495"/>
      <c r="AB210" s="495"/>
      <c r="AC210" s="495"/>
      <c r="AD210" s="495"/>
      <c r="AE210" s="495"/>
      <c r="AF210" s="495"/>
      <c r="AG210" s="495"/>
      <c r="AH210" s="495"/>
      <c r="AI210" s="495"/>
      <c r="AJ210" s="495"/>
      <c r="AK210" s="495"/>
      <c r="AL210" s="495"/>
      <c r="AM210" s="495"/>
      <c r="AN210" s="495"/>
      <c r="AO210" s="495"/>
      <c r="AP210" s="495"/>
      <c r="AQ210" s="495"/>
      <c r="AR210" s="495"/>
      <c r="AS210" s="495"/>
      <c r="AT210" s="495"/>
      <c r="AU210" s="495"/>
      <c r="AV210" s="495"/>
      <c r="AW210" s="495"/>
      <c r="AX210" s="497"/>
      <c r="AY210" s="475"/>
    </row>
    <row r="211" spans="1:51" ht="24" x14ac:dyDescent="0.4">
      <c r="A211" s="471"/>
      <c r="B211" s="472"/>
      <c r="C211" s="490" t="s">
        <v>637</v>
      </c>
      <c r="D211" s="494"/>
      <c r="E211" s="495"/>
      <c r="F211" s="495"/>
      <c r="G211" s="495"/>
      <c r="H211" s="495"/>
      <c r="I211" s="495"/>
      <c r="J211" s="495"/>
      <c r="K211" s="495"/>
      <c r="L211" s="495"/>
      <c r="M211" s="495"/>
      <c r="N211" s="495"/>
      <c r="O211" s="495"/>
      <c r="P211" s="495"/>
      <c r="Q211" s="495"/>
      <c r="R211" s="495"/>
      <c r="S211" s="495"/>
      <c r="T211" s="495"/>
      <c r="U211" s="495"/>
      <c r="V211" s="495"/>
      <c r="W211" s="495"/>
      <c r="X211" s="495"/>
      <c r="Y211" s="495"/>
      <c r="Z211" s="495"/>
      <c r="AA211" s="495"/>
      <c r="AB211" s="495"/>
      <c r="AC211" s="495"/>
      <c r="AD211" s="495"/>
      <c r="AE211" s="495"/>
      <c r="AF211" s="495"/>
      <c r="AG211" s="495"/>
      <c r="AH211" s="495"/>
      <c r="AI211" s="495"/>
      <c r="AJ211" s="495"/>
      <c r="AK211" s="495"/>
      <c r="AL211" s="495"/>
      <c r="AM211" s="495"/>
      <c r="AN211" s="495"/>
      <c r="AO211" s="495"/>
      <c r="AP211" s="495"/>
      <c r="AQ211" s="495"/>
      <c r="AR211" s="495"/>
      <c r="AS211" s="495"/>
      <c r="AT211" s="495"/>
      <c r="AU211" s="495"/>
      <c r="AV211" s="495"/>
      <c r="AW211" s="495"/>
      <c r="AX211" s="497"/>
      <c r="AY211" s="475"/>
    </row>
    <row r="212" spans="1:51" ht="24" x14ac:dyDescent="0.4">
      <c r="A212" s="471"/>
      <c r="B212" s="472" t="s">
        <v>384</v>
      </c>
      <c r="C212" s="490" t="s">
        <v>640</v>
      </c>
      <c r="D212" s="494" t="s">
        <v>1367</v>
      </c>
      <c r="E212" s="495"/>
      <c r="F212" s="495"/>
      <c r="G212" s="495" t="s">
        <v>1368</v>
      </c>
      <c r="H212" s="495"/>
      <c r="I212" s="495"/>
      <c r="J212" s="495"/>
      <c r="K212" s="495" t="s">
        <v>1451</v>
      </c>
      <c r="L212" s="495"/>
      <c r="M212" s="495" t="s">
        <v>1364</v>
      </c>
      <c r="N212" s="495"/>
      <c r="O212" s="495"/>
      <c r="P212" s="495"/>
      <c r="Q212" s="495"/>
      <c r="R212" s="495"/>
      <c r="S212" s="495"/>
      <c r="T212" s="495"/>
      <c r="U212" s="495"/>
      <c r="V212" s="495" t="s">
        <v>1452</v>
      </c>
      <c r="W212" s="495"/>
      <c r="X212" s="495"/>
      <c r="Y212" s="495"/>
      <c r="Z212" s="495"/>
      <c r="AA212" s="495"/>
      <c r="AB212" s="495"/>
      <c r="AC212" s="495"/>
      <c r="AD212" s="495"/>
      <c r="AE212" s="495"/>
      <c r="AF212" s="495"/>
      <c r="AG212" s="495"/>
      <c r="AH212" s="495"/>
      <c r="AI212" s="495"/>
      <c r="AJ212" s="495"/>
      <c r="AK212" s="495"/>
      <c r="AL212" s="495"/>
      <c r="AM212" s="495"/>
      <c r="AN212" s="495"/>
      <c r="AO212" s="495"/>
      <c r="AP212" s="495"/>
      <c r="AQ212" s="495"/>
      <c r="AR212" s="495"/>
      <c r="AS212" s="495"/>
      <c r="AT212" s="495"/>
      <c r="AU212" s="495"/>
      <c r="AV212" s="495"/>
      <c r="AW212" s="495"/>
      <c r="AX212" s="497"/>
      <c r="AY212" s="475"/>
    </row>
    <row r="213" spans="1:51" ht="24" x14ac:dyDescent="0.4">
      <c r="A213" s="471"/>
      <c r="B213" s="472" t="s">
        <v>621</v>
      </c>
      <c r="C213" s="490" t="s">
        <v>642</v>
      </c>
      <c r="D213" s="494" t="s">
        <v>1453</v>
      </c>
      <c r="E213" s="495"/>
      <c r="F213" s="495"/>
      <c r="G213" s="495"/>
      <c r="H213" s="495"/>
      <c r="I213" s="495"/>
      <c r="J213" s="495"/>
      <c r="K213" s="495"/>
      <c r="L213" s="495"/>
      <c r="M213" s="495"/>
      <c r="N213" s="495"/>
      <c r="O213" s="495"/>
      <c r="P213" s="495"/>
      <c r="Q213" s="495"/>
      <c r="R213" s="495"/>
      <c r="S213" s="495"/>
      <c r="T213" s="495"/>
      <c r="U213" s="495"/>
      <c r="V213" s="495"/>
      <c r="W213" s="495"/>
      <c r="X213" s="495"/>
      <c r="Y213" s="495"/>
      <c r="Z213" s="495"/>
      <c r="AA213" s="495"/>
      <c r="AB213" s="495"/>
      <c r="AC213" s="495"/>
      <c r="AD213" s="495"/>
      <c r="AE213" s="495"/>
      <c r="AF213" s="495"/>
      <c r="AG213" s="495"/>
      <c r="AH213" s="495"/>
      <c r="AI213" s="495"/>
      <c r="AJ213" s="495"/>
      <c r="AK213" s="495"/>
      <c r="AL213" s="495"/>
      <c r="AM213" s="495"/>
      <c r="AN213" s="495"/>
      <c r="AO213" s="495"/>
      <c r="AP213" s="495"/>
      <c r="AQ213" s="495"/>
      <c r="AR213" s="508"/>
      <c r="AS213" s="508"/>
      <c r="AT213" s="495"/>
      <c r="AU213" s="495"/>
      <c r="AV213" s="495"/>
      <c r="AW213" s="495"/>
      <c r="AX213" s="497"/>
      <c r="AY213" s="475"/>
    </row>
    <row r="214" spans="1:51" ht="24" x14ac:dyDescent="0.4">
      <c r="A214" s="471"/>
      <c r="B214" s="472" t="s">
        <v>1365</v>
      </c>
      <c r="C214" s="490" t="s">
        <v>1375</v>
      </c>
      <c r="D214" s="511" t="s">
        <v>1454</v>
      </c>
      <c r="E214" s="508"/>
      <c r="F214" s="508"/>
      <c r="G214" s="508"/>
      <c r="H214" s="508"/>
      <c r="I214" s="508"/>
      <c r="J214" s="508"/>
      <c r="K214" s="508"/>
      <c r="L214" s="508"/>
      <c r="M214" s="508"/>
      <c r="N214" s="508"/>
      <c r="O214" s="508"/>
      <c r="P214" s="508"/>
      <c r="Q214" s="508"/>
      <c r="R214" s="508"/>
      <c r="S214" s="508"/>
      <c r="T214" s="508"/>
      <c r="U214" s="508"/>
      <c r="V214" s="508"/>
      <c r="W214" s="495"/>
      <c r="X214" s="495"/>
      <c r="Y214" s="495"/>
      <c r="Z214" s="495"/>
      <c r="AA214" s="495"/>
      <c r="AB214" s="495"/>
      <c r="AC214" s="495"/>
      <c r="AD214" s="495"/>
      <c r="AE214" s="495"/>
      <c r="AF214" s="495"/>
      <c r="AG214" s="495"/>
      <c r="AH214" s="495"/>
      <c r="AI214" s="495"/>
      <c r="AJ214" s="495"/>
      <c r="AK214" s="495"/>
      <c r="AL214" s="495"/>
      <c r="AM214" s="495"/>
      <c r="AN214" s="495"/>
      <c r="AO214" s="495"/>
      <c r="AP214" s="495"/>
      <c r="AQ214" s="495"/>
      <c r="AR214" s="495"/>
      <c r="AS214" s="495"/>
      <c r="AT214" s="495"/>
      <c r="AU214" s="495"/>
      <c r="AV214" s="495"/>
      <c r="AW214" s="495"/>
      <c r="AX214" s="497"/>
      <c r="AY214" s="475"/>
    </row>
    <row r="215" spans="1:51" ht="24" x14ac:dyDescent="0.4">
      <c r="A215" s="471"/>
      <c r="B215" s="472"/>
      <c r="C215" s="490" t="s">
        <v>1377</v>
      </c>
      <c r="D215" s="494"/>
      <c r="E215" s="495"/>
      <c r="F215" s="495"/>
      <c r="G215" s="495"/>
      <c r="H215" s="495"/>
      <c r="I215" s="495"/>
      <c r="J215" s="495"/>
      <c r="K215" s="495"/>
      <c r="L215" s="495"/>
      <c r="M215" s="495"/>
      <c r="N215" s="495"/>
      <c r="O215" s="495"/>
      <c r="P215" s="495"/>
      <c r="Q215" s="495"/>
      <c r="R215" s="495"/>
      <c r="S215" s="495"/>
      <c r="T215" s="495"/>
      <c r="U215" s="495"/>
      <c r="V215" s="495"/>
      <c r="W215" s="495"/>
      <c r="X215" s="495"/>
      <c r="Y215" s="495"/>
      <c r="Z215" s="495"/>
      <c r="AA215" s="495"/>
      <c r="AB215" s="495"/>
      <c r="AC215" s="495"/>
      <c r="AD215" s="495"/>
      <c r="AE215" s="495"/>
      <c r="AF215" s="495"/>
      <c r="AG215" s="495"/>
      <c r="AH215" s="495"/>
      <c r="AI215" s="495"/>
      <c r="AJ215" s="495"/>
      <c r="AK215" s="495"/>
      <c r="AL215" s="495"/>
      <c r="AM215" s="495"/>
      <c r="AN215" s="495"/>
      <c r="AO215" s="495"/>
      <c r="AP215" s="495"/>
      <c r="AQ215" s="495"/>
      <c r="AR215" s="495"/>
      <c r="AS215" s="495"/>
      <c r="AT215" s="495"/>
      <c r="AU215" s="495"/>
      <c r="AV215" s="495"/>
      <c r="AW215" s="495"/>
      <c r="AX215" s="497"/>
      <c r="AY215" s="475"/>
    </row>
    <row r="216" spans="1:51" ht="24" x14ac:dyDescent="0.4">
      <c r="A216" s="471"/>
      <c r="B216" s="472"/>
      <c r="C216" s="490" t="s">
        <v>1379</v>
      </c>
      <c r="D216" s="494"/>
      <c r="E216" s="495"/>
      <c r="F216" s="495"/>
      <c r="G216" s="495"/>
      <c r="H216" s="495"/>
      <c r="I216" s="495"/>
      <c r="J216" s="495"/>
      <c r="K216" s="495"/>
      <c r="L216" s="495"/>
      <c r="M216" s="495"/>
      <c r="N216" s="495"/>
      <c r="O216" s="495"/>
      <c r="P216" s="495"/>
      <c r="Q216" s="495"/>
      <c r="R216" s="495"/>
      <c r="S216" s="495"/>
      <c r="T216" s="495"/>
      <c r="U216" s="495"/>
      <c r="V216" s="495"/>
      <c r="W216" s="495"/>
      <c r="X216" s="495"/>
      <c r="Y216" s="495"/>
      <c r="Z216" s="495"/>
      <c r="AA216" s="495"/>
      <c r="AB216" s="495"/>
      <c r="AC216" s="495"/>
      <c r="AD216" s="495"/>
      <c r="AE216" s="495"/>
      <c r="AF216" s="495"/>
      <c r="AG216" s="495"/>
      <c r="AH216" s="495"/>
      <c r="AI216" s="495"/>
      <c r="AJ216" s="495"/>
      <c r="AK216" s="495"/>
      <c r="AL216" s="495"/>
      <c r="AM216" s="495"/>
      <c r="AN216" s="495"/>
      <c r="AO216" s="495"/>
      <c r="AP216" s="495"/>
      <c r="AQ216" s="495"/>
      <c r="AR216" s="495"/>
      <c r="AS216" s="495"/>
      <c r="AT216" s="495"/>
      <c r="AU216" s="495"/>
      <c r="AV216" s="495"/>
      <c r="AW216" s="495"/>
      <c r="AX216" s="497"/>
      <c r="AY216" s="475"/>
    </row>
    <row r="217" spans="1:51" ht="24" x14ac:dyDescent="0.4">
      <c r="A217" s="471"/>
      <c r="B217" s="472" t="s">
        <v>384</v>
      </c>
      <c r="C217" s="490" t="s">
        <v>1381</v>
      </c>
      <c r="D217" s="494" t="s">
        <v>1367</v>
      </c>
      <c r="E217" s="495"/>
      <c r="F217" s="495"/>
      <c r="G217" s="495" t="s">
        <v>1368</v>
      </c>
      <c r="H217" s="495"/>
      <c r="I217" s="495"/>
      <c r="J217" s="495"/>
      <c r="K217" s="495" t="s">
        <v>1455</v>
      </c>
      <c r="L217" s="495"/>
      <c r="M217" s="495" t="s">
        <v>1456</v>
      </c>
      <c r="N217" s="495"/>
      <c r="O217" s="495"/>
      <c r="P217" s="495"/>
      <c r="Q217" s="495"/>
      <c r="R217" s="495"/>
      <c r="S217" s="495"/>
      <c r="T217" s="495"/>
      <c r="U217" s="495"/>
      <c r="V217" s="495" t="s">
        <v>1457</v>
      </c>
      <c r="W217" s="495"/>
      <c r="X217" s="495"/>
      <c r="Y217" s="495"/>
      <c r="Z217" s="495"/>
      <c r="AA217" s="495"/>
      <c r="AB217" s="495"/>
      <c r="AC217" s="495"/>
      <c r="AD217" s="495"/>
      <c r="AE217" s="495"/>
      <c r="AF217" s="495"/>
      <c r="AG217" s="495"/>
      <c r="AH217" s="495"/>
      <c r="AI217" s="495"/>
      <c r="AJ217" s="495"/>
      <c r="AK217" s="495"/>
      <c r="AL217" s="495"/>
      <c r="AM217" s="495"/>
      <c r="AN217" s="495"/>
      <c r="AO217" s="495"/>
      <c r="AP217" s="495"/>
      <c r="AQ217" s="495"/>
      <c r="AR217" s="495"/>
      <c r="AS217" s="495"/>
      <c r="AT217" s="495"/>
      <c r="AU217" s="495"/>
      <c r="AV217" s="495"/>
      <c r="AW217" s="495"/>
      <c r="AX217" s="497"/>
      <c r="AY217" s="475"/>
    </row>
    <row r="218" spans="1:51" ht="24" x14ac:dyDescent="0.4">
      <c r="A218" s="471"/>
      <c r="B218" s="472" t="s">
        <v>621</v>
      </c>
      <c r="C218" s="490" t="s">
        <v>583</v>
      </c>
      <c r="D218" s="494" t="s">
        <v>1458</v>
      </c>
      <c r="E218" s="495"/>
      <c r="F218" s="495"/>
      <c r="G218" s="495"/>
      <c r="H218" s="495"/>
      <c r="I218" s="495"/>
      <c r="J218" s="495"/>
      <c r="K218" s="495"/>
      <c r="L218" s="495"/>
      <c r="M218" s="495"/>
      <c r="N218" s="495"/>
      <c r="O218" s="495"/>
      <c r="P218" s="495"/>
      <c r="Q218" s="495"/>
      <c r="R218" s="495"/>
      <c r="S218" s="495"/>
      <c r="T218" s="495"/>
      <c r="U218" s="495"/>
      <c r="V218" s="495"/>
      <c r="W218" s="495"/>
      <c r="X218" s="495"/>
      <c r="Y218" s="495"/>
      <c r="Z218" s="495"/>
      <c r="AA218" s="495"/>
      <c r="AB218" s="495"/>
      <c r="AC218" s="495"/>
      <c r="AD218" s="495"/>
      <c r="AE218" s="495"/>
      <c r="AF218" s="495"/>
      <c r="AG218" s="495"/>
      <c r="AH218" s="495"/>
      <c r="AI218" s="495"/>
      <c r="AJ218" s="495"/>
      <c r="AK218" s="495"/>
      <c r="AL218" s="495"/>
      <c r="AM218" s="495"/>
      <c r="AN218" s="495"/>
      <c r="AO218" s="495"/>
      <c r="AP218" s="495"/>
      <c r="AQ218" s="495"/>
      <c r="AR218" s="495"/>
      <c r="AS218" s="495"/>
      <c r="AT218" s="495"/>
      <c r="AU218" s="495"/>
      <c r="AV218" s="495"/>
      <c r="AW218" s="495"/>
      <c r="AX218" s="497"/>
      <c r="AY218" s="475"/>
    </row>
    <row r="219" spans="1:51" ht="24" x14ac:dyDescent="0.4">
      <c r="A219" s="471"/>
      <c r="B219" s="472" t="s">
        <v>1365</v>
      </c>
      <c r="C219" s="490" t="s">
        <v>1384</v>
      </c>
      <c r="D219" s="494" t="s">
        <v>1459</v>
      </c>
      <c r="E219" s="508"/>
      <c r="F219" s="508"/>
      <c r="G219" s="508"/>
      <c r="H219" s="508"/>
      <c r="I219" s="508"/>
      <c r="J219" s="508"/>
      <c r="K219" s="508"/>
      <c r="L219" s="508"/>
      <c r="M219" s="508"/>
      <c r="N219" s="508"/>
      <c r="O219" s="508"/>
      <c r="P219" s="508"/>
      <c r="Q219" s="508"/>
      <c r="R219" s="508"/>
      <c r="S219" s="508"/>
      <c r="T219" s="508"/>
      <c r="U219" s="508"/>
      <c r="V219" s="508"/>
      <c r="W219" s="495"/>
      <c r="X219" s="495"/>
      <c r="Y219" s="495"/>
      <c r="Z219" s="495"/>
      <c r="AA219" s="495"/>
      <c r="AB219" s="495"/>
      <c r="AC219" s="495"/>
      <c r="AD219" s="495"/>
      <c r="AE219" s="495"/>
      <c r="AF219" s="495"/>
      <c r="AG219" s="495"/>
      <c r="AH219" s="495"/>
      <c r="AI219" s="495"/>
      <c r="AJ219" s="495"/>
      <c r="AK219" s="495"/>
      <c r="AL219" s="495"/>
      <c r="AM219" s="495"/>
      <c r="AN219" s="495"/>
      <c r="AO219" s="495"/>
      <c r="AP219" s="495"/>
      <c r="AQ219" s="495"/>
      <c r="AR219" s="495"/>
      <c r="AS219" s="495"/>
      <c r="AT219" s="495"/>
      <c r="AU219" s="495"/>
      <c r="AV219" s="495"/>
      <c r="AW219" s="495"/>
      <c r="AX219" s="497"/>
      <c r="AY219" s="475"/>
    </row>
    <row r="220" spans="1:51" ht="24" x14ac:dyDescent="0.4">
      <c r="A220" s="471"/>
      <c r="B220" s="472"/>
      <c r="C220" s="490" t="s">
        <v>1385</v>
      </c>
      <c r="D220" s="494" t="s">
        <v>1460</v>
      </c>
      <c r="E220" s="495"/>
      <c r="F220" s="495"/>
      <c r="G220" s="495"/>
      <c r="H220" s="495"/>
      <c r="I220" s="495"/>
      <c r="J220" s="495"/>
      <c r="K220" s="495"/>
      <c r="L220" s="495"/>
      <c r="M220" s="495"/>
      <c r="N220" s="495"/>
      <c r="O220" s="495"/>
      <c r="P220" s="495"/>
      <c r="Q220" s="495"/>
      <c r="R220" s="495"/>
      <c r="S220" s="495"/>
      <c r="T220" s="495"/>
      <c r="U220" s="495"/>
      <c r="V220" s="495"/>
      <c r="W220" s="495"/>
      <c r="X220" s="495"/>
      <c r="Y220" s="495"/>
      <c r="Z220" s="495"/>
      <c r="AA220" s="495"/>
      <c r="AB220" s="495"/>
      <c r="AC220" s="495"/>
      <c r="AD220" s="495"/>
      <c r="AE220" s="495"/>
      <c r="AF220" s="495"/>
      <c r="AG220" s="495"/>
      <c r="AH220" s="495"/>
      <c r="AI220" s="495"/>
      <c r="AJ220" s="495"/>
      <c r="AK220" s="495"/>
      <c r="AL220" s="495"/>
      <c r="AM220" s="495"/>
      <c r="AN220" s="495"/>
      <c r="AO220" s="495"/>
      <c r="AP220" s="495"/>
      <c r="AQ220" s="495" t="s">
        <v>1461</v>
      </c>
      <c r="AR220" s="508"/>
      <c r="AS220" s="495"/>
      <c r="AT220" s="495"/>
      <c r="AU220" s="495"/>
      <c r="AV220" s="495"/>
      <c r="AW220" s="495"/>
      <c r="AX220" s="497"/>
      <c r="AY220" s="475"/>
    </row>
    <row r="221" spans="1:51" ht="24" x14ac:dyDescent="0.4">
      <c r="A221" s="471"/>
      <c r="B221" s="472" t="s">
        <v>1373</v>
      </c>
      <c r="C221" s="509" t="s">
        <v>1400</v>
      </c>
      <c r="D221" s="494" t="s">
        <v>1462</v>
      </c>
      <c r="E221" s="495"/>
      <c r="F221" s="495"/>
      <c r="G221" s="495"/>
      <c r="H221" s="495"/>
      <c r="I221" s="495"/>
      <c r="J221" s="495"/>
      <c r="K221" s="495"/>
      <c r="L221" s="495"/>
      <c r="M221" s="495"/>
      <c r="N221" s="495"/>
      <c r="O221" s="495"/>
      <c r="P221" s="495"/>
      <c r="Q221" s="495"/>
      <c r="R221" s="495"/>
      <c r="S221" s="495"/>
      <c r="T221" s="495"/>
      <c r="U221" s="495"/>
      <c r="V221" s="495"/>
      <c r="W221" s="495"/>
      <c r="X221" s="495"/>
      <c r="Y221" s="495"/>
      <c r="Z221" s="495"/>
      <c r="AA221" s="495"/>
      <c r="AB221" s="495"/>
      <c r="AC221" s="495"/>
      <c r="AD221" s="495"/>
      <c r="AE221" s="495"/>
      <c r="AF221" s="495"/>
      <c r="AG221" s="495"/>
      <c r="AH221" s="495"/>
      <c r="AI221" s="495"/>
      <c r="AJ221" s="495"/>
      <c r="AK221" s="495"/>
      <c r="AL221" s="495"/>
      <c r="AM221" s="495"/>
      <c r="AN221" s="495"/>
      <c r="AO221" s="495"/>
      <c r="AP221" s="495"/>
      <c r="AQ221" s="495"/>
      <c r="AR221" s="499"/>
      <c r="AS221" s="499"/>
      <c r="AT221" s="499"/>
      <c r="AU221" s="499"/>
      <c r="AV221" s="499"/>
      <c r="AW221" s="499"/>
      <c r="AX221" s="500"/>
      <c r="AY221" s="475"/>
    </row>
    <row r="222" spans="1:51" ht="23.25" x14ac:dyDescent="0.35">
      <c r="A222" s="471"/>
      <c r="B222" s="1116" t="s">
        <v>1387</v>
      </c>
      <c r="C222" s="1117"/>
      <c r="D222" s="1117"/>
      <c r="E222" s="1118"/>
      <c r="F222" s="1116" t="s">
        <v>1388</v>
      </c>
      <c r="G222" s="1117"/>
      <c r="H222" s="1117"/>
      <c r="I222" s="1117"/>
      <c r="J222" s="1117"/>
      <c r="K222" s="1117"/>
      <c r="L222" s="1117"/>
      <c r="M222" s="1117"/>
      <c r="N222" s="1117"/>
      <c r="O222" s="1117"/>
      <c r="P222" s="1117"/>
      <c r="Q222" s="1117"/>
      <c r="R222" s="1117"/>
      <c r="S222" s="510"/>
      <c r="T222" s="510"/>
      <c r="U222" s="510"/>
      <c r="V222" s="510"/>
      <c r="W222" s="510"/>
      <c r="X222" s="510"/>
      <c r="Y222" s="510"/>
      <c r="Z222" s="510"/>
      <c r="AA222" s="510"/>
      <c r="AB222" s="512"/>
      <c r="AC222" s="512"/>
      <c r="AD222" s="512"/>
      <c r="AE222" s="512"/>
      <c r="AF222" s="512"/>
      <c r="AG222" s="512"/>
      <c r="AH222" s="512"/>
      <c r="AI222" s="512"/>
      <c r="AJ222" s="512"/>
      <c r="AK222" s="512"/>
      <c r="AL222" s="512"/>
      <c r="AM222" s="512"/>
      <c r="AN222" s="512"/>
      <c r="AO222" s="512"/>
      <c r="AP222" s="512"/>
      <c r="AQ222" s="512"/>
      <c r="AR222" s="502"/>
      <c r="AS222" s="502"/>
      <c r="AT222" s="502"/>
      <c r="AU222" s="502"/>
      <c r="AV222" s="502"/>
      <c r="AW222" s="502"/>
      <c r="AX222" s="503"/>
      <c r="AY222" s="475"/>
    </row>
    <row r="223" spans="1:51" x14ac:dyDescent="0.2">
      <c r="A223" s="477"/>
      <c r="B223" s="478"/>
      <c r="C223" s="478"/>
      <c r="D223" s="478"/>
      <c r="E223" s="478"/>
      <c r="F223" s="478"/>
      <c r="G223" s="478"/>
      <c r="H223" s="478"/>
      <c r="I223" s="478"/>
      <c r="J223" s="478"/>
      <c r="K223" s="478"/>
      <c r="L223" s="478"/>
      <c r="M223" s="478"/>
      <c r="N223" s="478"/>
      <c r="O223" s="478"/>
      <c r="P223" s="478"/>
      <c r="Q223" s="478"/>
      <c r="R223" s="478"/>
      <c r="S223" s="478"/>
      <c r="T223" s="478"/>
      <c r="U223" s="478"/>
      <c r="V223" s="478"/>
      <c r="W223" s="478"/>
      <c r="X223" s="478"/>
      <c r="Y223" s="478"/>
      <c r="Z223" s="478"/>
      <c r="AA223" s="478"/>
      <c r="AB223" s="478"/>
      <c r="AC223" s="478"/>
      <c r="AD223" s="478"/>
      <c r="AE223" s="478"/>
      <c r="AF223" s="478"/>
      <c r="AG223" s="478"/>
      <c r="AH223" s="478"/>
      <c r="AI223" s="478"/>
      <c r="AJ223" s="478"/>
      <c r="AK223" s="478"/>
      <c r="AL223" s="478"/>
      <c r="AM223" s="478"/>
      <c r="AN223" s="478"/>
      <c r="AO223" s="478"/>
      <c r="AP223" s="478"/>
      <c r="AQ223" s="478"/>
      <c r="AR223" s="478"/>
      <c r="AS223" s="478"/>
      <c r="AT223" s="478"/>
      <c r="AU223" s="478"/>
      <c r="AV223" s="478"/>
      <c r="AW223" s="478"/>
      <c r="AX223" s="478"/>
      <c r="AY223" s="504"/>
    </row>
    <row r="225" spans="1:51" x14ac:dyDescent="0.2">
      <c r="A225" s="468"/>
      <c r="B225" s="469"/>
      <c r="C225" s="469"/>
      <c r="D225" s="469"/>
      <c r="E225" s="469"/>
      <c r="F225" s="469"/>
      <c r="G225" s="469"/>
      <c r="H225" s="469"/>
      <c r="I225" s="469"/>
      <c r="J225" s="469"/>
      <c r="K225" s="469"/>
      <c r="L225" s="469"/>
      <c r="M225" s="469"/>
      <c r="N225" s="469"/>
      <c r="O225" s="469"/>
      <c r="P225" s="469"/>
      <c r="Q225" s="469"/>
      <c r="R225" s="469"/>
      <c r="S225" s="469"/>
      <c r="T225" s="469"/>
      <c r="U225" s="469"/>
      <c r="V225" s="469"/>
      <c r="W225" s="469"/>
      <c r="X225" s="469"/>
      <c r="Y225" s="469"/>
      <c r="Z225" s="469"/>
      <c r="AA225" s="469"/>
      <c r="AB225" s="469"/>
      <c r="AC225" s="469"/>
      <c r="AD225" s="469"/>
      <c r="AE225" s="469"/>
      <c r="AF225" s="469"/>
      <c r="AG225" s="469"/>
      <c r="AH225" s="469"/>
      <c r="AI225" s="469"/>
      <c r="AJ225" s="469"/>
      <c r="AK225" s="469"/>
      <c r="AL225" s="469"/>
      <c r="AM225" s="469"/>
      <c r="AN225" s="469" t="s">
        <v>1389</v>
      </c>
      <c r="AO225" s="469"/>
      <c r="AP225" s="469"/>
      <c r="AQ225" s="469"/>
      <c r="AR225" s="469"/>
      <c r="AS225" s="469"/>
      <c r="AT225" s="469"/>
      <c r="AU225" s="469"/>
      <c r="AV225" s="469"/>
      <c r="AW225" s="469"/>
      <c r="AX225" s="469"/>
      <c r="AY225" s="470"/>
    </row>
    <row r="226" spans="1:51" x14ac:dyDescent="0.2">
      <c r="A226" s="471"/>
      <c r="AK226" s="472"/>
      <c r="AL226" s="473"/>
      <c r="AM226" s="474"/>
      <c r="AN226" s="472"/>
      <c r="AO226" s="474"/>
      <c r="AP226" s="472"/>
      <c r="AQ226" s="473"/>
      <c r="AR226" s="473"/>
      <c r="AS226" s="474"/>
      <c r="AT226" s="472"/>
      <c r="AU226" s="473"/>
      <c r="AV226" s="474"/>
      <c r="AW226" s="472"/>
      <c r="AX226" s="474"/>
      <c r="AY226" s="475"/>
    </row>
    <row r="227" spans="1:51" x14ac:dyDescent="0.2">
      <c r="A227" s="471"/>
      <c r="B227" s="472" t="s">
        <v>1324</v>
      </c>
      <c r="C227" s="473"/>
      <c r="D227" s="474"/>
      <c r="E227" s="472"/>
      <c r="F227" s="473"/>
      <c r="G227" s="473"/>
      <c r="H227" s="474"/>
      <c r="I227" s="472"/>
      <c r="J227" s="473"/>
      <c r="K227" s="474"/>
      <c r="L227" s="472"/>
      <c r="M227" s="474"/>
      <c r="T227" s="454"/>
      <c r="AK227" s="472"/>
      <c r="AL227" s="473"/>
      <c r="AM227" s="474"/>
      <c r="AN227" s="472"/>
      <c r="AO227" s="474"/>
      <c r="AP227" s="472"/>
      <c r="AQ227" s="473"/>
      <c r="AR227" s="473"/>
      <c r="AS227" s="474"/>
      <c r="AT227" s="472"/>
      <c r="AU227" s="473"/>
      <c r="AV227" s="474"/>
      <c r="AW227" s="472"/>
      <c r="AX227" s="474"/>
      <c r="AY227" s="475"/>
    </row>
    <row r="228" spans="1:51" x14ac:dyDescent="0.2">
      <c r="A228" s="471"/>
      <c r="B228" s="472" t="s">
        <v>1325</v>
      </c>
      <c r="C228" s="473"/>
      <c r="D228" s="474"/>
      <c r="E228" s="472"/>
      <c r="F228" s="473"/>
      <c r="G228" s="473"/>
      <c r="H228" s="474"/>
      <c r="I228" s="472"/>
      <c r="J228" s="473"/>
      <c r="K228" s="474"/>
      <c r="L228" s="472"/>
      <c r="M228" s="474"/>
      <c r="V228" s="476"/>
      <c r="W228" s="472"/>
      <c r="X228" s="474"/>
      <c r="Y228" s="472"/>
      <c r="Z228" s="473"/>
      <c r="AA228" s="473"/>
      <c r="AB228" s="474"/>
      <c r="AC228" s="472"/>
      <c r="AD228" s="473"/>
      <c r="AE228" s="473"/>
      <c r="AF228" s="474"/>
      <c r="AG228" s="472"/>
      <c r="AH228" s="473"/>
      <c r="AI228" s="473"/>
      <c r="AJ228" s="473"/>
      <c r="AK228" s="472"/>
      <c r="AL228" s="473"/>
      <c r="AM228" s="474"/>
      <c r="AN228" s="472"/>
      <c r="AO228" s="474"/>
      <c r="AP228" s="472"/>
      <c r="AQ228" s="473"/>
      <c r="AR228" s="473"/>
      <c r="AS228" s="474"/>
      <c r="AT228" s="472"/>
      <c r="AU228" s="473"/>
      <c r="AV228" s="474"/>
      <c r="AW228" s="472"/>
      <c r="AX228" s="474"/>
      <c r="AY228" s="475"/>
    </row>
    <row r="229" spans="1:51" x14ac:dyDescent="0.2">
      <c r="A229" s="471"/>
      <c r="B229" s="472" t="s">
        <v>1326</v>
      </c>
      <c r="C229" s="473"/>
      <c r="D229" s="474"/>
      <c r="E229" s="472"/>
      <c r="F229" s="473"/>
      <c r="G229" s="473"/>
      <c r="H229" s="474"/>
      <c r="I229" s="472"/>
      <c r="J229" s="473"/>
      <c r="K229" s="474"/>
      <c r="L229" s="472"/>
      <c r="M229" s="474"/>
      <c r="N229" s="477"/>
      <c r="O229" s="478"/>
      <c r="P229" s="478"/>
      <c r="Q229" s="478"/>
      <c r="R229" s="478"/>
      <c r="S229" s="478"/>
      <c r="T229" s="478"/>
      <c r="U229" s="478"/>
      <c r="V229" s="476"/>
      <c r="W229" s="472"/>
      <c r="X229" s="474"/>
      <c r="Y229" s="472"/>
      <c r="Z229" s="473"/>
      <c r="AA229" s="473"/>
      <c r="AB229" s="474"/>
      <c r="AC229" s="472"/>
      <c r="AD229" s="473"/>
      <c r="AE229" s="473"/>
      <c r="AF229" s="474"/>
      <c r="AG229" s="472"/>
      <c r="AH229" s="473"/>
      <c r="AI229" s="473"/>
      <c r="AJ229" s="473"/>
      <c r="AK229" s="472"/>
      <c r="AL229" s="473"/>
      <c r="AM229" s="474"/>
      <c r="AN229" s="472"/>
      <c r="AO229" s="474"/>
      <c r="AP229" s="472"/>
      <c r="AQ229" s="473"/>
      <c r="AR229" s="473"/>
      <c r="AS229" s="474"/>
      <c r="AT229" s="472"/>
      <c r="AU229" s="473"/>
      <c r="AV229" s="474"/>
      <c r="AW229" s="472"/>
      <c r="AX229" s="474"/>
      <c r="AY229" s="475"/>
    </row>
    <row r="230" spans="1:51" ht="23.45" customHeight="1" x14ac:dyDescent="0.2">
      <c r="A230" s="471"/>
      <c r="B230" s="1082"/>
      <c r="C230" s="1086"/>
      <c r="D230" s="1086"/>
      <c r="E230" s="1086"/>
      <c r="F230" s="1086"/>
      <c r="G230" s="1086"/>
      <c r="H230" s="1086"/>
      <c r="I230" s="1086"/>
      <c r="J230" s="1086"/>
      <c r="K230" s="1086"/>
      <c r="L230" s="1086"/>
      <c r="M230" s="1086"/>
      <c r="N230" s="1086"/>
      <c r="O230" s="1086"/>
      <c r="P230" s="1086"/>
      <c r="Q230" s="1086"/>
      <c r="R230" s="1086"/>
      <c r="S230" s="1086"/>
      <c r="T230" s="1086"/>
      <c r="U230" s="1086"/>
      <c r="V230" s="1086"/>
      <c r="W230" s="1086"/>
      <c r="X230" s="1086"/>
      <c r="Y230" s="1086"/>
      <c r="Z230" s="1086"/>
      <c r="AA230" s="1086"/>
      <c r="AB230" s="1086"/>
      <c r="AC230" s="1086"/>
      <c r="AD230" s="1086"/>
      <c r="AE230" s="1086"/>
      <c r="AF230" s="1086"/>
      <c r="AG230" s="1086"/>
      <c r="AH230" s="1086"/>
      <c r="AI230" s="1086"/>
      <c r="AJ230" s="1086"/>
      <c r="AK230" s="1086"/>
      <c r="AL230" s="1086"/>
      <c r="AM230" s="1086"/>
      <c r="AN230" s="1083"/>
      <c r="AO230" s="1090" t="s">
        <v>1327</v>
      </c>
      <c r="AP230" s="1088"/>
      <c r="AQ230" s="1088"/>
      <c r="AR230" s="1088"/>
      <c r="AS230" s="1088"/>
      <c r="AT230" s="1088"/>
      <c r="AU230" s="1088"/>
      <c r="AV230" s="1089"/>
      <c r="AW230" s="1090">
        <v>8</v>
      </c>
      <c r="AX230" s="1089"/>
      <c r="AY230" s="475"/>
    </row>
    <row r="231" spans="1:51" x14ac:dyDescent="0.2">
      <c r="A231" s="471"/>
      <c r="B231" s="1104"/>
      <c r="C231" s="1106"/>
      <c r="D231" s="472"/>
      <c r="E231" s="474"/>
      <c r="F231" s="472"/>
      <c r="G231" s="474"/>
      <c r="H231" s="472"/>
      <c r="I231" s="473"/>
      <c r="J231" s="473"/>
      <c r="K231" s="474"/>
      <c r="L231" s="472"/>
      <c r="M231" s="473"/>
      <c r="N231" s="474"/>
      <c r="O231" s="472"/>
      <c r="P231" s="474"/>
      <c r="Q231" s="476"/>
      <c r="R231" s="476"/>
      <c r="S231" s="472"/>
      <c r="T231" s="473"/>
      <c r="U231" s="474"/>
      <c r="V231" s="472"/>
      <c r="W231" s="473"/>
      <c r="X231" s="473"/>
      <c r="Y231" s="474"/>
      <c r="Z231" s="472"/>
      <c r="AA231" s="474"/>
      <c r="AB231" s="1119"/>
      <c r="AC231" s="1120"/>
      <c r="AD231" s="1120"/>
      <c r="AE231" s="1120"/>
      <c r="AF231" s="1120"/>
      <c r="AG231" s="1120"/>
      <c r="AH231" s="1120"/>
      <c r="AI231" s="1120"/>
      <c r="AJ231" s="1120"/>
      <c r="AK231" s="1120"/>
      <c r="AL231" s="1120"/>
      <c r="AM231" s="1120"/>
      <c r="AN231" s="1120"/>
      <c r="AO231" s="1121"/>
      <c r="AP231" s="1119" t="s">
        <v>1331</v>
      </c>
      <c r="AQ231" s="1120"/>
      <c r="AR231" s="1120"/>
      <c r="AS231" s="1120"/>
      <c r="AT231" s="1120"/>
      <c r="AU231" s="1120"/>
      <c r="AV231" s="1120"/>
      <c r="AW231" s="1120"/>
      <c r="AX231" s="1121"/>
      <c r="AY231" s="475"/>
    </row>
    <row r="232" spans="1:51" x14ac:dyDescent="0.2">
      <c r="A232" s="471"/>
      <c r="B232" s="1107"/>
      <c r="C232" s="1108"/>
      <c r="D232" s="472"/>
      <c r="E232" s="474"/>
      <c r="F232" s="472"/>
      <c r="G232" s="474"/>
      <c r="H232" s="472"/>
      <c r="I232" s="473"/>
      <c r="J232" s="473"/>
      <c r="K232" s="474"/>
      <c r="L232" s="472"/>
      <c r="M232" s="473"/>
      <c r="N232" s="474"/>
      <c r="O232" s="472"/>
      <c r="P232" s="474"/>
      <c r="Q232" s="476"/>
      <c r="R232" s="476"/>
      <c r="S232" s="472"/>
      <c r="T232" s="473"/>
      <c r="U232" s="474"/>
      <c r="V232" s="472"/>
      <c r="W232" s="473"/>
      <c r="X232" s="473"/>
      <c r="Y232" s="474"/>
      <c r="Z232" s="472"/>
      <c r="AA232" s="474"/>
      <c r="AB232" s="1122"/>
      <c r="AC232" s="1123"/>
      <c r="AD232" s="1123"/>
      <c r="AE232" s="1123"/>
      <c r="AF232" s="1123"/>
      <c r="AG232" s="1123"/>
      <c r="AH232" s="1123"/>
      <c r="AI232" s="1123"/>
      <c r="AJ232" s="1123"/>
      <c r="AK232" s="1123"/>
      <c r="AL232" s="1123"/>
      <c r="AM232" s="1123"/>
      <c r="AN232" s="1123"/>
      <c r="AO232" s="1124"/>
      <c r="AP232" s="1122"/>
      <c r="AQ232" s="1123"/>
      <c r="AR232" s="1123"/>
      <c r="AS232" s="1123"/>
      <c r="AT232" s="1123"/>
      <c r="AU232" s="1123"/>
      <c r="AV232" s="1123"/>
      <c r="AW232" s="1123"/>
      <c r="AX232" s="1124"/>
      <c r="AY232" s="475"/>
    </row>
    <row r="233" spans="1:51" x14ac:dyDescent="0.2">
      <c r="A233" s="471"/>
      <c r="B233" s="1084"/>
      <c r="C233" s="1085"/>
      <c r="D233" s="472"/>
      <c r="E233" s="474"/>
      <c r="F233" s="472"/>
      <c r="G233" s="474"/>
      <c r="H233" s="472"/>
      <c r="I233" s="473"/>
      <c r="J233" s="473"/>
      <c r="K233" s="474"/>
      <c r="L233" s="472"/>
      <c r="M233" s="473"/>
      <c r="N233" s="474"/>
      <c r="O233" s="472"/>
      <c r="P233" s="474"/>
      <c r="Q233" s="476"/>
      <c r="R233" s="476"/>
      <c r="S233" s="472"/>
      <c r="T233" s="473"/>
      <c r="U233" s="474"/>
      <c r="V233" s="472"/>
      <c r="W233" s="473"/>
      <c r="X233" s="473"/>
      <c r="Y233" s="474"/>
      <c r="Z233" s="472"/>
      <c r="AA233" s="474"/>
      <c r="AB233" s="485"/>
      <c r="AC233" s="486"/>
      <c r="AD233" s="486"/>
      <c r="AE233" s="486"/>
      <c r="AF233" s="486"/>
      <c r="AG233" s="486"/>
      <c r="AH233" s="486"/>
      <c r="AI233" s="486"/>
      <c r="AJ233" s="486"/>
      <c r="AK233" s="486"/>
      <c r="AL233" s="486"/>
      <c r="AM233" s="486"/>
      <c r="AN233" s="486"/>
      <c r="AO233" s="487"/>
      <c r="AP233" s="482"/>
      <c r="AQ233" s="483"/>
      <c r="AR233" s="483"/>
      <c r="AS233" s="483"/>
      <c r="AT233" s="483"/>
      <c r="AU233" s="483"/>
      <c r="AV233" s="483"/>
      <c r="AW233" s="483"/>
      <c r="AX233" s="484"/>
      <c r="AY233" s="475"/>
    </row>
    <row r="234" spans="1:51" x14ac:dyDescent="0.2">
      <c r="A234" s="471"/>
      <c r="B234" s="472"/>
      <c r="C234" s="474" t="s">
        <v>265</v>
      </c>
      <c r="D234" s="1082" t="s">
        <v>1338</v>
      </c>
      <c r="E234" s="1086"/>
      <c r="F234" s="1083"/>
      <c r="G234" s="476" t="s">
        <v>1339</v>
      </c>
      <c r="H234" s="1082" t="s">
        <v>1340</v>
      </c>
      <c r="I234" s="1083"/>
      <c r="J234" s="1082" t="s">
        <v>1341</v>
      </c>
      <c r="K234" s="1086"/>
      <c r="L234" s="1083"/>
      <c r="M234" s="1082" t="s">
        <v>1342</v>
      </c>
      <c r="N234" s="1086"/>
      <c r="O234" s="1086"/>
      <c r="P234" s="1086"/>
      <c r="Q234" s="1086"/>
      <c r="R234" s="1086"/>
      <c r="S234" s="1086"/>
      <c r="T234" s="1086"/>
      <c r="U234" s="1083"/>
      <c r="V234" s="1082" t="s">
        <v>1343</v>
      </c>
      <c r="W234" s="1086"/>
      <c r="X234" s="1086"/>
      <c r="Y234" s="1086"/>
      <c r="Z234" s="1086"/>
      <c r="AA234" s="1086"/>
      <c r="AB234" s="1086"/>
      <c r="AC234" s="1086"/>
      <c r="AD234" s="1086"/>
      <c r="AE234" s="1086"/>
      <c r="AF234" s="1086"/>
      <c r="AG234" s="1086"/>
      <c r="AH234" s="1086"/>
      <c r="AI234" s="1086"/>
      <c r="AJ234" s="1086"/>
      <c r="AK234" s="1086"/>
      <c r="AL234" s="1086"/>
      <c r="AM234" s="1086"/>
      <c r="AN234" s="1086"/>
      <c r="AO234" s="1086"/>
      <c r="AP234" s="1086"/>
      <c r="AQ234" s="1086"/>
      <c r="AR234" s="1086"/>
      <c r="AS234" s="1086"/>
      <c r="AT234" s="1086"/>
      <c r="AU234" s="1086"/>
      <c r="AV234" s="1086"/>
      <c r="AW234" s="1086"/>
      <c r="AX234" s="1083"/>
      <c r="AY234" s="475"/>
    </row>
    <row r="235" spans="1:51" x14ac:dyDescent="0.2">
      <c r="A235" s="471"/>
      <c r="B235" s="472"/>
      <c r="C235" s="474" t="s">
        <v>621</v>
      </c>
      <c r="D235" s="1082" t="s">
        <v>1344</v>
      </c>
      <c r="E235" s="1086"/>
      <c r="F235" s="1086"/>
      <c r="G235" s="1086"/>
      <c r="H235" s="1086"/>
      <c r="I235" s="1086"/>
      <c r="J235" s="1086"/>
      <c r="K235" s="1086"/>
      <c r="L235" s="1086"/>
      <c r="M235" s="1086"/>
      <c r="N235" s="1086"/>
      <c r="O235" s="1086"/>
      <c r="P235" s="1086"/>
      <c r="Q235" s="1086"/>
      <c r="R235" s="1086"/>
      <c r="S235" s="1086"/>
      <c r="T235" s="1086"/>
      <c r="U235" s="1083"/>
      <c r="V235" s="476" t="s">
        <v>1345</v>
      </c>
      <c r="W235" s="1082" t="s">
        <v>1346</v>
      </c>
      <c r="X235" s="1086"/>
      <c r="Y235" s="1086"/>
      <c r="Z235" s="1083"/>
      <c r="AA235" s="476" t="s">
        <v>1347</v>
      </c>
      <c r="AB235" s="1082" t="s">
        <v>1348</v>
      </c>
      <c r="AC235" s="1083"/>
      <c r="AD235" s="476" t="s">
        <v>1349</v>
      </c>
      <c r="AE235" s="472"/>
      <c r="AF235" s="1082" t="s">
        <v>1350</v>
      </c>
      <c r="AG235" s="1086"/>
      <c r="AH235" s="1083"/>
      <c r="AI235" s="1082" t="s">
        <v>1351</v>
      </c>
      <c r="AJ235" s="1086"/>
      <c r="AK235" s="1086"/>
      <c r="AL235" s="1083"/>
      <c r="AM235" s="1082" t="s">
        <v>1352</v>
      </c>
      <c r="AN235" s="1086"/>
      <c r="AO235" s="1083"/>
      <c r="AP235" s="1082" t="s">
        <v>1353</v>
      </c>
      <c r="AQ235" s="1086"/>
      <c r="AR235" s="1083"/>
      <c r="AS235" s="1082" t="s">
        <v>1354</v>
      </c>
      <c r="AT235" s="1086"/>
      <c r="AU235" s="1083"/>
      <c r="AV235" s="1082" t="s">
        <v>1355</v>
      </c>
      <c r="AW235" s="1086"/>
      <c r="AX235" s="1083"/>
      <c r="AY235" s="475"/>
    </row>
    <row r="236" spans="1:51" x14ac:dyDescent="0.2">
      <c r="A236" s="471"/>
      <c r="B236" s="1082" t="s">
        <v>1356</v>
      </c>
      <c r="C236" s="1083"/>
      <c r="D236" s="1082" t="s">
        <v>1357</v>
      </c>
      <c r="E236" s="1086"/>
      <c r="F236" s="1086"/>
      <c r="G236" s="1086"/>
      <c r="H236" s="1086"/>
      <c r="I236" s="1086"/>
      <c r="J236" s="1086"/>
      <c r="K236" s="1086"/>
      <c r="L236" s="1086"/>
      <c r="M236" s="1086"/>
      <c r="N236" s="1086"/>
      <c r="O236" s="1086"/>
      <c r="P236" s="1086"/>
      <c r="Q236" s="1086"/>
      <c r="R236" s="1086"/>
      <c r="S236" s="1086"/>
      <c r="T236" s="1086"/>
      <c r="U236" s="1083"/>
      <c r="V236" s="1082" t="s">
        <v>1358</v>
      </c>
      <c r="W236" s="1086"/>
      <c r="X236" s="1086"/>
      <c r="Y236" s="1086"/>
      <c r="Z236" s="1086"/>
      <c r="AA236" s="1086"/>
      <c r="AB236" s="1086"/>
      <c r="AC236" s="1086"/>
      <c r="AD236" s="1086"/>
      <c r="AE236" s="1086"/>
      <c r="AF236" s="1086"/>
      <c r="AG236" s="1086"/>
      <c r="AH236" s="1083"/>
      <c r="AI236" s="1082" t="s">
        <v>1359</v>
      </c>
      <c r="AJ236" s="1086"/>
      <c r="AK236" s="1086"/>
      <c r="AL236" s="1083"/>
      <c r="AM236" s="1082" t="s">
        <v>1360</v>
      </c>
      <c r="AN236" s="1086"/>
      <c r="AO236" s="1083"/>
      <c r="AP236" s="1082" t="s">
        <v>1351</v>
      </c>
      <c r="AQ236" s="1086"/>
      <c r="AR236" s="1083"/>
      <c r="AS236" s="1082" t="s">
        <v>1361</v>
      </c>
      <c r="AT236" s="1086"/>
      <c r="AU236" s="1083"/>
      <c r="AV236" s="1082" t="s">
        <v>1362</v>
      </c>
      <c r="AW236" s="1086"/>
      <c r="AX236" s="1083"/>
      <c r="AY236" s="475"/>
    </row>
    <row r="237" spans="1:51" ht="24" x14ac:dyDescent="0.4">
      <c r="A237" s="471"/>
      <c r="B237" s="472" t="s">
        <v>1365</v>
      </c>
      <c r="C237" s="490" t="s">
        <v>623</v>
      </c>
      <c r="D237" s="494" t="s">
        <v>1463</v>
      </c>
      <c r="E237" s="495"/>
      <c r="F237" s="495"/>
      <c r="G237" s="495"/>
      <c r="H237" s="495"/>
      <c r="I237" s="495"/>
      <c r="J237" s="495"/>
      <c r="K237" s="495"/>
      <c r="L237" s="495"/>
      <c r="M237" s="495"/>
      <c r="N237" s="495"/>
      <c r="O237" s="495"/>
      <c r="P237" s="495"/>
      <c r="Q237" s="495"/>
      <c r="R237" s="495"/>
      <c r="S237" s="495"/>
      <c r="T237" s="495"/>
      <c r="U237" s="495"/>
      <c r="V237" s="495"/>
      <c r="W237" s="495"/>
      <c r="X237" s="495"/>
      <c r="Y237" s="495"/>
      <c r="Z237" s="495"/>
      <c r="AA237" s="495"/>
      <c r="AB237" s="495"/>
      <c r="AC237" s="495"/>
      <c r="AD237" s="495"/>
      <c r="AE237" s="495"/>
      <c r="AF237" s="495"/>
      <c r="AG237" s="495"/>
      <c r="AH237" s="495"/>
      <c r="AI237" s="495"/>
      <c r="AJ237" s="495"/>
      <c r="AK237" s="495"/>
      <c r="AL237" s="495"/>
      <c r="AM237" s="495"/>
      <c r="AN237" s="495"/>
      <c r="AO237" s="495"/>
      <c r="AP237" s="495"/>
      <c r="AQ237" s="495" t="s">
        <v>1461</v>
      </c>
      <c r="AR237" s="491"/>
      <c r="AS237" s="491"/>
      <c r="AT237" s="491"/>
      <c r="AU237" s="491"/>
      <c r="AV237" s="491"/>
      <c r="AW237" s="491"/>
      <c r="AX237" s="493"/>
      <c r="AY237" s="475"/>
    </row>
    <row r="238" spans="1:51" ht="24" x14ac:dyDescent="0.4">
      <c r="A238" s="471"/>
      <c r="B238" s="472" t="s">
        <v>1373</v>
      </c>
      <c r="C238" s="490" t="s">
        <v>626</v>
      </c>
      <c r="D238" s="494" t="s">
        <v>1438</v>
      </c>
      <c r="E238" s="495"/>
      <c r="F238" s="495"/>
      <c r="G238" s="495"/>
      <c r="H238" s="495"/>
      <c r="I238" s="495"/>
      <c r="J238" s="495"/>
      <c r="K238" s="495"/>
      <c r="L238" s="495"/>
      <c r="M238" s="495"/>
      <c r="N238" s="495"/>
      <c r="O238" s="495"/>
      <c r="P238" s="495"/>
      <c r="Q238" s="495"/>
      <c r="R238" s="495"/>
      <c r="S238" s="495"/>
      <c r="T238" s="495"/>
      <c r="U238" s="495"/>
      <c r="V238" s="495"/>
      <c r="W238" s="495"/>
      <c r="X238" s="495"/>
      <c r="Y238" s="495"/>
      <c r="Z238" s="495"/>
      <c r="AA238" s="495"/>
      <c r="AB238" s="495"/>
      <c r="AC238" s="495"/>
      <c r="AD238" s="495"/>
      <c r="AE238" s="495"/>
      <c r="AF238" s="495"/>
      <c r="AG238" s="495"/>
      <c r="AH238" s="495"/>
      <c r="AI238" s="495"/>
      <c r="AJ238" s="495"/>
      <c r="AK238" s="495"/>
      <c r="AL238" s="495"/>
      <c r="AM238" s="495"/>
      <c r="AN238" s="495"/>
      <c r="AO238" s="495"/>
      <c r="AP238" s="495"/>
      <c r="AQ238" s="495"/>
      <c r="AR238" s="495"/>
      <c r="AS238" s="495"/>
      <c r="AT238" s="495"/>
      <c r="AU238" s="495"/>
      <c r="AV238" s="495"/>
      <c r="AW238" s="495"/>
      <c r="AX238" s="497"/>
      <c r="AY238" s="475"/>
    </row>
    <row r="239" spans="1:51" ht="24" x14ac:dyDescent="0.4">
      <c r="A239" s="471"/>
      <c r="B239" s="472" t="s">
        <v>1365</v>
      </c>
      <c r="C239" s="490" t="s">
        <v>628</v>
      </c>
      <c r="D239" s="494" t="s">
        <v>1464</v>
      </c>
      <c r="E239" s="495"/>
      <c r="F239" s="495"/>
      <c r="G239" s="495"/>
      <c r="H239" s="495"/>
      <c r="I239" s="495"/>
      <c r="J239" s="495"/>
      <c r="K239" s="495"/>
      <c r="L239" s="495"/>
      <c r="M239" s="495"/>
      <c r="N239" s="495"/>
      <c r="O239" s="495"/>
      <c r="P239" s="495"/>
      <c r="Q239" s="495"/>
      <c r="R239" s="495"/>
      <c r="S239" s="495"/>
      <c r="T239" s="495"/>
      <c r="U239" s="495"/>
      <c r="V239" s="495"/>
      <c r="W239" s="495"/>
      <c r="X239" s="495"/>
      <c r="Y239" s="495"/>
      <c r="Z239" s="495"/>
      <c r="AA239" s="495"/>
      <c r="AB239" s="495"/>
      <c r="AC239" s="495"/>
      <c r="AD239" s="495"/>
      <c r="AE239" s="495"/>
      <c r="AF239" s="495"/>
      <c r="AG239" s="495"/>
      <c r="AH239" s="495"/>
      <c r="AI239" s="495"/>
      <c r="AJ239" s="495"/>
      <c r="AK239" s="495"/>
      <c r="AL239" s="495"/>
      <c r="AM239" s="495"/>
      <c r="AN239" s="495"/>
      <c r="AO239" s="495"/>
      <c r="AP239" s="495"/>
      <c r="AQ239" s="495" t="s">
        <v>1461</v>
      </c>
      <c r="AR239" s="495"/>
      <c r="AS239" s="495"/>
      <c r="AT239" s="495"/>
      <c r="AU239" s="495"/>
      <c r="AV239" s="495"/>
      <c r="AW239" s="495"/>
      <c r="AX239" s="497"/>
      <c r="AY239" s="475"/>
    </row>
    <row r="240" spans="1:51" ht="24" x14ac:dyDescent="0.4">
      <c r="A240" s="471"/>
      <c r="B240" s="472" t="s">
        <v>1373</v>
      </c>
      <c r="C240" s="490" t="s">
        <v>630</v>
      </c>
      <c r="D240" s="494" t="s">
        <v>1438</v>
      </c>
      <c r="E240" s="508"/>
      <c r="F240" s="508"/>
      <c r="G240" s="508"/>
      <c r="H240" s="508"/>
      <c r="I240" s="508"/>
      <c r="J240" s="508"/>
      <c r="K240" s="508"/>
      <c r="L240" s="508"/>
      <c r="M240" s="508"/>
      <c r="N240" s="508"/>
      <c r="O240" s="508"/>
      <c r="P240" s="508"/>
      <c r="Q240" s="508"/>
      <c r="R240" s="508"/>
      <c r="S240" s="508"/>
      <c r="T240" s="508"/>
      <c r="U240" s="508"/>
      <c r="V240" s="508"/>
      <c r="W240" s="495"/>
      <c r="X240" s="495"/>
      <c r="Y240" s="495"/>
      <c r="Z240" s="495"/>
      <c r="AA240" s="495"/>
      <c r="AB240" s="495"/>
      <c r="AC240" s="495"/>
      <c r="AD240" s="495"/>
      <c r="AE240" s="495"/>
      <c r="AF240" s="495"/>
      <c r="AG240" s="495"/>
      <c r="AH240" s="495"/>
      <c r="AI240" s="495"/>
      <c r="AJ240" s="495"/>
      <c r="AK240" s="495"/>
      <c r="AL240" s="495"/>
      <c r="AM240" s="495"/>
      <c r="AN240" s="495"/>
      <c r="AO240" s="495"/>
      <c r="AP240" s="495"/>
      <c r="AQ240" s="495"/>
      <c r="AR240" s="495"/>
      <c r="AS240" s="495"/>
      <c r="AT240" s="495"/>
      <c r="AU240" s="495"/>
      <c r="AV240" s="495"/>
      <c r="AW240" s="495"/>
      <c r="AX240" s="497"/>
      <c r="AY240" s="475"/>
    </row>
    <row r="241" spans="1:51" ht="24" x14ac:dyDescent="0.4">
      <c r="A241" s="471"/>
      <c r="B241" s="472" t="s">
        <v>1365</v>
      </c>
      <c r="C241" s="490" t="s">
        <v>632</v>
      </c>
      <c r="D241" s="494" t="s">
        <v>1465</v>
      </c>
      <c r="E241" s="495"/>
      <c r="F241" s="495"/>
      <c r="G241" s="495"/>
      <c r="H241" s="495"/>
      <c r="I241" s="495"/>
      <c r="J241" s="495"/>
      <c r="K241" s="495"/>
      <c r="L241" s="495"/>
      <c r="M241" s="495"/>
      <c r="N241" s="495"/>
      <c r="O241" s="495"/>
      <c r="P241" s="495"/>
      <c r="Q241" s="495"/>
      <c r="R241" s="495"/>
      <c r="S241" s="508"/>
      <c r="T241" s="508"/>
      <c r="U241" s="508"/>
      <c r="V241" s="508"/>
      <c r="W241" s="495"/>
      <c r="X241" s="495"/>
      <c r="Y241" s="495"/>
      <c r="Z241" s="495"/>
      <c r="AA241" s="495"/>
      <c r="AB241" s="495"/>
      <c r="AC241" s="495"/>
      <c r="AD241" s="495"/>
      <c r="AE241" s="495"/>
      <c r="AF241" s="495"/>
      <c r="AG241" s="495"/>
      <c r="AH241" s="495"/>
      <c r="AI241" s="495"/>
      <c r="AJ241" s="495"/>
      <c r="AK241" s="495"/>
      <c r="AL241" s="495"/>
      <c r="AM241" s="495"/>
      <c r="AN241" s="495"/>
      <c r="AO241" s="495"/>
      <c r="AP241" s="495"/>
      <c r="AQ241" s="495" t="s">
        <v>1461</v>
      </c>
      <c r="AR241" s="495"/>
      <c r="AS241" s="495"/>
      <c r="AT241" s="495"/>
      <c r="AU241" s="495"/>
      <c r="AV241" s="495"/>
      <c r="AW241" s="495"/>
      <c r="AX241" s="497"/>
      <c r="AY241" s="475"/>
    </row>
    <row r="242" spans="1:51" ht="24" x14ac:dyDescent="0.4">
      <c r="A242" s="471"/>
      <c r="B242" s="472" t="s">
        <v>1373</v>
      </c>
      <c r="C242" s="490" t="s">
        <v>634</v>
      </c>
      <c r="D242" s="494" t="s">
        <v>1438</v>
      </c>
      <c r="E242" s="495"/>
      <c r="F242" s="495"/>
      <c r="G242" s="495"/>
      <c r="H242" s="495"/>
      <c r="I242" s="495"/>
      <c r="J242" s="495"/>
      <c r="K242" s="495"/>
      <c r="L242" s="495"/>
      <c r="M242" s="495"/>
      <c r="N242" s="495"/>
      <c r="O242" s="495"/>
      <c r="P242" s="495"/>
      <c r="Q242" s="495"/>
      <c r="R242" s="495"/>
      <c r="S242" s="495"/>
      <c r="T242" s="495"/>
      <c r="U242" s="495"/>
      <c r="V242" s="495"/>
      <c r="W242" s="495"/>
      <c r="X242" s="495"/>
      <c r="Y242" s="495"/>
      <c r="Z242" s="495"/>
      <c r="AA242" s="495"/>
      <c r="AB242" s="495"/>
      <c r="AC242" s="495"/>
      <c r="AD242" s="495"/>
      <c r="AE242" s="495"/>
      <c r="AF242" s="495"/>
      <c r="AG242" s="495"/>
      <c r="AH242" s="495"/>
      <c r="AI242" s="495"/>
      <c r="AJ242" s="495"/>
      <c r="AK242" s="495"/>
      <c r="AL242" s="495"/>
      <c r="AM242" s="495"/>
      <c r="AN242" s="495"/>
      <c r="AO242" s="495"/>
      <c r="AP242" s="495"/>
      <c r="AQ242" s="495"/>
      <c r="AR242" s="495"/>
      <c r="AS242" s="495"/>
      <c r="AT242" s="495"/>
      <c r="AU242" s="495"/>
      <c r="AV242" s="495"/>
      <c r="AW242" s="495"/>
      <c r="AX242" s="497"/>
      <c r="AY242" s="475"/>
    </row>
    <row r="243" spans="1:51" ht="24" x14ac:dyDescent="0.4">
      <c r="A243" s="471"/>
      <c r="B243" s="472"/>
      <c r="C243" s="490" t="s">
        <v>637</v>
      </c>
      <c r="D243" s="494" t="s">
        <v>1466</v>
      </c>
      <c r="E243" s="495"/>
      <c r="F243" s="495"/>
      <c r="G243" s="495"/>
      <c r="H243" s="495"/>
      <c r="I243" s="495"/>
      <c r="J243" s="495"/>
      <c r="K243" s="495"/>
      <c r="L243" s="495"/>
      <c r="M243" s="495"/>
      <c r="N243" s="495"/>
      <c r="O243" s="495"/>
      <c r="P243" s="495"/>
      <c r="Q243" s="495"/>
      <c r="R243" s="495"/>
      <c r="S243" s="495"/>
      <c r="T243" s="495"/>
      <c r="U243" s="495"/>
      <c r="V243" s="495"/>
      <c r="W243" s="495"/>
      <c r="X243" s="495"/>
      <c r="Y243" s="495"/>
      <c r="Z243" s="495"/>
      <c r="AA243" s="495"/>
      <c r="AB243" s="495"/>
      <c r="AC243" s="495"/>
      <c r="AD243" s="495"/>
      <c r="AE243" s="495"/>
      <c r="AF243" s="495"/>
      <c r="AG243" s="495"/>
      <c r="AH243" s="495"/>
      <c r="AI243" s="495"/>
      <c r="AJ243" s="495"/>
      <c r="AK243" s="495"/>
      <c r="AL243" s="495"/>
      <c r="AM243" s="495"/>
      <c r="AN243" s="495"/>
      <c r="AO243" s="495"/>
      <c r="AP243" s="495"/>
      <c r="AQ243" s="495"/>
      <c r="AR243" s="495"/>
      <c r="AS243" s="495"/>
      <c r="AT243" s="495"/>
      <c r="AU243" s="495"/>
      <c r="AV243" s="495"/>
      <c r="AW243" s="495"/>
      <c r="AX243" s="497"/>
      <c r="AY243" s="475"/>
    </row>
    <row r="244" spans="1:51" ht="24" x14ac:dyDescent="0.4">
      <c r="A244" s="471"/>
      <c r="B244" s="472"/>
      <c r="C244" s="490" t="s">
        <v>640</v>
      </c>
      <c r="D244" s="494"/>
      <c r="E244" s="495"/>
      <c r="F244" s="495"/>
      <c r="G244" s="495"/>
      <c r="H244" s="495"/>
      <c r="I244" s="495"/>
      <c r="J244" s="495"/>
      <c r="K244" s="495"/>
      <c r="L244" s="495"/>
      <c r="M244" s="495"/>
      <c r="N244" s="495"/>
      <c r="O244" s="495"/>
      <c r="P244" s="495"/>
      <c r="Q244" s="495"/>
      <c r="R244" s="495"/>
      <c r="S244" s="495"/>
      <c r="T244" s="495"/>
      <c r="U244" s="495"/>
      <c r="V244" s="495"/>
      <c r="W244" s="495"/>
      <c r="X244" s="495"/>
      <c r="Y244" s="495"/>
      <c r="Z244" s="495"/>
      <c r="AA244" s="495"/>
      <c r="AB244" s="495"/>
      <c r="AC244" s="495"/>
      <c r="AD244" s="495"/>
      <c r="AE244" s="495"/>
      <c r="AF244" s="495"/>
      <c r="AG244" s="495"/>
      <c r="AH244" s="495"/>
      <c r="AI244" s="495"/>
      <c r="AJ244" s="495"/>
      <c r="AK244" s="495"/>
      <c r="AL244" s="495"/>
      <c r="AM244" s="495"/>
      <c r="AN244" s="495"/>
      <c r="AO244" s="495"/>
      <c r="AP244" s="495"/>
      <c r="AQ244" s="495"/>
      <c r="AR244" s="495"/>
      <c r="AS244" s="495"/>
      <c r="AT244" s="495"/>
      <c r="AU244" s="495"/>
      <c r="AV244" s="495"/>
      <c r="AW244" s="495"/>
      <c r="AX244" s="497"/>
      <c r="AY244" s="475"/>
    </row>
    <row r="245" spans="1:51" ht="24" x14ac:dyDescent="0.4">
      <c r="A245" s="471"/>
      <c r="B245" s="472" t="s">
        <v>384</v>
      </c>
      <c r="C245" s="490" t="s">
        <v>642</v>
      </c>
      <c r="D245" s="494"/>
      <c r="E245" s="495"/>
      <c r="F245" s="495"/>
      <c r="G245" s="495" t="s">
        <v>626</v>
      </c>
      <c r="H245" s="495"/>
      <c r="I245" s="495"/>
      <c r="J245" s="495"/>
      <c r="K245" s="495" t="s">
        <v>1467</v>
      </c>
      <c r="L245" s="495"/>
      <c r="M245" s="495" t="s">
        <v>925</v>
      </c>
      <c r="N245" s="495"/>
      <c r="O245" s="495"/>
      <c r="P245" s="495"/>
      <c r="Q245" s="495"/>
      <c r="R245" s="495"/>
      <c r="S245" s="495"/>
      <c r="T245" s="495"/>
      <c r="U245" s="495"/>
      <c r="V245" s="495" t="s">
        <v>1468</v>
      </c>
      <c r="W245" s="495"/>
      <c r="X245" s="495"/>
      <c r="Y245" s="495"/>
      <c r="Z245" s="495"/>
      <c r="AA245" s="495"/>
      <c r="AB245" s="495"/>
      <c r="AC245" s="495"/>
      <c r="AD245" s="495"/>
      <c r="AE245" s="495"/>
      <c r="AF245" s="495"/>
      <c r="AG245" s="495"/>
      <c r="AH245" s="495"/>
      <c r="AI245" s="495"/>
      <c r="AJ245" s="495"/>
      <c r="AK245" s="495"/>
      <c r="AL245" s="495"/>
      <c r="AM245" s="495"/>
      <c r="AN245" s="495"/>
      <c r="AO245" s="495"/>
      <c r="AP245" s="495"/>
      <c r="AQ245" s="495"/>
      <c r="AR245" s="495"/>
      <c r="AS245" s="495"/>
      <c r="AT245" s="495"/>
      <c r="AU245" s="495"/>
      <c r="AV245" s="495"/>
      <c r="AW245" s="495"/>
      <c r="AX245" s="497"/>
      <c r="AY245" s="475"/>
    </row>
    <row r="246" spans="1:51" ht="24" x14ac:dyDescent="0.4">
      <c r="A246" s="471"/>
      <c r="B246" s="472" t="s">
        <v>621</v>
      </c>
      <c r="C246" s="490" t="s">
        <v>1375</v>
      </c>
      <c r="D246" s="511" t="s">
        <v>1469</v>
      </c>
      <c r="E246" s="508"/>
      <c r="F246" s="508"/>
      <c r="G246" s="508"/>
      <c r="H246" s="508"/>
      <c r="I246" s="508"/>
      <c r="J246" s="508"/>
      <c r="K246" s="508"/>
      <c r="L246" s="508"/>
      <c r="M246" s="508"/>
      <c r="N246" s="508"/>
      <c r="O246" s="508"/>
      <c r="P246" s="508"/>
      <c r="Q246" s="508"/>
      <c r="R246" s="508"/>
      <c r="S246" s="508"/>
      <c r="T246" s="508"/>
      <c r="U246" s="508"/>
      <c r="V246" s="508"/>
      <c r="W246" s="495" t="s">
        <v>1470</v>
      </c>
      <c r="X246" s="495"/>
      <c r="Y246" s="495"/>
      <c r="Z246" s="495"/>
      <c r="AA246" s="513" t="s">
        <v>1471</v>
      </c>
      <c r="AB246" s="495" t="s">
        <v>52</v>
      </c>
      <c r="AC246" s="495"/>
      <c r="AD246" s="495"/>
      <c r="AE246" s="495" t="s">
        <v>1471</v>
      </c>
      <c r="AF246" s="495"/>
      <c r="AG246" s="495"/>
      <c r="AH246" s="495"/>
      <c r="AI246" s="495"/>
      <c r="AJ246" s="495"/>
      <c r="AK246" s="495"/>
      <c r="AL246" s="495"/>
      <c r="AM246" s="495"/>
      <c r="AN246" s="495"/>
      <c r="AO246" s="495"/>
      <c r="AP246" s="495"/>
      <c r="AQ246" s="495"/>
      <c r="AR246" s="495"/>
      <c r="AS246" s="495"/>
      <c r="AT246" s="495"/>
      <c r="AU246" s="495"/>
      <c r="AV246" s="495"/>
      <c r="AW246" s="495"/>
      <c r="AX246" s="497"/>
      <c r="AY246" s="475"/>
    </row>
    <row r="247" spans="1:51" ht="24" x14ac:dyDescent="0.4">
      <c r="A247" s="471"/>
      <c r="B247" s="472" t="s">
        <v>1365</v>
      </c>
      <c r="C247" s="490" t="s">
        <v>1377</v>
      </c>
      <c r="D247" s="494" t="s">
        <v>1472</v>
      </c>
      <c r="E247" s="495"/>
      <c r="F247" s="495"/>
      <c r="G247" s="495"/>
      <c r="H247" s="495"/>
      <c r="I247" s="495"/>
      <c r="J247" s="495"/>
      <c r="K247" s="495"/>
      <c r="L247" s="495"/>
      <c r="M247" s="495"/>
      <c r="N247" s="495"/>
      <c r="O247" s="495"/>
      <c r="P247" s="495"/>
      <c r="Q247" s="495"/>
      <c r="R247" s="495"/>
      <c r="S247" s="495"/>
      <c r="T247" s="495"/>
      <c r="U247" s="495"/>
      <c r="V247" s="495"/>
      <c r="W247" s="495"/>
      <c r="X247" s="495"/>
      <c r="Y247" s="495"/>
      <c r="Z247" s="495"/>
      <c r="AA247" s="495"/>
      <c r="AB247" s="495"/>
      <c r="AC247" s="495"/>
      <c r="AD247" s="495"/>
      <c r="AE247" s="495"/>
      <c r="AF247" s="495"/>
      <c r="AG247" s="495"/>
      <c r="AH247" s="495"/>
      <c r="AI247" s="495"/>
      <c r="AJ247" s="495"/>
      <c r="AK247" s="495"/>
      <c r="AL247" s="495"/>
      <c r="AM247" s="495"/>
      <c r="AN247" s="495"/>
      <c r="AO247" s="495"/>
      <c r="AP247" s="495"/>
      <c r="AQ247" s="495"/>
      <c r="AR247" s="495"/>
      <c r="AS247" s="495"/>
      <c r="AT247" s="495"/>
      <c r="AU247" s="495"/>
      <c r="AV247" s="495"/>
      <c r="AW247" s="495"/>
      <c r="AX247" s="497"/>
      <c r="AY247" s="475"/>
    </row>
    <row r="248" spans="1:51" ht="24" x14ac:dyDescent="0.4">
      <c r="A248" s="471"/>
      <c r="B248" s="472"/>
      <c r="C248" s="490" t="s">
        <v>1379</v>
      </c>
      <c r="D248" s="494" t="s">
        <v>1473</v>
      </c>
      <c r="E248" s="495"/>
      <c r="F248" s="495"/>
      <c r="G248" s="495"/>
      <c r="H248" s="495"/>
      <c r="I248" s="495"/>
      <c r="J248" s="495"/>
      <c r="K248" s="495"/>
      <c r="L248" s="495"/>
      <c r="M248" s="495"/>
      <c r="N248" s="495"/>
      <c r="O248" s="495"/>
      <c r="P248" s="495"/>
      <c r="Q248" s="495"/>
      <c r="R248" s="495"/>
      <c r="S248" s="495"/>
      <c r="T248" s="495"/>
      <c r="U248" s="495"/>
      <c r="V248" s="495"/>
      <c r="W248" s="508"/>
      <c r="X248" s="508"/>
      <c r="Y248" s="508"/>
      <c r="Z248" s="508"/>
      <c r="AA248" s="508"/>
      <c r="AB248" s="508"/>
      <c r="AC248" s="495"/>
      <c r="AD248" s="495"/>
      <c r="AE248" s="495"/>
      <c r="AF248" s="495"/>
      <c r="AG248" s="495"/>
      <c r="AH248" s="495"/>
      <c r="AI248" s="495"/>
      <c r="AJ248" s="495"/>
      <c r="AK248" s="495"/>
      <c r="AL248" s="495"/>
      <c r="AM248" s="495"/>
      <c r="AN248" s="495"/>
      <c r="AO248" s="495"/>
      <c r="AP248" s="495"/>
      <c r="AQ248" s="495"/>
      <c r="AR248" s="495"/>
      <c r="AS248" s="495"/>
      <c r="AT248" s="495"/>
      <c r="AU248" s="495"/>
      <c r="AV248" s="495"/>
      <c r="AW248" s="495"/>
      <c r="AX248" s="497"/>
      <c r="AY248" s="475"/>
    </row>
    <row r="249" spans="1:51" ht="24" x14ac:dyDescent="0.4">
      <c r="A249" s="471"/>
      <c r="B249" s="472"/>
      <c r="C249" s="490" t="s">
        <v>1381</v>
      </c>
      <c r="D249" s="494" t="s">
        <v>1474</v>
      </c>
      <c r="E249" s="495"/>
      <c r="F249" s="495"/>
      <c r="G249" s="495"/>
      <c r="H249" s="495"/>
      <c r="I249" s="495"/>
      <c r="J249" s="495"/>
      <c r="K249" s="495"/>
      <c r="L249" s="495"/>
      <c r="M249" s="495"/>
      <c r="N249" s="495"/>
      <c r="O249" s="495"/>
      <c r="P249" s="495"/>
      <c r="Q249" s="495"/>
      <c r="R249" s="495"/>
      <c r="S249" s="495"/>
      <c r="T249" s="495"/>
      <c r="U249" s="495"/>
      <c r="V249" s="495"/>
      <c r="W249" s="495"/>
      <c r="X249" s="495"/>
      <c r="Y249" s="495"/>
      <c r="Z249" s="495"/>
      <c r="AA249" s="495"/>
      <c r="AB249" s="495"/>
      <c r="AC249" s="495"/>
      <c r="AD249" s="495"/>
      <c r="AE249" s="495"/>
      <c r="AF249" s="495"/>
      <c r="AG249" s="495"/>
      <c r="AH249" s="495"/>
      <c r="AI249" s="495"/>
      <c r="AJ249" s="495"/>
      <c r="AK249" s="495"/>
      <c r="AL249" s="495"/>
      <c r="AM249" s="495"/>
      <c r="AN249" s="495"/>
      <c r="AO249" s="495"/>
      <c r="AP249" s="495"/>
      <c r="AQ249" s="495"/>
      <c r="AR249" s="495"/>
      <c r="AS249" s="495"/>
      <c r="AT249" s="495"/>
      <c r="AU249" s="495"/>
      <c r="AV249" s="495"/>
      <c r="AW249" s="495"/>
      <c r="AX249" s="497"/>
      <c r="AY249" s="475"/>
    </row>
    <row r="250" spans="1:51" ht="24" x14ac:dyDescent="0.4">
      <c r="A250" s="471"/>
      <c r="B250" s="472" t="s">
        <v>1373</v>
      </c>
      <c r="C250" s="490" t="s">
        <v>583</v>
      </c>
      <c r="D250" s="494" t="s">
        <v>1475</v>
      </c>
      <c r="E250" s="495"/>
      <c r="F250" s="495"/>
      <c r="G250" s="495"/>
      <c r="H250" s="495"/>
      <c r="I250" s="495"/>
      <c r="J250" s="495"/>
      <c r="K250" s="495"/>
      <c r="L250" s="495"/>
      <c r="M250" s="495"/>
      <c r="N250" s="495"/>
      <c r="O250" s="495"/>
      <c r="P250" s="495"/>
      <c r="Q250" s="495"/>
      <c r="R250" s="495"/>
      <c r="S250" s="495"/>
      <c r="T250" s="495"/>
      <c r="U250" s="495"/>
      <c r="V250" s="495"/>
      <c r="W250" s="495"/>
      <c r="X250" s="495"/>
      <c r="Y250" s="495"/>
      <c r="Z250" s="495"/>
      <c r="AA250" s="495"/>
      <c r="AB250" s="495"/>
      <c r="AC250" s="495"/>
      <c r="AD250" s="495"/>
      <c r="AE250" s="495"/>
      <c r="AF250" s="495"/>
      <c r="AG250" s="495"/>
      <c r="AH250" s="495"/>
      <c r="AI250" s="495"/>
      <c r="AJ250" s="495"/>
      <c r="AK250" s="495"/>
      <c r="AL250" s="495"/>
      <c r="AM250" s="495"/>
      <c r="AN250" s="495"/>
      <c r="AO250" s="495"/>
      <c r="AP250" s="495"/>
      <c r="AQ250" s="495"/>
      <c r="AR250" s="495"/>
      <c r="AS250" s="495"/>
      <c r="AT250" s="495"/>
      <c r="AU250" s="495"/>
      <c r="AV250" s="495"/>
      <c r="AW250" s="495"/>
      <c r="AX250" s="497"/>
      <c r="AY250" s="475"/>
    </row>
    <row r="251" spans="1:51" ht="24" x14ac:dyDescent="0.4">
      <c r="A251" s="471"/>
      <c r="B251" s="468" t="s">
        <v>1365</v>
      </c>
      <c r="C251" s="490" t="s">
        <v>1384</v>
      </c>
      <c r="D251" s="494" t="s">
        <v>1476</v>
      </c>
      <c r="E251" s="495"/>
      <c r="F251" s="495"/>
      <c r="G251" s="495"/>
      <c r="H251" s="495"/>
      <c r="I251" s="495"/>
      <c r="J251" s="495"/>
      <c r="K251" s="495"/>
      <c r="L251" s="495"/>
      <c r="M251" s="495"/>
      <c r="N251" s="495"/>
      <c r="O251" s="495"/>
      <c r="P251" s="495"/>
      <c r="Q251" s="495"/>
      <c r="R251" s="495"/>
      <c r="S251" s="495"/>
      <c r="T251" s="495"/>
      <c r="U251" s="495"/>
      <c r="V251" s="495"/>
      <c r="W251" s="495"/>
      <c r="X251" s="495"/>
      <c r="Y251" s="495"/>
      <c r="Z251" s="495"/>
      <c r="AA251" s="495"/>
      <c r="AB251" s="495"/>
      <c r="AC251" s="495"/>
      <c r="AD251" s="495"/>
      <c r="AE251" s="495"/>
      <c r="AF251" s="495"/>
      <c r="AG251" s="495"/>
      <c r="AH251" s="495"/>
      <c r="AI251" s="495"/>
      <c r="AJ251" s="495"/>
      <c r="AK251" s="495"/>
      <c r="AL251" s="495"/>
      <c r="AM251" s="495"/>
      <c r="AN251" s="495"/>
      <c r="AO251" s="495"/>
      <c r="AP251" s="495"/>
      <c r="AQ251" s="495"/>
      <c r="AR251" s="495"/>
      <c r="AS251" s="495"/>
      <c r="AT251" s="495"/>
      <c r="AU251" s="495"/>
      <c r="AV251" s="495"/>
      <c r="AW251" s="495"/>
      <c r="AX251" s="497"/>
      <c r="AY251" s="475"/>
    </row>
    <row r="252" spans="1:51" ht="24" x14ac:dyDescent="0.4">
      <c r="A252" s="471"/>
      <c r="B252" s="472"/>
      <c r="C252" s="490" t="s">
        <v>1385</v>
      </c>
      <c r="D252" s="494" t="s">
        <v>1477</v>
      </c>
      <c r="E252" s="495"/>
      <c r="F252" s="495"/>
      <c r="G252" s="495"/>
      <c r="H252" s="495"/>
      <c r="I252" s="495"/>
      <c r="J252" s="495"/>
      <c r="K252" s="495"/>
      <c r="L252" s="495"/>
      <c r="M252" s="495"/>
      <c r="N252" s="495"/>
      <c r="O252" s="495"/>
      <c r="P252" s="495"/>
      <c r="Q252" s="495"/>
      <c r="R252" s="495"/>
      <c r="S252" s="495"/>
      <c r="T252" s="495"/>
      <c r="U252" s="495"/>
      <c r="V252" s="495"/>
      <c r="W252" s="495"/>
      <c r="X252" s="495"/>
      <c r="Y252" s="495"/>
      <c r="Z252" s="495"/>
      <c r="AA252" s="495"/>
      <c r="AB252" s="495"/>
      <c r="AC252" s="495"/>
      <c r="AD252" s="495"/>
      <c r="AE252" s="495"/>
      <c r="AF252" s="495"/>
      <c r="AG252" s="495"/>
      <c r="AH252" s="495"/>
      <c r="AI252" s="495"/>
      <c r="AJ252" s="495"/>
      <c r="AK252" s="495"/>
      <c r="AL252" s="495"/>
      <c r="AM252" s="495"/>
      <c r="AN252" s="495"/>
      <c r="AO252" s="495"/>
      <c r="AP252" s="495"/>
      <c r="AQ252" s="495"/>
      <c r="AR252" s="495"/>
      <c r="AS252" s="495"/>
      <c r="AT252" s="495"/>
      <c r="AU252" s="495"/>
      <c r="AV252" s="495"/>
      <c r="AW252" s="495"/>
      <c r="AX252" s="497"/>
      <c r="AY252" s="475"/>
    </row>
    <row r="253" spans="1:51" ht="24" x14ac:dyDescent="0.4">
      <c r="A253" s="471"/>
      <c r="B253" s="468"/>
      <c r="C253" s="509" t="s">
        <v>1400</v>
      </c>
      <c r="D253" s="494" t="s">
        <v>1478</v>
      </c>
      <c r="E253" s="495"/>
      <c r="F253" s="495"/>
      <c r="G253" s="495"/>
      <c r="H253" s="495"/>
      <c r="I253" s="495"/>
      <c r="J253" s="495"/>
      <c r="K253" s="495"/>
      <c r="L253" s="495"/>
      <c r="M253" s="495"/>
      <c r="N253" s="508"/>
      <c r="O253" s="508"/>
      <c r="P253" s="508"/>
      <c r="Q253" s="508"/>
      <c r="R253" s="508"/>
      <c r="S253" s="508"/>
      <c r="T253" s="508"/>
      <c r="U253" s="508"/>
      <c r="V253" s="495"/>
      <c r="W253" s="508"/>
      <c r="X253" s="508"/>
      <c r="Y253" s="508"/>
      <c r="Z253" s="508"/>
      <c r="AA253" s="508"/>
      <c r="AB253" s="508"/>
      <c r="AC253" s="508"/>
      <c r="AD253" s="508"/>
      <c r="AE253" s="508"/>
      <c r="AF253" s="508"/>
      <c r="AG253" s="508"/>
      <c r="AH253" s="508"/>
      <c r="AI253" s="508"/>
      <c r="AJ253" s="508"/>
      <c r="AK253" s="508"/>
      <c r="AL253" s="508"/>
      <c r="AM253" s="508"/>
      <c r="AN253" s="508"/>
      <c r="AO253" s="508"/>
      <c r="AP253" s="508"/>
      <c r="AQ253" s="508"/>
      <c r="AR253" s="508"/>
      <c r="AS253" s="499"/>
      <c r="AT253" s="499"/>
      <c r="AU253" s="499"/>
      <c r="AV253" s="499"/>
      <c r="AW253" s="499"/>
      <c r="AX253" s="500"/>
      <c r="AY253" s="475"/>
    </row>
    <row r="254" spans="1:51" ht="23.25" x14ac:dyDescent="0.35">
      <c r="A254" s="471"/>
      <c r="B254" s="1116" t="s">
        <v>1387</v>
      </c>
      <c r="C254" s="1117"/>
      <c r="D254" s="1117"/>
      <c r="E254" s="1118"/>
      <c r="F254" s="1116" t="s">
        <v>1388</v>
      </c>
      <c r="G254" s="1117"/>
      <c r="H254" s="1117"/>
      <c r="I254" s="1117"/>
      <c r="J254" s="1117"/>
      <c r="K254" s="1117"/>
      <c r="L254" s="1117"/>
      <c r="M254" s="1117"/>
      <c r="N254" s="1117"/>
      <c r="O254" s="1117"/>
      <c r="P254" s="1117"/>
      <c r="Q254" s="1117"/>
      <c r="R254" s="1117"/>
      <c r="S254" s="510"/>
      <c r="T254" s="510"/>
      <c r="U254" s="510"/>
      <c r="V254" s="510"/>
      <c r="W254" s="510"/>
      <c r="X254" s="510"/>
      <c r="Y254" s="510"/>
      <c r="Z254" s="510"/>
      <c r="AA254" s="510"/>
      <c r="AB254" s="512"/>
      <c r="AC254" s="512"/>
      <c r="AD254" s="512"/>
      <c r="AE254" s="512"/>
      <c r="AF254" s="512"/>
      <c r="AG254" s="512"/>
      <c r="AH254" s="512"/>
      <c r="AI254" s="512"/>
      <c r="AJ254" s="512"/>
      <c r="AK254" s="512"/>
      <c r="AL254" s="512"/>
      <c r="AM254" s="512"/>
      <c r="AN254" s="512"/>
      <c r="AO254" s="512"/>
      <c r="AP254" s="512"/>
      <c r="AQ254" s="512"/>
      <c r="AR254" s="512"/>
      <c r="AS254" s="502"/>
      <c r="AT254" s="502"/>
      <c r="AU254" s="502"/>
      <c r="AV254" s="502"/>
      <c r="AW254" s="502"/>
      <c r="AX254" s="503"/>
      <c r="AY254" s="475"/>
    </row>
    <row r="255" spans="1:51" x14ac:dyDescent="0.2">
      <c r="A255" s="477"/>
      <c r="B255" s="478"/>
      <c r="C255" s="478"/>
      <c r="D255" s="478"/>
      <c r="E255" s="478"/>
      <c r="F255" s="478"/>
      <c r="G255" s="478"/>
      <c r="H255" s="478"/>
      <c r="I255" s="478"/>
      <c r="J255" s="478"/>
      <c r="K255" s="478"/>
      <c r="L255" s="478"/>
      <c r="M255" s="478"/>
      <c r="N255" s="478"/>
      <c r="O255" s="478"/>
      <c r="P255" s="478"/>
      <c r="Q255" s="478"/>
      <c r="R255" s="478"/>
      <c r="S255" s="478"/>
      <c r="T255" s="478"/>
      <c r="U255" s="478"/>
      <c r="V255" s="478"/>
      <c r="W255" s="478"/>
      <c r="X255" s="478"/>
      <c r="Y255" s="478"/>
      <c r="Z255" s="478"/>
      <c r="AA255" s="478"/>
      <c r="AB255" s="478"/>
      <c r="AC255" s="478"/>
      <c r="AD255" s="478"/>
      <c r="AE255" s="478"/>
      <c r="AF255" s="478"/>
      <c r="AG255" s="478"/>
      <c r="AH255" s="478"/>
      <c r="AI255" s="478"/>
      <c r="AJ255" s="478"/>
      <c r="AK255" s="478"/>
      <c r="AL255" s="478"/>
      <c r="AM255" s="478"/>
      <c r="AN255" s="478"/>
      <c r="AO255" s="478"/>
      <c r="AP255" s="478"/>
      <c r="AQ255" s="478"/>
      <c r="AR255" s="478"/>
      <c r="AS255" s="478"/>
      <c r="AT255" s="478"/>
      <c r="AU255" s="478"/>
      <c r="AV255" s="478"/>
      <c r="AW255" s="478"/>
      <c r="AX255" s="478"/>
      <c r="AY255" s="504"/>
    </row>
    <row r="257" spans="1:51" x14ac:dyDescent="0.2">
      <c r="A257" s="468"/>
      <c r="B257" s="469"/>
      <c r="C257" s="469"/>
      <c r="D257" s="469"/>
      <c r="E257" s="469"/>
      <c r="F257" s="469"/>
      <c r="G257" s="469"/>
      <c r="H257" s="469"/>
      <c r="I257" s="469"/>
      <c r="J257" s="469"/>
      <c r="K257" s="469"/>
      <c r="L257" s="469"/>
      <c r="M257" s="469"/>
      <c r="N257" s="469"/>
      <c r="O257" s="469"/>
      <c r="P257" s="469"/>
      <c r="Q257" s="469"/>
      <c r="R257" s="469"/>
      <c r="S257" s="469"/>
      <c r="T257" s="469"/>
      <c r="U257" s="469"/>
      <c r="V257" s="469"/>
      <c r="W257" s="469"/>
      <c r="X257" s="469"/>
      <c r="Y257" s="469"/>
      <c r="Z257" s="469"/>
      <c r="AA257" s="469"/>
      <c r="AB257" s="469"/>
      <c r="AC257" s="469"/>
      <c r="AD257" s="469"/>
      <c r="AE257" s="469"/>
      <c r="AF257" s="469"/>
      <c r="AG257" s="469"/>
      <c r="AH257" s="469"/>
      <c r="AI257" s="469"/>
      <c r="AJ257" s="469"/>
      <c r="AK257" s="469"/>
      <c r="AL257" s="469"/>
      <c r="AM257" s="469"/>
      <c r="AN257" s="469" t="s">
        <v>1389</v>
      </c>
      <c r="AO257" s="469"/>
      <c r="AP257" s="469"/>
      <c r="AQ257" s="469"/>
      <c r="AR257" s="469"/>
      <c r="AS257" s="469"/>
      <c r="AT257" s="469"/>
      <c r="AU257" s="469"/>
      <c r="AV257" s="469"/>
      <c r="AW257" s="469"/>
      <c r="AX257" s="469"/>
      <c r="AY257" s="470"/>
    </row>
    <row r="258" spans="1:51" x14ac:dyDescent="0.2">
      <c r="A258" s="471"/>
      <c r="AK258" s="472"/>
      <c r="AL258" s="473"/>
      <c r="AM258" s="474"/>
      <c r="AN258" s="472"/>
      <c r="AO258" s="474"/>
      <c r="AP258" s="472"/>
      <c r="AQ258" s="473"/>
      <c r="AR258" s="473"/>
      <c r="AS258" s="474"/>
      <c r="AT258" s="472"/>
      <c r="AU258" s="473"/>
      <c r="AV258" s="474"/>
      <c r="AW258" s="472"/>
      <c r="AX258" s="474"/>
      <c r="AY258" s="475"/>
    </row>
    <row r="259" spans="1:51" x14ac:dyDescent="0.2">
      <c r="A259" s="471"/>
      <c r="B259" s="472" t="s">
        <v>1324</v>
      </c>
      <c r="C259" s="473"/>
      <c r="D259" s="474"/>
      <c r="E259" s="472"/>
      <c r="F259" s="473"/>
      <c r="G259" s="473"/>
      <c r="H259" s="474"/>
      <c r="I259" s="472"/>
      <c r="J259" s="473"/>
      <c r="K259" s="474"/>
      <c r="L259" s="472"/>
      <c r="M259" s="474"/>
      <c r="T259" s="454"/>
      <c r="AK259" s="472"/>
      <c r="AL259" s="473"/>
      <c r="AM259" s="474"/>
      <c r="AN259" s="472"/>
      <c r="AO259" s="474"/>
      <c r="AP259" s="472"/>
      <c r="AQ259" s="473"/>
      <c r="AR259" s="473"/>
      <c r="AS259" s="474"/>
      <c r="AT259" s="472"/>
      <c r="AU259" s="473"/>
      <c r="AV259" s="474"/>
      <c r="AW259" s="472"/>
      <c r="AX259" s="474"/>
      <c r="AY259" s="475"/>
    </row>
    <row r="260" spans="1:51" x14ac:dyDescent="0.2">
      <c r="A260" s="471"/>
      <c r="B260" s="472" t="s">
        <v>1325</v>
      </c>
      <c r="C260" s="473"/>
      <c r="D260" s="474"/>
      <c r="E260" s="472"/>
      <c r="F260" s="473"/>
      <c r="G260" s="473"/>
      <c r="H260" s="474"/>
      <c r="I260" s="472"/>
      <c r="J260" s="473"/>
      <c r="K260" s="474"/>
      <c r="L260" s="472"/>
      <c r="M260" s="474"/>
      <c r="V260" s="476"/>
      <c r="W260" s="472"/>
      <c r="X260" s="474"/>
      <c r="Y260" s="472"/>
      <c r="Z260" s="473"/>
      <c r="AA260" s="473"/>
      <c r="AB260" s="474"/>
      <c r="AC260" s="472"/>
      <c r="AD260" s="473"/>
      <c r="AE260" s="473"/>
      <c r="AF260" s="474"/>
      <c r="AG260" s="472"/>
      <c r="AH260" s="473"/>
      <c r="AI260" s="473"/>
      <c r="AJ260" s="473"/>
      <c r="AK260" s="472"/>
      <c r="AL260" s="473"/>
      <c r="AM260" s="474"/>
      <c r="AN260" s="472"/>
      <c r="AO260" s="474"/>
      <c r="AP260" s="472"/>
      <c r="AQ260" s="473"/>
      <c r="AR260" s="473"/>
      <c r="AS260" s="474"/>
      <c r="AT260" s="472"/>
      <c r="AU260" s="473"/>
      <c r="AV260" s="474"/>
      <c r="AW260" s="472"/>
      <c r="AX260" s="474"/>
      <c r="AY260" s="475"/>
    </row>
    <row r="261" spans="1:51" x14ac:dyDescent="0.2">
      <c r="A261" s="471"/>
      <c r="B261" s="472" t="s">
        <v>1326</v>
      </c>
      <c r="C261" s="473"/>
      <c r="D261" s="474"/>
      <c r="E261" s="472"/>
      <c r="F261" s="473"/>
      <c r="G261" s="473"/>
      <c r="H261" s="474"/>
      <c r="I261" s="472"/>
      <c r="J261" s="473"/>
      <c r="K261" s="474"/>
      <c r="L261" s="472"/>
      <c r="M261" s="474"/>
      <c r="N261" s="477"/>
      <c r="O261" s="478"/>
      <c r="P261" s="478"/>
      <c r="Q261" s="478"/>
      <c r="R261" s="478"/>
      <c r="S261" s="478"/>
      <c r="T261" s="478"/>
      <c r="U261" s="478"/>
      <c r="V261" s="476"/>
      <c r="W261" s="472"/>
      <c r="X261" s="474"/>
      <c r="Y261" s="472"/>
      <c r="Z261" s="473"/>
      <c r="AA261" s="473"/>
      <c r="AB261" s="474"/>
      <c r="AC261" s="472"/>
      <c r="AD261" s="473"/>
      <c r="AE261" s="473"/>
      <c r="AF261" s="474"/>
      <c r="AG261" s="472"/>
      <c r="AH261" s="473"/>
      <c r="AI261" s="473"/>
      <c r="AJ261" s="473"/>
      <c r="AK261" s="472"/>
      <c r="AL261" s="473"/>
      <c r="AM261" s="474"/>
      <c r="AN261" s="472"/>
      <c r="AO261" s="474"/>
      <c r="AP261" s="472"/>
      <c r="AQ261" s="473"/>
      <c r="AR261" s="473"/>
      <c r="AS261" s="474"/>
      <c r="AT261" s="472"/>
      <c r="AU261" s="473"/>
      <c r="AV261" s="474"/>
      <c r="AW261" s="472"/>
      <c r="AX261" s="474"/>
      <c r="AY261" s="475"/>
    </row>
    <row r="262" spans="1:51" ht="15" x14ac:dyDescent="0.2">
      <c r="A262" s="471"/>
      <c r="B262" s="1082"/>
      <c r="C262" s="1086"/>
      <c r="D262" s="1086"/>
      <c r="E262" s="1086"/>
      <c r="F262" s="1086"/>
      <c r="G262" s="1086"/>
      <c r="H262" s="1086"/>
      <c r="I262" s="1086"/>
      <c r="J262" s="1086"/>
      <c r="K262" s="1086"/>
      <c r="L262" s="1086"/>
      <c r="M262" s="1086"/>
      <c r="N262" s="1086"/>
      <c r="O262" s="1086"/>
      <c r="P262" s="1086"/>
      <c r="Q262" s="1086"/>
      <c r="R262" s="1086"/>
      <c r="S262" s="1086"/>
      <c r="T262" s="1086"/>
      <c r="U262" s="1086"/>
      <c r="V262" s="1086"/>
      <c r="W262" s="1086"/>
      <c r="X262" s="1086"/>
      <c r="Y262" s="1086"/>
      <c r="Z262" s="1086"/>
      <c r="AA262" s="1086"/>
      <c r="AB262" s="1086"/>
      <c r="AC262" s="1086"/>
      <c r="AD262" s="1086"/>
      <c r="AE262" s="1086"/>
      <c r="AF262" s="1086"/>
      <c r="AG262" s="1086"/>
      <c r="AH262" s="1086"/>
      <c r="AI262" s="1086"/>
      <c r="AJ262" s="1086"/>
      <c r="AK262" s="1086"/>
      <c r="AL262" s="1086"/>
      <c r="AM262" s="1086"/>
      <c r="AN262" s="1083"/>
      <c r="AO262" s="1090" t="s">
        <v>1327</v>
      </c>
      <c r="AP262" s="1088"/>
      <c r="AQ262" s="1088"/>
      <c r="AR262" s="1088"/>
      <c r="AS262" s="1088"/>
      <c r="AT262" s="1088"/>
      <c r="AU262" s="1088"/>
      <c r="AV262" s="1089"/>
      <c r="AW262" s="1090">
        <v>9</v>
      </c>
      <c r="AX262" s="1089"/>
      <c r="AY262" s="475"/>
    </row>
    <row r="263" spans="1:51" x14ac:dyDescent="0.2">
      <c r="A263" s="471"/>
      <c r="B263" s="1104"/>
      <c r="C263" s="1106"/>
      <c r="D263" s="472"/>
      <c r="E263" s="474"/>
      <c r="F263" s="472"/>
      <c r="G263" s="474"/>
      <c r="H263" s="472"/>
      <c r="I263" s="473"/>
      <c r="J263" s="473"/>
      <c r="K263" s="474"/>
      <c r="L263" s="472"/>
      <c r="M263" s="473"/>
      <c r="N263" s="474"/>
      <c r="O263" s="472"/>
      <c r="P263" s="474"/>
      <c r="Q263" s="476"/>
      <c r="R263" s="476"/>
      <c r="S263" s="472"/>
      <c r="T263" s="473"/>
      <c r="U263" s="474"/>
      <c r="V263" s="472"/>
      <c r="W263" s="473"/>
      <c r="X263" s="473"/>
      <c r="Y263" s="474"/>
      <c r="Z263" s="472"/>
      <c r="AA263" s="474"/>
      <c r="AB263" s="1119"/>
      <c r="AC263" s="1120"/>
      <c r="AD263" s="1120"/>
      <c r="AE263" s="1120"/>
      <c r="AF263" s="1120"/>
      <c r="AG263" s="1120"/>
      <c r="AH263" s="1120"/>
      <c r="AI263" s="1120"/>
      <c r="AJ263" s="1120"/>
      <c r="AK263" s="1120"/>
      <c r="AL263" s="1120"/>
      <c r="AM263" s="1120"/>
      <c r="AN263" s="1120"/>
      <c r="AO263" s="1121"/>
      <c r="AP263" s="1119" t="s">
        <v>1331</v>
      </c>
      <c r="AQ263" s="1120"/>
      <c r="AR263" s="1120"/>
      <c r="AS263" s="1120"/>
      <c r="AT263" s="1120"/>
      <c r="AU263" s="1120"/>
      <c r="AV263" s="1120"/>
      <c r="AW263" s="1120"/>
      <c r="AX263" s="1121"/>
      <c r="AY263" s="475"/>
    </row>
    <row r="264" spans="1:51" x14ac:dyDescent="0.2">
      <c r="A264" s="471"/>
      <c r="B264" s="1107"/>
      <c r="C264" s="1108"/>
      <c r="D264" s="472"/>
      <c r="E264" s="474"/>
      <c r="F264" s="472"/>
      <c r="G264" s="474"/>
      <c r="H264" s="472"/>
      <c r="I264" s="473"/>
      <c r="J264" s="473"/>
      <c r="K264" s="474"/>
      <c r="L264" s="472"/>
      <c r="M264" s="473"/>
      <c r="N264" s="474"/>
      <c r="O264" s="472"/>
      <c r="P264" s="474"/>
      <c r="Q264" s="476"/>
      <c r="R264" s="476"/>
      <c r="S264" s="472"/>
      <c r="T264" s="473"/>
      <c r="U264" s="474"/>
      <c r="V264" s="472"/>
      <c r="W264" s="473"/>
      <c r="X264" s="473"/>
      <c r="Y264" s="474"/>
      <c r="Z264" s="472"/>
      <c r="AA264" s="474"/>
      <c r="AB264" s="1122"/>
      <c r="AC264" s="1123"/>
      <c r="AD264" s="1123"/>
      <c r="AE264" s="1123"/>
      <c r="AF264" s="1123"/>
      <c r="AG264" s="1123"/>
      <c r="AH264" s="1123"/>
      <c r="AI264" s="1123"/>
      <c r="AJ264" s="1123"/>
      <c r="AK264" s="1123"/>
      <c r="AL264" s="1123"/>
      <c r="AM264" s="1123"/>
      <c r="AN264" s="1123"/>
      <c r="AO264" s="1124"/>
      <c r="AP264" s="1122"/>
      <c r="AQ264" s="1123"/>
      <c r="AR264" s="1123"/>
      <c r="AS264" s="1123"/>
      <c r="AT264" s="1123"/>
      <c r="AU264" s="1123"/>
      <c r="AV264" s="1123"/>
      <c r="AW264" s="1123"/>
      <c r="AX264" s="1124"/>
      <c r="AY264" s="475"/>
    </row>
    <row r="265" spans="1:51" x14ac:dyDescent="0.2">
      <c r="A265" s="471"/>
      <c r="B265" s="1084"/>
      <c r="C265" s="1085"/>
      <c r="D265" s="472"/>
      <c r="E265" s="474"/>
      <c r="F265" s="472"/>
      <c r="G265" s="474"/>
      <c r="H265" s="472"/>
      <c r="I265" s="473"/>
      <c r="J265" s="473"/>
      <c r="K265" s="474"/>
      <c r="L265" s="472"/>
      <c r="M265" s="473"/>
      <c r="N265" s="474"/>
      <c r="O265" s="472"/>
      <c r="P265" s="474"/>
      <c r="Q265" s="476"/>
      <c r="R265" s="476"/>
      <c r="S265" s="472"/>
      <c r="T265" s="473"/>
      <c r="U265" s="474"/>
      <c r="V265" s="472"/>
      <c r="W265" s="473"/>
      <c r="X265" s="473"/>
      <c r="Y265" s="474"/>
      <c r="Z265" s="472"/>
      <c r="AA265" s="474"/>
      <c r="AB265" s="485"/>
      <c r="AC265" s="486"/>
      <c r="AD265" s="486"/>
      <c r="AE265" s="486"/>
      <c r="AF265" s="486"/>
      <c r="AG265" s="486"/>
      <c r="AH265" s="486"/>
      <c r="AI265" s="486"/>
      <c r="AJ265" s="486"/>
      <c r="AK265" s="486"/>
      <c r="AL265" s="486"/>
      <c r="AM265" s="486"/>
      <c r="AN265" s="486"/>
      <c r="AO265" s="487"/>
      <c r="AP265" s="482"/>
      <c r="AQ265" s="483"/>
      <c r="AR265" s="483"/>
      <c r="AS265" s="483"/>
      <c r="AT265" s="483"/>
      <c r="AU265" s="483"/>
      <c r="AV265" s="483"/>
      <c r="AW265" s="483"/>
      <c r="AX265" s="484"/>
      <c r="AY265" s="475"/>
    </row>
    <row r="266" spans="1:51" x14ac:dyDescent="0.2">
      <c r="A266" s="471"/>
      <c r="B266" s="472"/>
      <c r="C266" s="474" t="s">
        <v>265</v>
      </c>
      <c r="D266" s="1082" t="s">
        <v>1338</v>
      </c>
      <c r="E266" s="1086"/>
      <c r="F266" s="1083"/>
      <c r="G266" s="476" t="s">
        <v>1339</v>
      </c>
      <c r="H266" s="1082" t="s">
        <v>1340</v>
      </c>
      <c r="I266" s="1083"/>
      <c r="J266" s="1082" t="s">
        <v>1341</v>
      </c>
      <c r="K266" s="1086"/>
      <c r="L266" s="1083"/>
      <c r="M266" s="1082" t="s">
        <v>1342</v>
      </c>
      <c r="N266" s="1086"/>
      <c r="O266" s="1086"/>
      <c r="P266" s="1086"/>
      <c r="Q266" s="1086"/>
      <c r="R266" s="1086"/>
      <c r="S266" s="1086"/>
      <c r="T266" s="1086"/>
      <c r="U266" s="1083"/>
      <c r="V266" s="1082" t="s">
        <v>1343</v>
      </c>
      <c r="W266" s="1086"/>
      <c r="X266" s="1086"/>
      <c r="Y266" s="1086"/>
      <c r="Z266" s="1086"/>
      <c r="AA266" s="1086"/>
      <c r="AB266" s="1086"/>
      <c r="AC266" s="1086"/>
      <c r="AD266" s="1086"/>
      <c r="AE266" s="1086"/>
      <c r="AF266" s="1086"/>
      <c r="AG266" s="1086"/>
      <c r="AH266" s="1086"/>
      <c r="AI266" s="1086"/>
      <c r="AJ266" s="1086"/>
      <c r="AK266" s="1086"/>
      <c r="AL266" s="1086"/>
      <c r="AM266" s="1086"/>
      <c r="AN266" s="1086"/>
      <c r="AO266" s="1086"/>
      <c r="AP266" s="1086"/>
      <c r="AQ266" s="1086"/>
      <c r="AR266" s="1086"/>
      <c r="AS266" s="1086"/>
      <c r="AT266" s="1086"/>
      <c r="AU266" s="1086"/>
      <c r="AV266" s="1086"/>
      <c r="AW266" s="1086"/>
      <c r="AX266" s="1083"/>
      <c r="AY266" s="475"/>
    </row>
    <row r="267" spans="1:51" x14ac:dyDescent="0.2">
      <c r="A267" s="471"/>
      <c r="B267" s="472"/>
      <c r="C267" s="474" t="s">
        <v>621</v>
      </c>
      <c r="D267" s="1082" t="s">
        <v>1344</v>
      </c>
      <c r="E267" s="1086"/>
      <c r="F267" s="1086"/>
      <c r="G267" s="1086"/>
      <c r="H267" s="1086"/>
      <c r="I267" s="1086"/>
      <c r="J267" s="1086"/>
      <c r="K267" s="1086"/>
      <c r="L267" s="1086"/>
      <c r="M267" s="1086"/>
      <c r="N267" s="1086"/>
      <c r="O267" s="1086"/>
      <c r="P267" s="1086"/>
      <c r="Q267" s="1086"/>
      <c r="R267" s="1086"/>
      <c r="S267" s="1086"/>
      <c r="T267" s="1086"/>
      <c r="U267" s="1083"/>
      <c r="V267" s="476" t="s">
        <v>1345</v>
      </c>
      <c r="W267" s="1082" t="s">
        <v>1346</v>
      </c>
      <c r="X267" s="1086"/>
      <c r="Y267" s="1086"/>
      <c r="Z267" s="1083"/>
      <c r="AA267" s="476" t="s">
        <v>1347</v>
      </c>
      <c r="AB267" s="1082" t="s">
        <v>1348</v>
      </c>
      <c r="AC267" s="1083"/>
      <c r="AD267" s="476" t="s">
        <v>1349</v>
      </c>
      <c r="AE267" s="472"/>
      <c r="AF267" s="1082" t="s">
        <v>1350</v>
      </c>
      <c r="AG267" s="1086"/>
      <c r="AH267" s="1083"/>
      <c r="AI267" s="1082" t="s">
        <v>1351</v>
      </c>
      <c r="AJ267" s="1086"/>
      <c r="AK267" s="1086"/>
      <c r="AL267" s="1083"/>
      <c r="AM267" s="1082" t="s">
        <v>1352</v>
      </c>
      <c r="AN267" s="1086"/>
      <c r="AO267" s="1083"/>
      <c r="AP267" s="1082" t="s">
        <v>1353</v>
      </c>
      <c r="AQ267" s="1086"/>
      <c r="AR267" s="1083"/>
      <c r="AS267" s="1082" t="s">
        <v>1354</v>
      </c>
      <c r="AT267" s="1086"/>
      <c r="AU267" s="1083"/>
      <c r="AV267" s="1082" t="s">
        <v>1355</v>
      </c>
      <c r="AW267" s="1086"/>
      <c r="AX267" s="1083"/>
      <c r="AY267" s="475"/>
    </row>
    <row r="268" spans="1:51" x14ac:dyDescent="0.2">
      <c r="A268" s="471"/>
      <c r="B268" s="1082" t="s">
        <v>1356</v>
      </c>
      <c r="C268" s="1083"/>
      <c r="D268" s="1082" t="s">
        <v>1357</v>
      </c>
      <c r="E268" s="1086"/>
      <c r="F268" s="1086"/>
      <c r="G268" s="1086"/>
      <c r="H268" s="1086"/>
      <c r="I268" s="1086"/>
      <c r="J268" s="1086"/>
      <c r="K268" s="1086"/>
      <c r="L268" s="1086"/>
      <c r="M268" s="1086"/>
      <c r="N268" s="1086"/>
      <c r="O268" s="1086"/>
      <c r="P268" s="1086"/>
      <c r="Q268" s="1086"/>
      <c r="R268" s="1086"/>
      <c r="S268" s="1086"/>
      <c r="T268" s="1086"/>
      <c r="U268" s="1083"/>
      <c r="V268" s="1082" t="s">
        <v>1358</v>
      </c>
      <c r="W268" s="1086"/>
      <c r="X268" s="1086"/>
      <c r="Y268" s="1086"/>
      <c r="Z268" s="1086"/>
      <c r="AA268" s="1086"/>
      <c r="AB268" s="1086"/>
      <c r="AC268" s="1086"/>
      <c r="AD268" s="1086"/>
      <c r="AE268" s="1086"/>
      <c r="AF268" s="1086"/>
      <c r="AG268" s="1086"/>
      <c r="AH268" s="1083"/>
      <c r="AI268" s="1082" t="s">
        <v>1359</v>
      </c>
      <c r="AJ268" s="1086"/>
      <c r="AK268" s="1086"/>
      <c r="AL268" s="1083"/>
      <c r="AM268" s="1082" t="s">
        <v>1360</v>
      </c>
      <c r="AN268" s="1086"/>
      <c r="AO268" s="1083"/>
      <c r="AP268" s="1082" t="s">
        <v>1351</v>
      </c>
      <c r="AQ268" s="1086"/>
      <c r="AR268" s="1083"/>
      <c r="AS268" s="1082" t="s">
        <v>1361</v>
      </c>
      <c r="AT268" s="1086"/>
      <c r="AU268" s="1083"/>
      <c r="AV268" s="1082" t="s">
        <v>1362</v>
      </c>
      <c r="AW268" s="1086"/>
      <c r="AX268" s="1083"/>
      <c r="AY268" s="475"/>
    </row>
    <row r="269" spans="1:51" ht="24" x14ac:dyDescent="0.4">
      <c r="A269" s="471"/>
      <c r="B269" s="472" t="s">
        <v>1365</v>
      </c>
      <c r="C269" s="490" t="s">
        <v>623</v>
      </c>
      <c r="D269" s="494" t="s">
        <v>1479</v>
      </c>
      <c r="E269" s="495"/>
      <c r="F269" s="495"/>
      <c r="G269" s="495"/>
      <c r="H269" s="495"/>
      <c r="I269" s="495"/>
      <c r="J269" s="495"/>
      <c r="K269" s="495"/>
      <c r="L269" s="495"/>
      <c r="M269" s="495"/>
      <c r="N269" s="508"/>
      <c r="O269" s="508"/>
      <c r="P269" s="508"/>
      <c r="Q269" s="508"/>
      <c r="R269" s="508"/>
      <c r="S269" s="508"/>
      <c r="T269" s="508"/>
      <c r="U269" s="508"/>
      <c r="V269" s="508"/>
      <c r="W269" s="495"/>
      <c r="X269" s="495"/>
      <c r="Y269" s="495"/>
      <c r="Z269" s="495"/>
      <c r="AA269" s="495"/>
      <c r="AB269" s="495"/>
      <c r="AC269" s="495"/>
      <c r="AD269" s="495"/>
      <c r="AE269" s="495"/>
      <c r="AF269" s="495"/>
      <c r="AG269" s="495"/>
      <c r="AH269" s="495"/>
      <c r="AI269" s="495"/>
      <c r="AJ269" s="495"/>
      <c r="AK269" s="495"/>
      <c r="AL269" s="495"/>
      <c r="AM269" s="495"/>
      <c r="AN269" s="495"/>
      <c r="AO269" s="495"/>
      <c r="AP269" s="495"/>
      <c r="AQ269" s="495"/>
      <c r="AR269" s="491"/>
      <c r="AS269" s="491"/>
      <c r="AT269" s="491"/>
      <c r="AU269" s="491"/>
      <c r="AV269" s="491"/>
      <c r="AW269" s="491"/>
      <c r="AX269" s="493"/>
      <c r="AY269" s="475"/>
    </row>
    <row r="270" spans="1:51" ht="24" x14ac:dyDescent="0.4">
      <c r="A270" s="471"/>
      <c r="B270" s="472"/>
      <c r="C270" s="490" t="s">
        <v>626</v>
      </c>
      <c r="D270" s="511" t="s">
        <v>1480</v>
      </c>
      <c r="E270" s="495"/>
      <c r="F270" s="495"/>
      <c r="G270" s="495"/>
      <c r="H270" s="495"/>
      <c r="I270" s="495"/>
      <c r="J270" s="495"/>
      <c r="K270" s="495"/>
      <c r="L270" s="495"/>
      <c r="M270" s="495"/>
      <c r="N270" s="495"/>
      <c r="O270" s="495"/>
      <c r="P270" s="495"/>
      <c r="Q270" s="495"/>
      <c r="R270" s="495"/>
      <c r="S270" s="508"/>
      <c r="T270" s="508"/>
      <c r="U270" s="508"/>
      <c r="V270" s="508"/>
      <c r="W270" s="508"/>
      <c r="X270" s="508"/>
      <c r="Y270" s="508"/>
      <c r="Z270" s="508"/>
      <c r="AA270" s="508"/>
      <c r="AB270" s="508"/>
      <c r="AC270" s="508"/>
      <c r="AD270" s="508"/>
      <c r="AE270" s="508"/>
      <c r="AF270" s="508"/>
      <c r="AG270" s="508"/>
      <c r="AH270" s="508"/>
      <c r="AI270" s="508"/>
      <c r="AJ270" s="508"/>
      <c r="AK270" s="508"/>
      <c r="AL270" s="508"/>
      <c r="AM270" s="508"/>
      <c r="AN270" s="508"/>
      <c r="AO270" s="508"/>
      <c r="AP270" s="508"/>
      <c r="AQ270" s="508"/>
      <c r="AR270" s="495"/>
      <c r="AS270" s="495"/>
      <c r="AT270" s="495"/>
      <c r="AU270" s="495"/>
      <c r="AV270" s="495"/>
      <c r="AW270" s="495"/>
      <c r="AX270" s="497"/>
      <c r="AY270" s="475"/>
    </row>
    <row r="271" spans="1:51" ht="24" x14ac:dyDescent="0.4">
      <c r="A271" s="471"/>
      <c r="B271" s="472"/>
      <c r="C271" s="490" t="s">
        <v>628</v>
      </c>
      <c r="D271" s="511" t="s">
        <v>1481</v>
      </c>
      <c r="E271" s="508"/>
      <c r="F271" s="508"/>
      <c r="G271" s="508"/>
      <c r="H271" s="508"/>
      <c r="I271" s="508"/>
      <c r="J271" s="508"/>
      <c r="K271" s="508"/>
      <c r="L271" s="508"/>
      <c r="M271" s="508"/>
      <c r="N271" s="495"/>
      <c r="O271" s="495"/>
      <c r="P271" s="495"/>
      <c r="Q271" s="495"/>
      <c r="R271" s="495"/>
      <c r="S271" s="495"/>
      <c r="T271" s="495"/>
      <c r="U271" s="495"/>
      <c r="V271" s="495"/>
      <c r="W271" s="495"/>
      <c r="X271" s="495"/>
      <c r="Y271" s="495"/>
      <c r="Z271" s="495"/>
      <c r="AA271" s="495"/>
      <c r="AB271" s="495"/>
      <c r="AC271" s="495"/>
      <c r="AD271" s="495"/>
      <c r="AE271" s="495"/>
      <c r="AF271" s="495"/>
      <c r="AG271" s="495"/>
      <c r="AH271" s="495"/>
      <c r="AI271" s="495"/>
      <c r="AJ271" s="495"/>
      <c r="AK271" s="495"/>
      <c r="AL271" s="495"/>
      <c r="AM271" s="495"/>
      <c r="AN271" s="495"/>
      <c r="AO271" s="495"/>
      <c r="AP271" s="495"/>
      <c r="AQ271" s="495"/>
      <c r="AR271" s="495"/>
      <c r="AS271" s="495"/>
      <c r="AT271" s="495"/>
      <c r="AU271" s="495"/>
      <c r="AV271" s="495"/>
      <c r="AW271" s="495"/>
      <c r="AX271" s="497"/>
      <c r="AY271" s="475"/>
    </row>
    <row r="272" spans="1:51" ht="24" x14ac:dyDescent="0.4">
      <c r="A272" s="471"/>
      <c r="B272" s="472"/>
      <c r="C272" s="490" t="s">
        <v>630</v>
      </c>
      <c r="D272" s="494" t="s">
        <v>1482</v>
      </c>
      <c r="E272" s="495"/>
      <c r="F272" s="495"/>
      <c r="G272" s="495"/>
      <c r="H272" s="495"/>
      <c r="I272" s="495"/>
      <c r="J272" s="495"/>
      <c r="K272" s="495"/>
      <c r="L272" s="495"/>
      <c r="M272" s="495"/>
      <c r="N272" s="495"/>
      <c r="O272" s="495"/>
      <c r="P272" s="495"/>
      <c r="Q272" s="495"/>
      <c r="R272" s="495"/>
      <c r="S272" s="495"/>
      <c r="T272" s="495"/>
      <c r="U272" s="495"/>
      <c r="V272" s="495"/>
      <c r="W272" s="495"/>
      <c r="X272" s="495"/>
      <c r="Y272" s="495"/>
      <c r="Z272" s="495"/>
      <c r="AA272" s="495"/>
      <c r="AB272" s="495"/>
      <c r="AC272" s="495"/>
      <c r="AD272" s="495"/>
      <c r="AE272" s="495"/>
      <c r="AF272" s="495"/>
      <c r="AG272" s="495"/>
      <c r="AH272" s="495"/>
      <c r="AI272" s="495"/>
      <c r="AJ272" s="495"/>
      <c r="AK272" s="495"/>
      <c r="AL272" s="495"/>
      <c r="AM272" s="495"/>
      <c r="AN272" s="495"/>
      <c r="AO272" s="495"/>
      <c r="AP272" s="495"/>
      <c r="AQ272" s="495"/>
      <c r="AR272" s="495"/>
      <c r="AS272" s="495"/>
      <c r="AT272" s="495"/>
      <c r="AU272" s="495"/>
      <c r="AV272" s="495"/>
      <c r="AW272" s="495"/>
      <c r="AX272" s="497"/>
      <c r="AY272" s="475"/>
    </row>
    <row r="273" spans="1:51" ht="24" x14ac:dyDescent="0.4">
      <c r="A273" s="471"/>
      <c r="B273" s="472" t="s">
        <v>1373</v>
      </c>
      <c r="C273" s="490" t="s">
        <v>632</v>
      </c>
      <c r="D273" s="494" t="s">
        <v>1483</v>
      </c>
      <c r="E273" s="495"/>
      <c r="F273" s="495"/>
      <c r="G273" s="495"/>
      <c r="H273" s="495"/>
      <c r="I273" s="495"/>
      <c r="J273" s="495"/>
      <c r="K273" s="495"/>
      <c r="L273" s="495"/>
      <c r="M273" s="495"/>
      <c r="N273" s="495"/>
      <c r="O273" s="495"/>
      <c r="P273" s="495"/>
      <c r="Q273" s="495"/>
      <c r="R273" s="495"/>
      <c r="S273" s="495"/>
      <c r="T273" s="495"/>
      <c r="U273" s="495"/>
      <c r="V273" s="495"/>
      <c r="W273" s="495"/>
      <c r="X273" s="495"/>
      <c r="Y273" s="495"/>
      <c r="Z273" s="495"/>
      <c r="AA273" s="495"/>
      <c r="AB273" s="495"/>
      <c r="AC273" s="495"/>
      <c r="AD273" s="495"/>
      <c r="AE273" s="495"/>
      <c r="AF273" s="495"/>
      <c r="AG273" s="495"/>
      <c r="AH273" s="495"/>
      <c r="AI273" s="495"/>
      <c r="AJ273" s="495"/>
      <c r="AK273" s="495"/>
      <c r="AL273" s="495"/>
      <c r="AM273" s="495"/>
      <c r="AN273" s="495"/>
      <c r="AO273" s="495"/>
      <c r="AP273" s="495"/>
      <c r="AQ273" s="495"/>
      <c r="AR273" s="495"/>
      <c r="AS273" s="495"/>
      <c r="AT273" s="495"/>
      <c r="AU273" s="495"/>
      <c r="AV273" s="495"/>
      <c r="AW273" s="495"/>
      <c r="AX273" s="497"/>
      <c r="AY273" s="475"/>
    </row>
    <row r="274" spans="1:51" ht="24" x14ac:dyDescent="0.4">
      <c r="A274" s="471"/>
      <c r="B274" s="472"/>
      <c r="C274" s="490" t="s">
        <v>634</v>
      </c>
      <c r="D274" s="494" t="s">
        <v>1376</v>
      </c>
      <c r="E274" s="495"/>
      <c r="F274" s="495"/>
      <c r="G274" s="495"/>
      <c r="H274" s="495"/>
      <c r="I274" s="495"/>
      <c r="J274" s="495"/>
      <c r="K274" s="495"/>
      <c r="L274" s="495"/>
      <c r="M274" s="495"/>
      <c r="N274" s="495"/>
      <c r="O274" s="495"/>
      <c r="P274" s="495"/>
      <c r="Q274" s="495"/>
      <c r="R274" s="495"/>
      <c r="S274" s="495"/>
      <c r="T274" s="495"/>
      <c r="U274" s="495"/>
      <c r="V274" s="495"/>
      <c r="W274" s="495"/>
      <c r="X274" s="495"/>
      <c r="Y274" s="495"/>
      <c r="Z274" s="495"/>
      <c r="AA274" s="495"/>
      <c r="AB274" s="495"/>
      <c r="AC274" s="495"/>
      <c r="AD274" s="495"/>
      <c r="AE274" s="495"/>
      <c r="AF274" s="495"/>
      <c r="AG274" s="495"/>
      <c r="AH274" s="495"/>
      <c r="AI274" s="495"/>
      <c r="AJ274" s="495"/>
      <c r="AK274" s="495"/>
      <c r="AL274" s="495"/>
      <c r="AM274" s="495"/>
      <c r="AN274" s="495"/>
      <c r="AO274" s="495"/>
      <c r="AP274" s="495"/>
      <c r="AQ274" s="495"/>
      <c r="AR274" s="495"/>
      <c r="AS274" s="495"/>
      <c r="AT274" s="495"/>
      <c r="AU274" s="495"/>
      <c r="AV274" s="495"/>
      <c r="AW274" s="495"/>
      <c r="AX274" s="497"/>
      <c r="AY274" s="475"/>
    </row>
    <row r="275" spans="1:51" ht="24" x14ac:dyDescent="0.4">
      <c r="A275" s="471"/>
      <c r="B275" s="472"/>
      <c r="C275" s="490" t="s">
        <v>637</v>
      </c>
      <c r="D275" s="494" t="s">
        <v>1484</v>
      </c>
      <c r="E275" s="495"/>
      <c r="F275" s="495"/>
      <c r="G275" s="495"/>
      <c r="H275" s="495"/>
      <c r="I275" s="495"/>
      <c r="J275" s="495"/>
      <c r="K275" s="495"/>
      <c r="L275" s="495"/>
      <c r="M275" s="495"/>
      <c r="N275" s="495"/>
      <c r="O275" s="495"/>
      <c r="P275" s="495"/>
      <c r="Q275" s="495"/>
      <c r="R275" s="495"/>
      <c r="S275" s="495"/>
      <c r="T275" s="495"/>
      <c r="U275" s="495"/>
      <c r="V275" s="495"/>
      <c r="W275" s="495"/>
      <c r="X275" s="495"/>
      <c r="Y275" s="495"/>
      <c r="Z275" s="495"/>
      <c r="AA275" s="495"/>
      <c r="AB275" s="495"/>
      <c r="AC275" s="495"/>
      <c r="AD275" s="495"/>
      <c r="AE275" s="495"/>
      <c r="AF275" s="495"/>
      <c r="AG275" s="495"/>
      <c r="AH275" s="495"/>
      <c r="AI275" s="495"/>
      <c r="AJ275" s="495"/>
      <c r="AK275" s="495"/>
      <c r="AL275" s="495"/>
      <c r="AM275" s="495"/>
      <c r="AN275" s="495"/>
      <c r="AO275" s="495"/>
      <c r="AP275" s="495"/>
      <c r="AQ275" s="495"/>
      <c r="AR275" s="495"/>
      <c r="AS275" s="495"/>
      <c r="AT275" s="495"/>
      <c r="AU275" s="495"/>
      <c r="AV275" s="495"/>
      <c r="AW275" s="495"/>
      <c r="AX275" s="497"/>
      <c r="AY275" s="475"/>
    </row>
    <row r="276" spans="1:51" ht="24" x14ac:dyDescent="0.4">
      <c r="A276" s="471"/>
      <c r="B276" s="472"/>
      <c r="C276" s="490" t="s">
        <v>640</v>
      </c>
      <c r="D276" s="494" t="s">
        <v>1485</v>
      </c>
      <c r="E276" s="495"/>
      <c r="F276" s="495"/>
      <c r="G276" s="495"/>
      <c r="H276" s="495"/>
      <c r="I276" s="495"/>
      <c r="J276" s="495"/>
      <c r="K276" s="495"/>
      <c r="L276" s="495"/>
      <c r="M276" s="495"/>
      <c r="N276" s="495"/>
      <c r="O276" s="495"/>
      <c r="P276" s="495"/>
      <c r="Q276" s="495"/>
      <c r="R276" s="495"/>
      <c r="S276" s="495"/>
      <c r="T276" s="495"/>
      <c r="U276" s="495"/>
      <c r="V276" s="495"/>
      <c r="W276" s="495"/>
      <c r="X276" s="495"/>
      <c r="Y276" s="495"/>
      <c r="Z276" s="495"/>
      <c r="AA276" s="495"/>
      <c r="AB276" s="495"/>
      <c r="AC276" s="495"/>
      <c r="AD276" s="495"/>
      <c r="AE276" s="495"/>
      <c r="AF276" s="495"/>
      <c r="AG276" s="495"/>
      <c r="AH276" s="495"/>
      <c r="AI276" s="495"/>
      <c r="AJ276" s="495"/>
      <c r="AK276" s="495"/>
      <c r="AL276" s="495"/>
      <c r="AM276" s="495"/>
      <c r="AN276" s="495"/>
      <c r="AO276" s="495"/>
      <c r="AP276" s="495"/>
      <c r="AQ276" s="495"/>
      <c r="AR276" s="495"/>
      <c r="AS276" s="495"/>
      <c r="AT276" s="495"/>
      <c r="AU276" s="495"/>
      <c r="AV276" s="495"/>
      <c r="AW276" s="495"/>
      <c r="AX276" s="497"/>
      <c r="AY276" s="475"/>
    </row>
    <row r="277" spans="1:51" ht="24" x14ac:dyDescent="0.4">
      <c r="A277" s="471"/>
      <c r="B277" s="472" t="s">
        <v>1365</v>
      </c>
      <c r="C277" s="490" t="s">
        <v>642</v>
      </c>
      <c r="D277" s="494" t="s">
        <v>1486</v>
      </c>
      <c r="E277" s="495"/>
      <c r="F277" s="495"/>
      <c r="G277" s="495"/>
      <c r="H277" s="495"/>
      <c r="I277" s="495"/>
      <c r="J277" s="495"/>
      <c r="K277" s="495"/>
      <c r="L277" s="495"/>
      <c r="M277" s="495"/>
      <c r="N277" s="495"/>
      <c r="O277" s="495"/>
      <c r="P277" s="495"/>
      <c r="Q277" s="495"/>
      <c r="R277" s="495"/>
      <c r="S277" s="495"/>
      <c r="T277" s="495"/>
      <c r="U277" s="495"/>
      <c r="V277" s="495"/>
      <c r="W277" s="495"/>
      <c r="X277" s="495"/>
      <c r="Y277" s="495"/>
      <c r="Z277" s="495"/>
      <c r="AA277" s="495"/>
      <c r="AB277" s="495"/>
      <c r="AC277" s="495"/>
      <c r="AD277" s="495"/>
      <c r="AE277" s="495"/>
      <c r="AF277" s="495"/>
      <c r="AG277" s="495"/>
      <c r="AH277" s="495"/>
      <c r="AI277" s="495"/>
      <c r="AJ277" s="495"/>
      <c r="AK277" s="495"/>
      <c r="AL277" s="495"/>
      <c r="AM277" s="495"/>
      <c r="AN277" s="495"/>
      <c r="AO277" s="495"/>
      <c r="AP277" s="495"/>
      <c r="AQ277" s="495"/>
      <c r="AR277" s="495"/>
      <c r="AS277" s="495"/>
      <c r="AT277" s="495"/>
      <c r="AU277" s="495"/>
      <c r="AV277" s="495"/>
      <c r="AW277" s="495"/>
      <c r="AX277" s="497"/>
      <c r="AY277" s="475"/>
    </row>
    <row r="278" spans="1:51" ht="24" x14ac:dyDescent="0.4">
      <c r="A278" s="471"/>
      <c r="B278" s="472"/>
      <c r="C278" s="490" t="s">
        <v>1375</v>
      </c>
      <c r="D278" s="511" t="s">
        <v>1487</v>
      </c>
      <c r="E278" s="508"/>
      <c r="F278" s="508"/>
      <c r="G278" s="508"/>
      <c r="H278" s="508"/>
      <c r="I278" s="508"/>
      <c r="J278" s="508"/>
      <c r="K278" s="508"/>
      <c r="L278" s="508"/>
      <c r="M278" s="508"/>
      <c r="N278" s="508"/>
      <c r="O278" s="508"/>
      <c r="P278" s="508"/>
      <c r="Q278" s="508"/>
      <c r="R278" s="508"/>
      <c r="S278" s="508"/>
      <c r="T278" s="508"/>
      <c r="U278" s="508"/>
      <c r="V278" s="508"/>
      <c r="W278" s="495"/>
      <c r="X278" s="495"/>
      <c r="Y278" s="495"/>
      <c r="Z278" s="495"/>
      <c r="AA278" s="495"/>
      <c r="AB278" s="495"/>
      <c r="AC278" s="495"/>
      <c r="AD278" s="495"/>
      <c r="AE278" s="495"/>
      <c r="AF278" s="495"/>
      <c r="AG278" s="495"/>
      <c r="AH278" s="495"/>
      <c r="AI278" s="495"/>
      <c r="AJ278" s="495"/>
      <c r="AK278" s="495"/>
      <c r="AL278" s="495"/>
      <c r="AM278" s="495"/>
      <c r="AN278" s="495"/>
      <c r="AO278" s="495"/>
      <c r="AP278" s="495"/>
      <c r="AQ278" s="495"/>
      <c r="AR278" s="495"/>
      <c r="AS278" s="495"/>
      <c r="AT278" s="495"/>
      <c r="AU278" s="495"/>
      <c r="AV278" s="495"/>
      <c r="AW278" s="495"/>
      <c r="AX278" s="497"/>
      <c r="AY278" s="475"/>
    </row>
    <row r="279" spans="1:51" ht="24" x14ac:dyDescent="0.4">
      <c r="A279" s="471"/>
      <c r="B279" s="472"/>
      <c r="C279" s="490" t="s">
        <v>1377</v>
      </c>
      <c r="D279" s="494" t="s">
        <v>1488</v>
      </c>
      <c r="E279" s="495"/>
      <c r="F279" s="495"/>
      <c r="G279" s="495"/>
      <c r="H279" s="495"/>
      <c r="I279" s="495"/>
      <c r="J279" s="495"/>
      <c r="K279" s="495"/>
      <c r="L279" s="495"/>
      <c r="M279" s="495"/>
      <c r="N279" s="495"/>
      <c r="O279" s="495"/>
      <c r="P279" s="495"/>
      <c r="Q279" s="495"/>
      <c r="R279" s="495"/>
      <c r="S279" s="495"/>
      <c r="T279" s="495"/>
      <c r="U279" s="495"/>
      <c r="V279" s="495"/>
      <c r="W279" s="508"/>
      <c r="X279" s="508"/>
      <c r="Y279" s="508"/>
      <c r="Z279" s="508"/>
      <c r="AA279" s="508"/>
      <c r="AB279" s="508"/>
      <c r="AC279" s="495"/>
      <c r="AD279" s="495"/>
      <c r="AE279" s="495"/>
      <c r="AF279" s="495"/>
      <c r="AG279" s="495"/>
      <c r="AH279" s="495"/>
      <c r="AI279" s="495"/>
      <c r="AJ279" s="495"/>
      <c r="AK279" s="495"/>
      <c r="AL279" s="495"/>
      <c r="AM279" s="495"/>
      <c r="AN279" s="495"/>
      <c r="AO279" s="495"/>
      <c r="AP279" s="495"/>
      <c r="AQ279" s="495"/>
      <c r="AR279" s="495"/>
      <c r="AS279" s="495"/>
      <c r="AT279" s="495"/>
      <c r="AU279" s="495"/>
      <c r="AV279" s="495"/>
      <c r="AW279" s="495"/>
      <c r="AX279" s="497"/>
      <c r="AY279" s="475"/>
    </row>
    <row r="280" spans="1:51" ht="24" x14ac:dyDescent="0.4">
      <c r="A280" s="471"/>
      <c r="B280" s="472"/>
      <c r="C280" s="490" t="s">
        <v>1379</v>
      </c>
      <c r="D280" s="494"/>
      <c r="E280" s="495"/>
      <c r="F280" s="495"/>
      <c r="G280" s="495"/>
      <c r="H280" s="495"/>
      <c r="I280" s="495"/>
      <c r="J280" s="495"/>
      <c r="K280" s="495"/>
      <c r="L280" s="495"/>
      <c r="M280" s="495"/>
      <c r="N280" s="495"/>
      <c r="O280" s="495"/>
      <c r="P280" s="495"/>
      <c r="Q280" s="495"/>
      <c r="R280" s="495"/>
      <c r="S280" s="495"/>
      <c r="T280" s="495"/>
      <c r="U280" s="495"/>
      <c r="V280" s="495"/>
      <c r="W280" s="495"/>
      <c r="X280" s="495"/>
      <c r="Y280" s="495"/>
      <c r="Z280" s="495"/>
      <c r="AA280" s="495"/>
      <c r="AB280" s="495"/>
      <c r="AC280" s="495"/>
      <c r="AD280" s="495"/>
      <c r="AE280" s="495"/>
      <c r="AF280" s="495"/>
      <c r="AG280" s="495"/>
      <c r="AH280" s="495"/>
      <c r="AI280" s="495"/>
      <c r="AJ280" s="495"/>
      <c r="AK280" s="495"/>
      <c r="AL280" s="495"/>
      <c r="AM280" s="495"/>
      <c r="AN280" s="495"/>
      <c r="AO280" s="495"/>
      <c r="AP280" s="495"/>
      <c r="AQ280" s="495"/>
      <c r="AR280" s="495"/>
      <c r="AS280" s="495"/>
      <c r="AT280" s="495"/>
      <c r="AU280" s="495"/>
      <c r="AV280" s="495"/>
      <c r="AW280" s="495"/>
      <c r="AX280" s="497"/>
      <c r="AY280" s="475"/>
    </row>
    <row r="281" spans="1:51" ht="24" x14ac:dyDescent="0.4">
      <c r="A281" s="471"/>
      <c r="B281" s="472" t="s">
        <v>384</v>
      </c>
      <c r="C281" s="490" t="s">
        <v>1381</v>
      </c>
      <c r="D281" s="494"/>
      <c r="E281" s="495"/>
      <c r="F281" s="495"/>
      <c r="G281" s="495" t="s">
        <v>626</v>
      </c>
      <c r="H281" s="495"/>
      <c r="I281" s="495"/>
      <c r="J281" s="495"/>
      <c r="K281" s="495" t="s">
        <v>1489</v>
      </c>
      <c r="L281" s="495"/>
      <c r="M281" s="495" t="s">
        <v>1364</v>
      </c>
      <c r="N281" s="508"/>
      <c r="O281" s="508"/>
      <c r="P281" s="508"/>
      <c r="Q281" s="508"/>
      <c r="R281" s="508"/>
      <c r="S281" s="508"/>
      <c r="T281" s="508"/>
      <c r="U281" s="508"/>
      <c r="V281" s="495" t="s">
        <v>1490</v>
      </c>
      <c r="W281" s="495"/>
      <c r="X281" s="495"/>
      <c r="Y281" s="495"/>
      <c r="Z281" s="495"/>
      <c r="AA281" s="495"/>
      <c r="AB281" s="495"/>
      <c r="AC281" s="495"/>
      <c r="AD281" s="495"/>
      <c r="AE281" s="495"/>
      <c r="AF281" s="495"/>
      <c r="AG281" s="495"/>
      <c r="AH281" s="495"/>
      <c r="AI281" s="495"/>
      <c r="AJ281" s="495"/>
      <c r="AK281" s="495"/>
      <c r="AL281" s="495"/>
      <c r="AM281" s="495"/>
      <c r="AN281" s="495"/>
      <c r="AO281" s="495"/>
      <c r="AP281" s="495"/>
      <c r="AQ281" s="495"/>
      <c r="AR281" s="495"/>
      <c r="AS281" s="495"/>
      <c r="AT281" s="495"/>
      <c r="AU281" s="495"/>
      <c r="AV281" s="495"/>
      <c r="AW281" s="495"/>
      <c r="AX281" s="497"/>
      <c r="AY281" s="475"/>
    </row>
    <row r="282" spans="1:51" ht="24" x14ac:dyDescent="0.4">
      <c r="A282" s="471"/>
      <c r="B282" s="472" t="s">
        <v>621</v>
      </c>
      <c r="C282" s="490" t="s">
        <v>583</v>
      </c>
      <c r="D282" s="494" t="s">
        <v>1491</v>
      </c>
      <c r="E282" s="495"/>
      <c r="F282" s="495"/>
      <c r="G282" s="495"/>
      <c r="H282" s="495"/>
      <c r="I282" s="495"/>
      <c r="J282" s="495"/>
      <c r="K282" s="495"/>
      <c r="L282" s="495"/>
      <c r="M282" s="495"/>
      <c r="N282" s="495"/>
      <c r="O282" s="495"/>
      <c r="P282" s="495"/>
      <c r="Q282" s="495"/>
      <c r="R282" s="495"/>
      <c r="S282" s="495"/>
      <c r="T282" s="495"/>
      <c r="U282" s="495"/>
      <c r="V282" s="495"/>
      <c r="W282" s="495" t="s">
        <v>1492</v>
      </c>
      <c r="X282" s="495"/>
      <c r="Y282" s="495"/>
      <c r="Z282" s="495"/>
      <c r="AA282" s="513" t="s">
        <v>1493</v>
      </c>
      <c r="AB282" s="495" t="s">
        <v>52</v>
      </c>
      <c r="AC282" s="495"/>
      <c r="AD282" s="495"/>
      <c r="AE282" s="495"/>
      <c r="AF282" s="495"/>
      <c r="AG282" s="495"/>
      <c r="AH282" s="495"/>
      <c r="AI282" s="495"/>
      <c r="AJ282" s="495"/>
      <c r="AK282" s="495"/>
      <c r="AL282" s="495"/>
      <c r="AM282" s="495"/>
      <c r="AN282" s="495"/>
      <c r="AO282" s="495"/>
      <c r="AP282" s="495"/>
      <c r="AQ282" s="495"/>
      <c r="AR282" s="495"/>
      <c r="AS282" s="495"/>
      <c r="AT282" s="495"/>
      <c r="AU282" s="495"/>
      <c r="AV282" s="495"/>
      <c r="AW282" s="495"/>
      <c r="AX282" s="497"/>
      <c r="AY282" s="475"/>
    </row>
    <row r="283" spans="1:51" ht="24" x14ac:dyDescent="0.4">
      <c r="A283" s="471"/>
      <c r="B283" s="468" t="s">
        <v>1365</v>
      </c>
      <c r="C283" s="490" t="s">
        <v>1384</v>
      </c>
      <c r="D283" s="511" t="s">
        <v>1494</v>
      </c>
      <c r="E283" s="508"/>
      <c r="F283" s="508"/>
      <c r="G283" s="508"/>
      <c r="H283" s="508"/>
      <c r="I283" s="508"/>
      <c r="J283" s="508"/>
      <c r="K283" s="508"/>
      <c r="L283" s="508"/>
      <c r="M283" s="508"/>
      <c r="N283" s="508"/>
      <c r="O283" s="508"/>
      <c r="P283" s="508"/>
      <c r="Q283" s="508"/>
      <c r="R283" s="508"/>
      <c r="S283" s="508"/>
      <c r="T283" s="508"/>
      <c r="U283" s="508"/>
      <c r="V283" s="508"/>
      <c r="W283" s="495"/>
      <c r="X283" s="495"/>
      <c r="Y283" s="495"/>
      <c r="Z283" s="495"/>
      <c r="AA283" s="495"/>
      <c r="AB283" s="495"/>
      <c r="AC283" s="495"/>
      <c r="AD283" s="495"/>
      <c r="AE283" s="495"/>
      <c r="AF283" s="495"/>
      <c r="AG283" s="495"/>
      <c r="AH283" s="495"/>
      <c r="AI283" s="495"/>
      <c r="AJ283" s="495"/>
      <c r="AK283" s="495"/>
      <c r="AL283" s="495"/>
      <c r="AM283" s="495"/>
      <c r="AN283" s="495"/>
      <c r="AO283" s="495"/>
      <c r="AP283" s="495"/>
      <c r="AQ283" s="495"/>
      <c r="AR283" s="495"/>
      <c r="AS283" s="495"/>
      <c r="AT283" s="495"/>
      <c r="AU283" s="495"/>
      <c r="AV283" s="495"/>
      <c r="AW283" s="495"/>
      <c r="AX283" s="497"/>
      <c r="AY283" s="475"/>
    </row>
    <row r="284" spans="1:51" ht="24" x14ac:dyDescent="0.4">
      <c r="A284" s="471"/>
      <c r="B284" s="472"/>
      <c r="C284" s="490" t="s">
        <v>1385</v>
      </c>
      <c r="D284" s="494"/>
      <c r="E284" s="495"/>
      <c r="F284" s="495"/>
      <c r="G284" s="495"/>
      <c r="H284" s="495"/>
      <c r="I284" s="495"/>
      <c r="J284" s="495"/>
      <c r="K284" s="495"/>
      <c r="L284" s="495"/>
      <c r="M284" s="495"/>
      <c r="N284" s="495"/>
      <c r="O284" s="495"/>
      <c r="P284" s="495"/>
      <c r="Q284" s="495"/>
      <c r="R284" s="495"/>
      <c r="S284" s="495"/>
      <c r="T284" s="495"/>
      <c r="U284" s="495"/>
      <c r="V284" s="495"/>
      <c r="W284" s="495"/>
      <c r="X284" s="495"/>
      <c r="Y284" s="495"/>
      <c r="Z284" s="495"/>
      <c r="AA284" s="495"/>
      <c r="AB284" s="495"/>
      <c r="AC284" s="495"/>
      <c r="AD284" s="495"/>
      <c r="AE284" s="495"/>
      <c r="AF284" s="495"/>
      <c r="AG284" s="495"/>
      <c r="AH284" s="495"/>
      <c r="AI284" s="495"/>
      <c r="AJ284" s="495"/>
      <c r="AK284" s="495"/>
      <c r="AL284" s="495"/>
      <c r="AM284" s="495"/>
      <c r="AN284" s="495"/>
      <c r="AO284" s="495"/>
      <c r="AP284" s="495"/>
      <c r="AQ284" s="495"/>
      <c r="AR284" s="495"/>
      <c r="AS284" s="495"/>
      <c r="AT284" s="495"/>
      <c r="AU284" s="495"/>
      <c r="AV284" s="495"/>
      <c r="AW284" s="495"/>
      <c r="AX284" s="497"/>
      <c r="AY284" s="475"/>
    </row>
    <row r="285" spans="1:51" ht="24" x14ac:dyDescent="0.4">
      <c r="A285" s="471"/>
      <c r="B285" s="468"/>
      <c r="C285" s="509" t="s">
        <v>1400</v>
      </c>
      <c r="D285" s="511"/>
      <c r="E285" s="508"/>
      <c r="F285" s="508"/>
      <c r="G285" s="508"/>
      <c r="H285" s="508"/>
      <c r="I285" s="508"/>
      <c r="J285" s="508"/>
      <c r="K285" s="508"/>
      <c r="L285" s="508"/>
      <c r="M285" s="508"/>
      <c r="N285" s="508"/>
      <c r="O285" s="508"/>
      <c r="P285" s="508"/>
      <c r="Q285" s="508"/>
      <c r="R285" s="508"/>
      <c r="S285" s="508"/>
      <c r="T285" s="508"/>
      <c r="U285" s="508"/>
      <c r="V285" s="508"/>
      <c r="W285" s="508"/>
      <c r="X285" s="508"/>
      <c r="Y285" s="508"/>
      <c r="Z285" s="508"/>
      <c r="AA285" s="508"/>
      <c r="AB285" s="508"/>
      <c r="AC285" s="508"/>
      <c r="AD285" s="508"/>
      <c r="AE285" s="508"/>
      <c r="AF285" s="508"/>
      <c r="AG285" s="508"/>
      <c r="AH285" s="508"/>
      <c r="AI285" s="508"/>
      <c r="AJ285" s="508"/>
      <c r="AK285" s="508"/>
      <c r="AL285" s="508"/>
      <c r="AM285" s="508"/>
      <c r="AN285" s="508"/>
      <c r="AO285" s="508"/>
      <c r="AP285" s="508"/>
      <c r="AQ285" s="508"/>
      <c r="AR285" s="508"/>
      <c r="AS285" s="499"/>
      <c r="AT285" s="499"/>
      <c r="AU285" s="499"/>
      <c r="AV285" s="499"/>
      <c r="AW285" s="499"/>
      <c r="AX285" s="500"/>
      <c r="AY285" s="475"/>
    </row>
    <row r="286" spans="1:51" ht="23.25" x14ac:dyDescent="0.35">
      <c r="A286" s="471"/>
      <c r="B286" s="1116" t="s">
        <v>1387</v>
      </c>
      <c r="C286" s="1117"/>
      <c r="D286" s="1117"/>
      <c r="E286" s="1118"/>
      <c r="F286" s="1116" t="s">
        <v>1388</v>
      </c>
      <c r="G286" s="1117"/>
      <c r="H286" s="1117"/>
      <c r="I286" s="1117"/>
      <c r="J286" s="1117"/>
      <c r="K286" s="1117"/>
      <c r="L286" s="1117"/>
      <c r="M286" s="1117"/>
      <c r="N286" s="1117"/>
      <c r="O286" s="1117"/>
      <c r="P286" s="1117"/>
      <c r="Q286" s="1117"/>
      <c r="R286" s="1117"/>
      <c r="S286" s="510"/>
      <c r="T286" s="510"/>
      <c r="U286" s="510"/>
      <c r="V286" s="510"/>
      <c r="W286" s="510"/>
      <c r="X286" s="510"/>
      <c r="Y286" s="510"/>
      <c r="Z286" s="510"/>
      <c r="AA286" s="510"/>
      <c r="AB286" s="512"/>
      <c r="AC286" s="512"/>
      <c r="AD286" s="512"/>
      <c r="AE286" s="512"/>
      <c r="AF286" s="512"/>
      <c r="AG286" s="512"/>
      <c r="AH286" s="512"/>
      <c r="AI286" s="512"/>
      <c r="AJ286" s="512"/>
      <c r="AK286" s="512"/>
      <c r="AL286" s="512"/>
      <c r="AM286" s="512"/>
      <c r="AN286" s="512"/>
      <c r="AO286" s="512"/>
      <c r="AP286" s="512"/>
      <c r="AQ286" s="512"/>
      <c r="AR286" s="512"/>
      <c r="AS286" s="502"/>
      <c r="AT286" s="502"/>
      <c r="AU286" s="502"/>
      <c r="AV286" s="502"/>
      <c r="AW286" s="502"/>
      <c r="AX286" s="503"/>
      <c r="AY286" s="475"/>
    </row>
    <row r="287" spans="1:51" x14ac:dyDescent="0.2">
      <c r="A287" s="477"/>
      <c r="B287" s="478"/>
      <c r="C287" s="478"/>
      <c r="D287" s="478"/>
      <c r="E287" s="478"/>
      <c r="F287" s="478"/>
      <c r="G287" s="478"/>
      <c r="H287" s="478"/>
      <c r="I287" s="478"/>
      <c r="J287" s="478"/>
      <c r="K287" s="478"/>
      <c r="L287" s="478"/>
      <c r="M287" s="478"/>
      <c r="N287" s="478"/>
      <c r="O287" s="478"/>
      <c r="P287" s="478"/>
      <c r="Q287" s="478"/>
      <c r="R287" s="478"/>
      <c r="S287" s="478"/>
      <c r="T287" s="478"/>
      <c r="U287" s="478"/>
      <c r="V287" s="478"/>
      <c r="W287" s="478"/>
      <c r="X287" s="478"/>
      <c r="Y287" s="478"/>
      <c r="Z287" s="478"/>
      <c r="AA287" s="478"/>
      <c r="AB287" s="478"/>
      <c r="AC287" s="478"/>
      <c r="AD287" s="478"/>
      <c r="AE287" s="478"/>
      <c r="AF287" s="478"/>
      <c r="AG287" s="478"/>
      <c r="AH287" s="478"/>
      <c r="AI287" s="478"/>
      <c r="AJ287" s="478"/>
      <c r="AK287" s="478"/>
      <c r="AL287" s="478"/>
      <c r="AM287" s="478"/>
      <c r="AN287" s="478"/>
      <c r="AO287" s="478"/>
      <c r="AP287" s="478"/>
      <c r="AQ287" s="478"/>
      <c r="AR287" s="478"/>
      <c r="AS287" s="478"/>
      <c r="AT287" s="478"/>
      <c r="AU287" s="478"/>
      <c r="AV287" s="478"/>
      <c r="AW287" s="478"/>
      <c r="AX287" s="478"/>
      <c r="AY287" s="504"/>
    </row>
  </sheetData>
  <mergeCells count="280">
    <mergeCell ref="AV268:AX268"/>
    <mergeCell ref="B286:E286"/>
    <mergeCell ref="F286:R286"/>
    <mergeCell ref="AP267:AR267"/>
    <mergeCell ref="AS267:AU267"/>
    <mergeCell ref="AV267:AX267"/>
    <mergeCell ref="B268:C268"/>
    <mergeCell ref="D268:U268"/>
    <mergeCell ref="V268:AH268"/>
    <mergeCell ref="AI268:AL268"/>
    <mergeCell ref="AM268:AO268"/>
    <mergeCell ref="AP268:AR268"/>
    <mergeCell ref="AS268:AU268"/>
    <mergeCell ref="D267:U267"/>
    <mergeCell ref="W267:Z267"/>
    <mergeCell ref="AB267:AC267"/>
    <mergeCell ref="AF267:AH267"/>
    <mergeCell ref="AI267:AL267"/>
    <mergeCell ref="AM267:AO267"/>
    <mergeCell ref="B263:C265"/>
    <mergeCell ref="AB263:AO264"/>
    <mergeCell ref="AP263:AX264"/>
    <mergeCell ref="D266:F266"/>
    <mergeCell ref="H266:I266"/>
    <mergeCell ref="J266:L266"/>
    <mergeCell ref="M266:U266"/>
    <mergeCell ref="V266:AX266"/>
    <mergeCell ref="AV236:AX236"/>
    <mergeCell ref="B254:E254"/>
    <mergeCell ref="F254:R254"/>
    <mergeCell ref="B262:AN262"/>
    <mergeCell ref="AO262:AV262"/>
    <mergeCell ref="AW262:AX262"/>
    <mergeCell ref="AP235:AR235"/>
    <mergeCell ref="AS235:AU235"/>
    <mergeCell ref="AV235:AX235"/>
    <mergeCell ref="B236:C236"/>
    <mergeCell ref="D236:U236"/>
    <mergeCell ref="V236:AH236"/>
    <mergeCell ref="AI236:AL236"/>
    <mergeCell ref="AM236:AO236"/>
    <mergeCell ref="AP236:AR236"/>
    <mergeCell ref="AS236:AU236"/>
    <mergeCell ref="D235:U235"/>
    <mergeCell ref="W235:Z235"/>
    <mergeCell ref="AB235:AC235"/>
    <mergeCell ref="AF235:AH235"/>
    <mergeCell ref="AI235:AL235"/>
    <mergeCell ref="AM235:AO235"/>
    <mergeCell ref="B231:C233"/>
    <mergeCell ref="AB231:AO232"/>
    <mergeCell ref="AP231:AX232"/>
    <mergeCell ref="D234:F234"/>
    <mergeCell ref="H234:I234"/>
    <mergeCell ref="J234:L234"/>
    <mergeCell ref="M234:U234"/>
    <mergeCell ref="V234:AX234"/>
    <mergeCell ref="AV204:AX204"/>
    <mergeCell ref="B222:E222"/>
    <mergeCell ref="F222:R222"/>
    <mergeCell ref="B230:AN230"/>
    <mergeCell ref="AO230:AV230"/>
    <mergeCell ref="AW230:AX230"/>
    <mergeCell ref="AP203:AR203"/>
    <mergeCell ref="AS203:AU203"/>
    <mergeCell ref="AV203:AX203"/>
    <mergeCell ref="B204:C204"/>
    <mergeCell ref="D204:U204"/>
    <mergeCell ref="V204:AH204"/>
    <mergeCell ref="AI204:AL204"/>
    <mergeCell ref="AM204:AO204"/>
    <mergeCell ref="AP204:AR204"/>
    <mergeCell ref="AS204:AU204"/>
    <mergeCell ref="D203:U203"/>
    <mergeCell ref="W203:Z203"/>
    <mergeCell ref="AB203:AC203"/>
    <mergeCell ref="AF203:AH203"/>
    <mergeCell ref="AI203:AL203"/>
    <mergeCell ref="AM203:AO203"/>
    <mergeCell ref="B199:C201"/>
    <mergeCell ref="AB199:AO200"/>
    <mergeCell ref="AP199:AX200"/>
    <mergeCell ref="D202:F202"/>
    <mergeCell ref="H202:I202"/>
    <mergeCell ref="J202:L202"/>
    <mergeCell ref="M202:U202"/>
    <mergeCell ref="V202:AX202"/>
    <mergeCell ref="AV172:AX172"/>
    <mergeCell ref="B190:E190"/>
    <mergeCell ref="F190:R190"/>
    <mergeCell ref="B198:AN198"/>
    <mergeCell ref="AO198:AV198"/>
    <mergeCell ref="AW198:AX198"/>
    <mergeCell ref="AP171:AR171"/>
    <mergeCell ref="AS171:AU171"/>
    <mergeCell ref="AV171:AX171"/>
    <mergeCell ref="B172:C172"/>
    <mergeCell ref="D172:U172"/>
    <mergeCell ref="V172:AH172"/>
    <mergeCell ref="AI172:AL172"/>
    <mergeCell ref="AM172:AO172"/>
    <mergeCell ref="AP172:AR172"/>
    <mergeCell ref="AS172:AU172"/>
    <mergeCell ref="D171:U171"/>
    <mergeCell ref="W171:Z171"/>
    <mergeCell ref="AB171:AC171"/>
    <mergeCell ref="AF171:AH171"/>
    <mergeCell ref="AI171:AL171"/>
    <mergeCell ref="AM171:AO171"/>
    <mergeCell ref="B167:C169"/>
    <mergeCell ref="AB167:AO168"/>
    <mergeCell ref="AP167:AX168"/>
    <mergeCell ref="D170:F170"/>
    <mergeCell ref="H170:I170"/>
    <mergeCell ref="J170:L170"/>
    <mergeCell ref="M170:U170"/>
    <mergeCell ref="V170:AX170"/>
    <mergeCell ref="AV140:AX140"/>
    <mergeCell ref="B158:E158"/>
    <mergeCell ref="F158:R158"/>
    <mergeCell ref="B166:AN166"/>
    <mergeCell ref="AO166:AV166"/>
    <mergeCell ref="AW166:AX166"/>
    <mergeCell ref="AP139:AR139"/>
    <mergeCell ref="AS139:AU139"/>
    <mergeCell ref="AV139:AX139"/>
    <mergeCell ref="B140:C140"/>
    <mergeCell ref="D140:U140"/>
    <mergeCell ref="V140:AH140"/>
    <mergeCell ref="AI140:AL140"/>
    <mergeCell ref="AM140:AO140"/>
    <mergeCell ref="AP140:AR140"/>
    <mergeCell ref="AS140:AU140"/>
    <mergeCell ref="D139:U139"/>
    <mergeCell ref="W139:Z139"/>
    <mergeCell ref="AB139:AC139"/>
    <mergeCell ref="AF139:AH139"/>
    <mergeCell ref="AI139:AL139"/>
    <mergeCell ref="AM139:AO139"/>
    <mergeCell ref="B135:C137"/>
    <mergeCell ref="AB135:AO136"/>
    <mergeCell ref="AP135:AX136"/>
    <mergeCell ref="D138:F138"/>
    <mergeCell ref="H138:I138"/>
    <mergeCell ref="J138:L138"/>
    <mergeCell ref="M138:U138"/>
    <mergeCell ref="V138:AX138"/>
    <mergeCell ref="AV107:AX107"/>
    <mergeCell ref="B125:E125"/>
    <mergeCell ref="F125:R125"/>
    <mergeCell ref="B134:AN134"/>
    <mergeCell ref="AO134:AV134"/>
    <mergeCell ref="AW134:AX134"/>
    <mergeCell ref="AP106:AR106"/>
    <mergeCell ref="AS106:AU106"/>
    <mergeCell ref="AV106:AX106"/>
    <mergeCell ref="B107:C107"/>
    <mergeCell ref="D107:U107"/>
    <mergeCell ref="V107:AH107"/>
    <mergeCell ref="AI107:AL107"/>
    <mergeCell ref="AM107:AO107"/>
    <mergeCell ref="AP107:AR107"/>
    <mergeCell ref="AS107:AU107"/>
    <mergeCell ref="D106:U106"/>
    <mergeCell ref="W106:Z106"/>
    <mergeCell ref="AB106:AC106"/>
    <mergeCell ref="AF106:AH106"/>
    <mergeCell ref="AI106:AL106"/>
    <mergeCell ref="AM106:AO106"/>
    <mergeCell ref="B102:C104"/>
    <mergeCell ref="AB102:AO103"/>
    <mergeCell ref="AP102:AX103"/>
    <mergeCell ref="D105:F105"/>
    <mergeCell ref="H105:I105"/>
    <mergeCell ref="J105:L105"/>
    <mergeCell ref="M105:U105"/>
    <mergeCell ref="V105:AX105"/>
    <mergeCell ref="AV76:AX76"/>
    <mergeCell ref="B94:E94"/>
    <mergeCell ref="F94:R94"/>
    <mergeCell ref="B101:AN101"/>
    <mergeCell ref="AO101:AV101"/>
    <mergeCell ref="AW101:AX101"/>
    <mergeCell ref="AP75:AR75"/>
    <mergeCell ref="AS75:AU75"/>
    <mergeCell ref="AV75:AX75"/>
    <mergeCell ref="B76:C76"/>
    <mergeCell ref="D76:U76"/>
    <mergeCell ref="V76:AH76"/>
    <mergeCell ref="AI76:AL76"/>
    <mergeCell ref="AM76:AO76"/>
    <mergeCell ref="AP76:AR76"/>
    <mergeCell ref="AS76:AU76"/>
    <mergeCell ref="D75:U75"/>
    <mergeCell ref="W75:Z75"/>
    <mergeCell ref="AB75:AC75"/>
    <mergeCell ref="AF75:AH75"/>
    <mergeCell ref="AI75:AL75"/>
    <mergeCell ref="AM75:AO75"/>
    <mergeCell ref="B71:C73"/>
    <mergeCell ref="AB71:AO72"/>
    <mergeCell ref="AP71:AX72"/>
    <mergeCell ref="D74:F74"/>
    <mergeCell ref="H74:I74"/>
    <mergeCell ref="J74:L74"/>
    <mergeCell ref="M74:U74"/>
    <mergeCell ref="V74:AX74"/>
    <mergeCell ref="AV44:AX44"/>
    <mergeCell ref="B62:E62"/>
    <mergeCell ref="F62:R62"/>
    <mergeCell ref="B70:AN70"/>
    <mergeCell ref="AO70:AV70"/>
    <mergeCell ref="AW70:AX70"/>
    <mergeCell ref="AP43:AR43"/>
    <mergeCell ref="AS43:AU43"/>
    <mergeCell ref="AV43:AX43"/>
    <mergeCell ref="B44:C44"/>
    <mergeCell ref="D44:U44"/>
    <mergeCell ref="V44:AH44"/>
    <mergeCell ref="AI44:AL44"/>
    <mergeCell ref="AM44:AO44"/>
    <mergeCell ref="AP44:AR44"/>
    <mergeCell ref="AS44:AU44"/>
    <mergeCell ref="D43:U43"/>
    <mergeCell ref="W43:Z43"/>
    <mergeCell ref="AB43:AC43"/>
    <mergeCell ref="AF43:AH43"/>
    <mergeCell ref="AI43:AL43"/>
    <mergeCell ref="AM43:AO43"/>
    <mergeCell ref="D42:F42"/>
    <mergeCell ref="H42:I42"/>
    <mergeCell ref="J42:L42"/>
    <mergeCell ref="M42:U42"/>
    <mergeCell ref="V42:AX42"/>
    <mergeCell ref="AS14:AU14"/>
    <mergeCell ref="AV14:AX14"/>
    <mergeCell ref="B31:E31"/>
    <mergeCell ref="F31:R31"/>
    <mergeCell ref="B38:AN38"/>
    <mergeCell ref="AO38:AV38"/>
    <mergeCell ref="AW38:AX38"/>
    <mergeCell ref="B14:C14"/>
    <mergeCell ref="D14:U14"/>
    <mergeCell ref="V14:AH14"/>
    <mergeCell ref="AI14:AL14"/>
    <mergeCell ref="AM14:AO14"/>
    <mergeCell ref="AP14:AR14"/>
    <mergeCell ref="B39:C41"/>
    <mergeCell ref="AB39:AO40"/>
    <mergeCell ref="AP39:AX40"/>
    <mergeCell ref="D12:F12"/>
    <mergeCell ref="H12:I12"/>
    <mergeCell ref="J12:L12"/>
    <mergeCell ref="M12:U12"/>
    <mergeCell ref="V12:AX12"/>
    <mergeCell ref="D13:U13"/>
    <mergeCell ref="W13:Z13"/>
    <mergeCell ref="AB13:AC13"/>
    <mergeCell ref="AF13:AH13"/>
    <mergeCell ref="AI13:AL13"/>
    <mergeCell ref="AM13:AO13"/>
    <mergeCell ref="AP13:AR13"/>
    <mergeCell ref="AS13:AU13"/>
    <mergeCell ref="AV13:AX13"/>
    <mergeCell ref="F9:K9"/>
    <mergeCell ref="F10:K10"/>
    <mergeCell ref="R10:AT11"/>
    <mergeCell ref="AV10:AW10"/>
    <mergeCell ref="F11:K11"/>
    <mergeCell ref="AV11:AW11"/>
    <mergeCell ref="B6:Y6"/>
    <mergeCell ref="Z6:AK6"/>
    <mergeCell ref="AL6:AT6"/>
    <mergeCell ref="AU6:AV6"/>
    <mergeCell ref="AW6:AX6"/>
    <mergeCell ref="F7:K7"/>
    <mergeCell ref="R7:U9"/>
    <mergeCell ref="V7:AG8"/>
    <mergeCell ref="AH7:AP9"/>
    <mergeCell ref="AQ7:AX8"/>
  </mergeCells>
  <printOptions horizontalCentered="1"/>
  <pageMargins left="0" right="0" top="0" bottom="0" header="0.51181102362204722" footer="0.51181102362204722"/>
  <pageSetup paperSize="261" scale="94" orientation="landscape" horizontalDpi="120" verticalDpi="144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34"/>
  <sheetViews>
    <sheetView zoomScale="85" zoomScaleNormal="75" workbookViewId="0">
      <selection activeCell="H22" sqref="H22"/>
    </sheetView>
  </sheetViews>
  <sheetFormatPr defaultRowHeight="15" x14ac:dyDescent="0.25"/>
  <cols>
    <col min="1" max="2" width="2.28515625" customWidth="1"/>
    <col min="3" max="3" width="5.7109375" customWidth="1"/>
    <col min="4" max="4" width="2.7109375" customWidth="1"/>
    <col min="5" max="5" width="2.5703125" customWidth="1"/>
    <col min="6" max="6" width="0.28515625" customWidth="1"/>
    <col min="7" max="7" width="5.140625" customWidth="1"/>
    <col min="8" max="8" width="4.28515625" customWidth="1"/>
    <col min="9" max="9" width="2.7109375" customWidth="1"/>
    <col min="10" max="10" width="1.140625" customWidth="1"/>
    <col min="11" max="11" width="5.140625" customWidth="1"/>
    <col min="12" max="12" width="1.5703125" customWidth="1"/>
    <col min="13" max="13" width="6.85546875" customWidth="1"/>
    <col min="14" max="14" width="2.7109375" customWidth="1"/>
    <col min="15" max="15" width="3.7109375" customWidth="1"/>
    <col min="16" max="16" width="0.85546875" customWidth="1"/>
    <col min="17" max="17" width="3.7109375" customWidth="1"/>
    <col min="18" max="18" width="4.140625" customWidth="1"/>
    <col min="19" max="19" width="5.28515625" customWidth="1"/>
    <col min="20" max="20" width="4.85546875" customWidth="1"/>
    <col min="21" max="21" width="5.7109375" customWidth="1"/>
    <col min="22" max="22" width="5.28515625" customWidth="1"/>
    <col min="23" max="23" width="3.7109375" customWidth="1"/>
    <col min="24" max="25" width="1.28515625" customWidth="1"/>
    <col min="26" max="26" width="2.7109375" customWidth="1"/>
    <col min="27" max="27" width="4.85546875" customWidth="1"/>
    <col min="28" max="28" width="2.5703125" customWidth="1"/>
    <col min="29" max="29" width="1.42578125" customWidth="1"/>
    <col min="30" max="30" width="2.28515625" customWidth="1"/>
    <col min="31" max="31" width="3" customWidth="1"/>
    <col min="32" max="32" width="2.7109375" customWidth="1"/>
    <col min="33" max="33" width="1" customWidth="1"/>
    <col min="34" max="34" width="4.28515625" customWidth="1"/>
    <col min="35" max="36" width="1.140625" customWidth="1"/>
    <col min="37" max="37" width="2.5703125" customWidth="1"/>
    <col min="38" max="38" width="1.28515625" customWidth="1"/>
    <col min="39" max="39" width="0.7109375" customWidth="1"/>
    <col min="40" max="40" width="1.28515625" customWidth="1"/>
    <col min="41" max="41" width="4.140625" customWidth="1"/>
    <col min="42" max="43" width="2.7109375" customWidth="1"/>
    <col min="44" max="44" width="3.85546875" customWidth="1"/>
    <col min="45" max="45" width="2.7109375" customWidth="1"/>
    <col min="46" max="46" width="1.28515625" customWidth="1"/>
    <col min="47" max="47" width="5.85546875" customWidth="1"/>
    <col min="48" max="48" width="3.140625" customWidth="1"/>
    <col min="49" max="49" width="2.5703125" customWidth="1"/>
    <col min="50" max="50" width="5.140625" customWidth="1"/>
    <col min="51" max="51" width="2.28515625" customWidth="1"/>
    <col min="257" max="258" width="2.28515625" customWidth="1"/>
    <col min="259" max="259" width="5.7109375" customWidth="1"/>
    <col min="260" max="260" width="2.7109375" customWidth="1"/>
    <col min="261" max="261" width="2.5703125" customWidth="1"/>
    <col min="262" max="262" width="0.28515625" customWidth="1"/>
    <col min="263" max="263" width="5.140625" customWidth="1"/>
    <col min="264" max="264" width="4.28515625" customWidth="1"/>
    <col min="265" max="265" width="2.7109375" customWidth="1"/>
    <col min="266" max="266" width="1.140625" customWidth="1"/>
    <col min="267" max="267" width="5.140625" customWidth="1"/>
    <col min="268" max="268" width="1.5703125" customWidth="1"/>
    <col min="269" max="269" width="6.85546875" customWidth="1"/>
    <col min="270" max="270" width="2.7109375" customWidth="1"/>
    <col min="271" max="271" width="3.7109375" customWidth="1"/>
    <col min="272" max="272" width="0.85546875" customWidth="1"/>
    <col min="273" max="273" width="3.7109375" customWidth="1"/>
    <col min="274" max="274" width="4.140625" customWidth="1"/>
    <col min="275" max="275" width="5.28515625" customWidth="1"/>
    <col min="276" max="276" width="4.85546875" customWidth="1"/>
    <col min="277" max="277" width="5.7109375" customWidth="1"/>
    <col min="278" max="278" width="5.28515625" customWidth="1"/>
    <col min="279" max="279" width="3.7109375" customWidth="1"/>
    <col min="280" max="281" width="1.28515625" customWidth="1"/>
    <col min="282" max="282" width="2.7109375" customWidth="1"/>
    <col min="283" max="283" width="4.85546875" customWidth="1"/>
    <col min="284" max="284" width="2.5703125" customWidth="1"/>
    <col min="285" max="285" width="1.42578125" customWidth="1"/>
    <col min="286" max="286" width="2.28515625" customWidth="1"/>
    <col min="287" max="287" width="3" customWidth="1"/>
    <col min="288" max="288" width="2.7109375" customWidth="1"/>
    <col min="289" max="289" width="1" customWidth="1"/>
    <col min="290" max="290" width="4.28515625" customWidth="1"/>
    <col min="291" max="292" width="1.140625" customWidth="1"/>
    <col min="293" max="293" width="2.5703125" customWidth="1"/>
    <col min="294" max="294" width="1.28515625" customWidth="1"/>
    <col min="295" max="295" width="0.7109375" customWidth="1"/>
    <col min="296" max="296" width="1.28515625" customWidth="1"/>
    <col min="297" max="297" width="4.140625" customWidth="1"/>
    <col min="298" max="299" width="2.7109375" customWidth="1"/>
    <col min="300" max="300" width="3.85546875" customWidth="1"/>
    <col min="301" max="301" width="2.7109375" customWidth="1"/>
    <col min="302" max="302" width="1.28515625" customWidth="1"/>
    <col min="303" max="303" width="5.85546875" customWidth="1"/>
    <col min="304" max="304" width="3.140625" customWidth="1"/>
    <col min="305" max="305" width="2.5703125" customWidth="1"/>
    <col min="306" max="306" width="5.140625" customWidth="1"/>
    <col min="307" max="307" width="2.28515625" customWidth="1"/>
    <col min="513" max="514" width="2.28515625" customWidth="1"/>
    <col min="515" max="515" width="5.7109375" customWidth="1"/>
    <col min="516" max="516" width="2.7109375" customWidth="1"/>
    <col min="517" max="517" width="2.5703125" customWidth="1"/>
    <col min="518" max="518" width="0.28515625" customWidth="1"/>
    <col min="519" max="519" width="5.140625" customWidth="1"/>
    <col min="520" max="520" width="4.28515625" customWidth="1"/>
    <col min="521" max="521" width="2.7109375" customWidth="1"/>
    <col min="522" max="522" width="1.140625" customWidth="1"/>
    <col min="523" max="523" width="5.140625" customWidth="1"/>
    <col min="524" max="524" width="1.5703125" customWidth="1"/>
    <col min="525" max="525" width="6.85546875" customWidth="1"/>
    <col min="526" max="526" width="2.7109375" customWidth="1"/>
    <col min="527" max="527" width="3.7109375" customWidth="1"/>
    <col min="528" max="528" width="0.85546875" customWidth="1"/>
    <col min="529" max="529" width="3.7109375" customWidth="1"/>
    <col min="530" max="530" width="4.140625" customWidth="1"/>
    <col min="531" max="531" width="5.28515625" customWidth="1"/>
    <col min="532" max="532" width="4.85546875" customWidth="1"/>
    <col min="533" max="533" width="5.7109375" customWidth="1"/>
    <col min="534" max="534" width="5.28515625" customWidth="1"/>
    <col min="535" max="535" width="3.7109375" customWidth="1"/>
    <col min="536" max="537" width="1.28515625" customWidth="1"/>
    <col min="538" max="538" width="2.7109375" customWidth="1"/>
    <col min="539" max="539" width="4.85546875" customWidth="1"/>
    <col min="540" max="540" width="2.5703125" customWidth="1"/>
    <col min="541" max="541" width="1.42578125" customWidth="1"/>
    <col min="542" max="542" width="2.28515625" customWidth="1"/>
    <col min="543" max="543" width="3" customWidth="1"/>
    <col min="544" max="544" width="2.7109375" customWidth="1"/>
    <col min="545" max="545" width="1" customWidth="1"/>
    <col min="546" max="546" width="4.28515625" customWidth="1"/>
    <col min="547" max="548" width="1.140625" customWidth="1"/>
    <col min="549" max="549" width="2.5703125" customWidth="1"/>
    <col min="550" max="550" width="1.28515625" customWidth="1"/>
    <col min="551" max="551" width="0.7109375" customWidth="1"/>
    <col min="552" max="552" width="1.28515625" customWidth="1"/>
    <col min="553" max="553" width="4.140625" customWidth="1"/>
    <col min="554" max="555" width="2.7109375" customWidth="1"/>
    <col min="556" max="556" width="3.85546875" customWidth="1"/>
    <col min="557" max="557" width="2.7109375" customWidth="1"/>
    <col min="558" max="558" width="1.28515625" customWidth="1"/>
    <col min="559" max="559" width="5.85546875" customWidth="1"/>
    <col min="560" max="560" width="3.140625" customWidth="1"/>
    <col min="561" max="561" width="2.5703125" customWidth="1"/>
    <col min="562" max="562" width="5.140625" customWidth="1"/>
    <col min="563" max="563" width="2.28515625" customWidth="1"/>
    <col min="769" max="770" width="2.28515625" customWidth="1"/>
    <col min="771" max="771" width="5.7109375" customWidth="1"/>
    <col min="772" max="772" width="2.7109375" customWidth="1"/>
    <col min="773" max="773" width="2.5703125" customWidth="1"/>
    <col min="774" max="774" width="0.28515625" customWidth="1"/>
    <col min="775" max="775" width="5.140625" customWidth="1"/>
    <col min="776" max="776" width="4.28515625" customWidth="1"/>
    <col min="777" max="777" width="2.7109375" customWidth="1"/>
    <col min="778" max="778" width="1.140625" customWidth="1"/>
    <col min="779" max="779" width="5.140625" customWidth="1"/>
    <col min="780" max="780" width="1.5703125" customWidth="1"/>
    <col min="781" max="781" width="6.85546875" customWidth="1"/>
    <col min="782" max="782" width="2.7109375" customWidth="1"/>
    <col min="783" max="783" width="3.7109375" customWidth="1"/>
    <col min="784" max="784" width="0.85546875" customWidth="1"/>
    <col min="785" max="785" width="3.7109375" customWidth="1"/>
    <col min="786" max="786" width="4.140625" customWidth="1"/>
    <col min="787" max="787" width="5.28515625" customWidth="1"/>
    <col min="788" max="788" width="4.85546875" customWidth="1"/>
    <col min="789" max="789" width="5.7109375" customWidth="1"/>
    <col min="790" max="790" width="5.28515625" customWidth="1"/>
    <col min="791" max="791" width="3.7109375" customWidth="1"/>
    <col min="792" max="793" width="1.28515625" customWidth="1"/>
    <col min="794" max="794" width="2.7109375" customWidth="1"/>
    <col min="795" max="795" width="4.85546875" customWidth="1"/>
    <col min="796" max="796" width="2.5703125" customWidth="1"/>
    <col min="797" max="797" width="1.42578125" customWidth="1"/>
    <col min="798" max="798" width="2.28515625" customWidth="1"/>
    <col min="799" max="799" width="3" customWidth="1"/>
    <col min="800" max="800" width="2.7109375" customWidth="1"/>
    <col min="801" max="801" width="1" customWidth="1"/>
    <col min="802" max="802" width="4.28515625" customWidth="1"/>
    <col min="803" max="804" width="1.140625" customWidth="1"/>
    <col min="805" max="805" width="2.5703125" customWidth="1"/>
    <col min="806" max="806" width="1.28515625" customWidth="1"/>
    <col min="807" max="807" width="0.7109375" customWidth="1"/>
    <col min="808" max="808" width="1.28515625" customWidth="1"/>
    <col min="809" max="809" width="4.140625" customWidth="1"/>
    <col min="810" max="811" width="2.7109375" customWidth="1"/>
    <col min="812" max="812" width="3.85546875" customWidth="1"/>
    <col min="813" max="813" width="2.7109375" customWidth="1"/>
    <col min="814" max="814" width="1.28515625" customWidth="1"/>
    <col min="815" max="815" width="5.85546875" customWidth="1"/>
    <col min="816" max="816" width="3.140625" customWidth="1"/>
    <col min="817" max="817" width="2.5703125" customWidth="1"/>
    <col min="818" max="818" width="5.140625" customWidth="1"/>
    <col min="819" max="819" width="2.28515625" customWidth="1"/>
    <col min="1025" max="1026" width="2.28515625" customWidth="1"/>
    <col min="1027" max="1027" width="5.7109375" customWidth="1"/>
    <col min="1028" max="1028" width="2.7109375" customWidth="1"/>
    <col min="1029" max="1029" width="2.5703125" customWidth="1"/>
    <col min="1030" max="1030" width="0.28515625" customWidth="1"/>
    <col min="1031" max="1031" width="5.140625" customWidth="1"/>
    <col min="1032" max="1032" width="4.28515625" customWidth="1"/>
    <col min="1033" max="1033" width="2.7109375" customWidth="1"/>
    <col min="1034" max="1034" width="1.140625" customWidth="1"/>
    <col min="1035" max="1035" width="5.140625" customWidth="1"/>
    <col min="1036" max="1036" width="1.5703125" customWidth="1"/>
    <col min="1037" max="1037" width="6.85546875" customWidth="1"/>
    <col min="1038" max="1038" width="2.7109375" customWidth="1"/>
    <col min="1039" max="1039" width="3.7109375" customWidth="1"/>
    <col min="1040" max="1040" width="0.85546875" customWidth="1"/>
    <col min="1041" max="1041" width="3.7109375" customWidth="1"/>
    <col min="1042" max="1042" width="4.140625" customWidth="1"/>
    <col min="1043" max="1043" width="5.28515625" customWidth="1"/>
    <col min="1044" max="1044" width="4.85546875" customWidth="1"/>
    <col min="1045" max="1045" width="5.7109375" customWidth="1"/>
    <col min="1046" max="1046" width="5.28515625" customWidth="1"/>
    <col min="1047" max="1047" width="3.7109375" customWidth="1"/>
    <col min="1048" max="1049" width="1.28515625" customWidth="1"/>
    <col min="1050" max="1050" width="2.7109375" customWidth="1"/>
    <col min="1051" max="1051" width="4.85546875" customWidth="1"/>
    <col min="1052" max="1052" width="2.5703125" customWidth="1"/>
    <col min="1053" max="1053" width="1.42578125" customWidth="1"/>
    <col min="1054" max="1054" width="2.28515625" customWidth="1"/>
    <col min="1055" max="1055" width="3" customWidth="1"/>
    <col min="1056" max="1056" width="2.7109375" customWidth="1"/>
    <col min="1057" max="1057" width="1" customWidth="1"/>
    <col min="1058" max="1058" width="4.28515625" customWidth="1"/>
    <col min="1059" max="1060" width="1.140625" customWidth="1"/>
    <col min="1061" max="1061" width="2.5703125" customWidth="1"/>
    <col min="1062" max="1062" width="1.28515625" customWidth="1"/>
    <col min="1063" max="1063" width="0.7109375" customWidth="1"/>
    <col min="1064" max="1064" width="1.28515625" customWidth="1"/>
    <col min="1065" max="1065" width="4.140625" customWidth="1"/>
    <col min="1066" max="1067" width="2.7109375" customWidth="1"/>
    <col min="1068" max="1068" width="3.85546875" customWidth="1"/>
    <col min="1069" max="1069" width="2.7109375" customWidth="1"/>
    <col min="1070" max="1070" width="1.28515625" customWidth="1"/>
    <col min="1071" max="1071" width="5.85546875" customWidth="1"/>
    <col min="1072" max="1072" width="3.140625" customWidth="1"/>
    <col min="1073" max="1073" width="2.5703125" customWidth="1"/>
    <col min="1074" max="1074" width="5.140625" customWidth="1"/>
    <col min="1075" max="1075" width="2.28515625" customWidth="1"/>
    <col min="1281" max="1282" width="2.28515625" customWidth="1"/>
    <col min="1283" max="1283" width="5.7109375" customWidth="1"/>
    <col min="1284" max="1284" width="2.7109375" customWidth="1"/>
    <col min="1285" max="1285" width="2.5703125" customWidth="1"/>
    <col min="1286" max="1286" width="0.28515625" customWidth="1"/>
    <col min="1287" max="1287" width="5.140625" customWidth="1"/>
    <col min="1288" max="1288" width="4.28515625" customWidth="1"/>
    <col min="1289" max="1289" width="2.7109375" customWidth="1"/>
    <col min="1290" max="1290" width="1.140625" customWidth="1"/>
    <col min="1291" max="1291" width="5.140625" customWidth="1"/>
    <col min="1292" max="1292" width="1.5703125" customWidth="1"/>
    <col min="1293" max="1293" width="6.85546875" customWidth="1"/>
    <col min="1294" max="1294" width="2.7109375" customWidth="1"/>
    <col min="1295" max="1295" width="3.7109375" customWidth="1"/>
    <col min="1296" max="1296" width="0.85546875" customWidth="1"/>
    <col min="1297" max="1297" width="3.7109375" customWidth="1"/>
    <col min="1298" max="1298" width="4.140625" customWidth="1"/>
    <col min="1299" max="1299" width="5.28515625" customWidth="1"/>
    <col min="1300" max="1300" width="4.85546875" customWidth="1"/>
    <col min="1301" max="1301" width="5.7109375" customWidth="1"/>
    <col min="1302" max="1302" width="5.28515625" customWidth="1"/>
    <col min="1303" max="1303" width="3.7109375" customWidth="1"/>
    <col min="1304" max="1305" width="1.28515625" customWidth="1"/>
    <col min="1306" max="1306" width="2.7109375" customWidth="1"/>
    <col min="1307" max="1307" width="4.85546875" customWidth="1"/>
    <col min="1308" max="1308" width="2.5703125" customWidth="1"/>
    <col min="1309" max="1309" width="1.42578125" customWidth="1"/>
    <col min="1310" max="1310" width="2.28515625" customWidth="1"/>
    <col min="1311" max="1311" width="3" customWidth="1"/>
    <col min="1312" max="1312" width="2.7109375" customWidth="1"/>
    <col min="1313" max="1313" width="1" customWidth="1"/>
    <col min="1314" max="1314" width="4.28515625" customWidth="1"/>
    <col min="1315" max="1316" width="1.140625" customWidth="1"/>
    <col min="1317" max="1317" width="2.5703125" customWidth="1"/>
    <col min="1318" max="1318" width="1.28515625" customWidth="1"/>
    <col min="1319" max="1319" width="0.7109375" customWidth="1"/>
    <col min="1320" max="1320" width="1.28515625" customWidth="1"/>
    <col min="1321" max="1321" width="4.140625" customWidth="1"/>
    <col min="1322" max="1323" width="2.7109375" customWidth="1"/>
    <col min="1324" max="1324" width="3.85546875" customWidth="1"/>
    <col min="1325" max="1325" width="2.7109375" customWidth="1"/>
    <col min="1326" max="1326" width="1.28515625" customWidth="1"/>
    <col min="1327" max="1327" width="5.85546875" customWidth="1"/>
    <col min="1328" max="1328" width="3.140625" customWidth="1"/>
    <col min="1329" max="1329" width="2.5703125" customWidth="1"/>
    <col min="1330" max="1330" width="5.140625" customWidth="1"/>
    <col min="1331" max="1331" width="2.28515625" customWidth="1"/>
    <col min="1537" max="1538" width="2.28515625" customWidth="1"/>
    <col min="1539" max="1539" width="5.7109375" customWidth="1"/>
    <col min="1540" max="1540" width="2.7109375" customWidth="1"/>
    <col min="1541" max="1541" width="2.5703125" customWidth="1"/>
    <col min="1542" max="1542" width="0.28515625" customWidth="1"/>
    <col min="1543" max="1543" width="5.140625" customWidth="1"/>
    <col min="1544" max="1544" width="4.28515625" customWidth="1"/>
    <col min="1545" max="1545" width="2.7109375" customWidth="1"/>
    <col min="1546" max="1546" width="1.140625" customWidth="1"/>
    <col min="1547" max="1547" width="5.140625" customWidth="1"/>
    <col min="1548" max="1548" width="1.5703125" customWidth="1"/>
    <col min="1549" max="1549" width="6.85546875" customWidth="1"/>
    <col min="1550" max="1550" width="2.7109375" customWidth="1"/>
    <col min="1551" max="1551" width="3.7109375" customWidth="1"/>
    <col min="1552" max="1552" width="0.85546875" customWidth="1"/>
    <col min="1553" max="1553" width="3.7109375" customWidth="1"/>
    <col min="1554" max="1554" width="4.140625" customWidth="1"/>
    <col min="1555" max="1555" width="5.28515625" customWidth="1"/>
    <col min="1556" max="1556" width="4.85546875" customWidth="1"/>
    <col min="1557" max="1557" width="5.7109375" customWidth="1"/>
    <col min="1558" max="1558" width="5.28515625" customWidth="1"/>
    <col min="1559" max="1559" width="3.7109375" customWidth="1"/>
    <col min="1560" max="1561" width="1.28515625" customWidth="1"/>
    <col min="1562" max="1562" width="2.7109375" customWidth="1"/>
    <col min="1563" max="1563" width="4.85546875" customWidth="1"/>
    <col min="1564" max="1564" width="2.5703125" customWidth="1"/>
    <col min="1565" max="1565" width="1.42578125" customWidth="1"/>
    <col min="1566" max="1566" width="2.28515625" customWidth="1"/>
    <col min="1567" max="1567" width="3" customWidth="1"/>
    <col min="1568" max="1568" width="2.7109375" customWidth="1"/>
    <col min="1569" max="1569" width="1" customWidth="1"/>
    <col min="1570" max="1570" width="4.28515625" customWidth="1"/>
    <col min="1571" max="1572" width="1.140625" customWidth="1"/>
    <col min="1573" max="1573" width="2.5703125" customWidth="1"/>
    <col min="1574" max="1574" width="1.28515625" customWidth="1"/>
    <col min="1575" max="1575" width="0.7109375" customWidth="1"/>
    <col min="1576" max="1576" width="1.28515625" customWidth="1"/>
    <col min="1577" max="1577" width="4.140625" customWidth="1"/>
    <col min="1578" max="1579" width="2.7109375" customWidth="1"/>
    <col min="1580" max="1580" width="3.85546875" customWidth="1"/>
    <col min="1581" max="1581" width="2.7109375" customWidth="1"/>
    <col min="1582" max="1582" width="1.28515625" customWidth="1"/>
    <col min="1583" max="1583" width="5.85546875" customWidth="1"/>
    <col min="1584" max="1584" width="3.140625" customWidth="1"/>
    <col min="1585" max="1585" width="2.5703125" customWidth="1"/>
    <col min="1586" max="1586" width="5.140625" customWidth="1"/>
    <col min="1587" max="1587" width="2.28515625" customWidth="1"/>
    <col min="1793" max="1794" width="2.28515625" customWidth="1"/>
    <col min="1795" max="1795" width="5.7109375" customWidth="1"/>
    <col min="1796" max="1796" width="2.7109375" customWidth="1"/>
    <col min="1797" max="1797" width="2.5703125" customWidth="1"/>
    <col min="1798" max="1798" width="0.28515625" customWidth="1"/>
    <col min="1799" max="1799" width="5.140625" customWidth="1"/>
    <col min="1800" max="1800" width="4.28515625" customWidth="1"/>
    <col min="1801" max="1801" width="2.7109375" customWidth="1"/>
    <col min="1802" max="1802" width="1.140625" customWidth="1"/>
    <col min="1803" max="1803" width="5.140625" customWidth="1"/>
    <col min="1804" max="1804" width="1.5703125" customWidth="1"/>
    <col min="1805" max="1805" width="6.85546875" customWidth="1"/>
    <col min="1806" max="1806" width="2.7109375" customWidth="1"/>
    <col min="1807" max="1807" width="3.7109375" customWidth="1"/>
    <col min="1808" max="1808" width="0.85546875" customWidth="1"/>
    <col min="1809" max="1809" width="3.7109375" customWidth="1"/>
    <col min="1810" max="1810" width="4.140625" customWidth="1"/>
    <col min="1811" max="1811" width="5.28515625" customWidth="1"/>
    <col min="1812" max="1812" width="4.85546875" customWidth="1"/>
    <col min="1813" max="1813" width="5.7109375" customWidth="1"/>
    <col min="1814" max="1814" width="5.28515625" customWidth="1"/>
    <col min="1815" max="1815" width="3.7109375" customWidth="1"/>
    <col min="1816" max="1817" width="1.28515625" customWidth="1"/>
    <col min="1818" max="1818" width="2.7109375" customWidth="1"/>
    <col min="1819" max="1819" width="4.85546875" customWidth="1"/>
    <col min="1820" max="1820" width="2.5703125" customWidth="1"/>
    <col min="1821" max="1821" width="1.42578125" customWidth="1"/>
    <col min="1822" max="1822" width="2.28515625" customWidth="1"/>
    <col min="1823" max="1823" width="3" customWidth="1"/>
    <col min="1824" max="1824" width="2.7109375" customWidth="1"/>
    <col min="1825" max="1825" width="1" customWidth="1"/>
    <col min="1826" max="1826" width="4.28515625" customWidth="1"/>
    <col min="1827" max="1828" width="1.140625" customWidth="1"/>
    <col min="1829" max="1829" width="2.5703125" customWidth="1"/>
    <col min="1830" max="1830" width="1.28515625" customWidth="1"/>
    <col min="1831" max="1831" width="0.7109375" customWidth="1"/>
    <col min="1832" max="1832" width="1.28515625" customWidth="1"/>
    <col min="1833" max="1833" width="4.140625" customWidth="1"/>
    <col min="1834" max="1835" width="2.7109375" customWidth="1"/>
    <col min="1836" max="1836" width="3.85546875" customWidth="1"/>
    <col min="1837" max="1837" width="2.7109375" customWidth="1"/>
    <col min="1838" max="1838" width="1.28515625" customWidth="1"/>
    <col min="1839" max="1839" width="5.85546875" customWidth="1"/>
    <col min="1840" max="1840" width="3.140625" customWidth="1"/>
    <col min="1841" max="1841" width="2.5703125" customWidth="1"/>
    <col min="1842" max="1842" width="5.140625" customWidth="1"/>
    <col min="1843" max="1843" width="2.28515625" customWidth="1"/>
    <col min="2049" max="2050" width="2.28515625" customWidth="1"/>
    <col min="2051" max="2051" width="5.7109375" customWidth="1"/>
    <col min="2052" max="2052" width="2.7109375" customWidth="1"/>
    <col min="2053" max="2053" width="2.5703125" customWidth="1"/>
    <col min="2054" max="2054" width="0.28515625" customWidth="1"/>
    <col min="2055" max="2055" width="5.140625" customWidth="1"/>
    <col min="2056" max="2056" width="4.28515625" customWidth="1"/>
    <col min="2057" max="2057" width="2.7109375" customWidth="1"/>
    <col min="2058" max="2058" width="1.140625" customWidth="1"/>
    <col min="2059" max="2059" width="5.140625" customWidth="1"/>
    <col min="2060" max="2060" width="1.5703125" customWidth="1"/>
    <col min="2061" max="2061" width="6.85546875" customWidth="1"/>
    <col min="2062" max="2062" width="2.7109375" customWidth="1"/>
    <col min="2063" max="2063" width="3.7109375" customWidth="1"/>
    <col min="2064" max="2064" width="0.85546875" customWidth="1"/>
    <col min="2065" max="2065" width="3.7109375" customWidth="1"/>
    <col min="2066" max="2066" width="4.140625" customWidth="1"/>
    <col min="2067" max="2067" width="5.28515625" customWidth="1"/>
    <col min="2068" max="2068" width="4.85546875" customWidth="1"/>
    <col min="2069" max="2069" width="5.7109375" customWidth="1"/>
    <col min="2070" max="2070" width="5.28515625" customWidth="1"/>
    <col min="2071" max="2071" width="3.7109375" customWidth="1"/>
    <col min="2072" max="2073" width="1.28515625" customWidth="1"/>
    <col min="2074" max="2074" width="2.7109375" customWidth="1"/>
    <col min="2075" max="2075" width="4.85546875" customWidth="1"/>
    <col min="2076" max="2076" width="2.5703125" customWidth="1"/>
    <col min="2077" max="2077" width="1.42578125" customWidth="1"/>
    <col min="2078" max="2078" width="2.28515625" customWidth="1"/>
    <col min="2079" max="2079" width="3" customWidth="1"/>
    <col min="2080" max="2080" width="2.7109375" customWidth="1"/>
    <col min="2081" max="2081" width="1" customWidth="1"/>
    <col min="2082" max="2082" width="4.28515625" customWidth="1"/>
    <col min="2083" max="2084" width="1.140625" customWidth="1"/>
    <col min="2085" max="2085" width="2.5703125" customWidth="1"/>
    <col min="2086" max="2086" width="1.28515625" customWidth="1"/>
    <col min="2087" max="2087" width="0.7109375" customWidth="1"/>
    <col min="2088" max="2088" width="1.28515625" customWidth="1"/>
    <col min="2089" max="2089" width="4.140625" customWidth="1"/>
    <col min="2090" max="2091" width="2.7109375" customWidth="1"/>
    <col min="2092" max="2092" width="3.85546875" customWidth="1"/>
    <col min="2093" max="2093" width="2.7109375" customWidth="1"/>
    <col min="2094" max="2094" width="1.28515625" customWidth="1"/>
    <col min="2095" max="2095" width="5.85546875" customWidth="1"/>
    <col min="2096" max="2096" width="3.140625" customWidth="1"/>
    <col min="2097" max="2097" width="2.5703125" customWidth="1"/>
    <col min="2098" max="2098" width="5.140625" customWidth="1"/>
    <col min="2099" max="2099" width="2.28515625" customWidth="1"/>
    <col min="2305" max="2306" width="2.28515625" customWidth="1"/>
    <col min="2307" max="2307" width="5.7109375" customWidth="1"/>
    <col min="2308" max="2308" width="2.7109375" customWidth="1"/>
    <col min="2309" max="2309" width="2.5703125" customWidth="1"/>
    <col min="2310" max="2310" width="0.28515625" customWidth="1"/>
    <col min="2311" max="2311" width="5.140625" customWidth="1"/>
    <col min="2312" max="2312" width="4.28515625" customWidth="1"/>
    <col min="2313" max="2313" width="2.7109375" customWidth="1"/>
    <col min="2314" max="2314" width="1.140625" customWidth="1"/>
    <col min="2315" max="2315" width="5.140625" customWidth="1"/>
    <col min="2316" max="2316" width="1.5703125" customWidth="1"/>
    <col min="2317" max="2317" width="6.85546875" customWidth="1"/>
    <col min="2318" max="2318" width="2.7109375" customWidth="1"/>
    <col min="2319" max="2319" width="3.7109375" customWidth="1"/>
    <col min="2320" max="2320" width="0.85546875" customWidth="1"/>
    <col min="2321" max="2321" width="3.7109375" customWidth="1"/>
    <col min="2322" max="2322" width="4.140625" customWidth="1"/>
    <col min="2323" max="2323" width="5.28515625" customWidth="1"/>
    <col min="2324" max="2324" width="4.85546875" customWidth="1"/>
    <col min="2325" max="2325" width="5.7109375" customWidth="1"/>
    <col min="2326" max="2326" width="5.28515625" customWidth="1"/>
    <col min="2327" max="2327" width="3.7109375" customWidth="1"/>
    <col min="2328" max="2329" width="1.28515625" customWidth="1"/>
    <col min="2330" max="2330" width="2.7109375" customWidth="1"/>
    <col min="2331" max="2331" width="4.85546875" customWidth="1"/>
    <col min="2332" max="2332" width="2.5703125" customWidth="1"/>
    <col min="2333" max="2333" width="1.42578125" customWidth="1"/>
    <col min="2334" max="2334" width="2.28515625" customWidth="1"/>
    <col min="2335" max="2335" width="3" customWidth="1"/>
    <col min="2336" max="2336" width="2.7109375" customWidth="1"/>
    <col min="2337" max="2337" width="1" customWidth="1"/>
    <col min="2338" max="2338" width="4.28515625" customWidth="1"/>
    <col min="2339" max="2340" width="1.140625" customWidth="1"/>
    <col min="2341" max="2341" width="2.5703125" customWidth="1"/>
    <col min="2342" max="2342" width="1.28515625" customWidth="1"/>
    <col min="2343" max="2343" width="0.7109375" customWidth="1"/>
    <col min="2344" max="2344" width="1.28515625" customWidth="1"/>
    <col min="2345" max="2345" width="4.140625" customWidth="1"/>
    <col min="2346" max="2347" width="2.7109375" customWidth="1"/>
    <col min="2348" max="2348" width="3.85546875" customWidth="1"/>
    <col min="2349" max="2349" width="2.7109375" customWidth="1"/>
    <col min="2350" max="2350" width="1.28515625" customWidth="1"/>
    <col min="2351" max="2351" width="5.85546875" customWidth="1"/>
    <col min="2352" max="2352" width="3.140625" customWidth="1"/>
    <col min="2353" max="2353" width="2.5703125" customWidth="1"/>
    <col min="2354" max="2354" width="5.140625" customWidth="1"/>
    <col min="2355" max="2355" width="2.28515625" customWidth="1"/>
    <col min="2561" max="2562" width="2.28515625" customWidth="1"/>
    <col min="2563" max="2563" width="5.7109375" customWidth="1"/>
    <col min="2564" max="2564" width="2.7109375" customWidth="1"/>
    <col min="2565" max="2565" width="2.5703125" customWidth="1"/>
    <col min="2566" max="2566" width="0.28515625" customWidth="1"/>
    <col min="2567" max="2567" width="5.140625" customWidth="1"/>
    <col min="2568" max="2568" width="4.28515625" customWidth="1"/>
    <col min="2569" max="2569" width="2.7109375" customWidth="1"/>
    <col min="2570" max="2570" width="1.140625" customWidth="1"/>
    <col min="2571" max="2571" width="5.140625" customWidth="1"/>
    <col min="2572" max="2572" width="1.5703125" customWidth="1"/>
    <col min="2573" max="2573" width="6.85546875" customWidth="1"/>
    <col min="2574" max="2574" width="2.7109375" customWidth="1"/>
    <col min="2575" max="2575" width="3.7109375" customWidth="1"/>
    <col min="2576" max="2576" width="0.85546875" customWidth="1"/>
    <col min="2577" max="2577" width="3.7109375" customWidth="1"/>
    <col min="2578" max="2578" width="4.140625" customWidth="1"/>
    <col min="2579" max="2579" width="5.28515625" customWidth="1"/>
    <col min="2580" max="2580" width="4.85546875" customWidth="1"/>
    <col min="2581" max="2581" width="5.7109375" customWidth="1"/>
    <col min="2582" max="2582" width="5.28515625" customWidth="1"/>
    <col min="2583" max="2583" width="3.7109375" customWidth="1"/>
    <col min="2584" max="2585" width="1.28515625" customWidth="1"/>
    <col min="2586" max="2586" width="2.7109375" customWidth="1"/>
    <col min="2587" max="2587" width="4.85546875" customWidth="1"/>
    <col min="2588" max="2588" width="2.5703125" customWidth="1"/>
    <col min="2589" max="2589" width="1.42578125" customWidth="1"/>
    <col min="2590" max="2590" width="2.28515625" customWidth="1"/>
    <col min="2591" max="2591" width="3" customWidth="1"/>
    <col min="2592" max="2592" width="2.7109375" customWidth="1"/>
    <col min="2593" max="2593" width="1" customWidth="1"/>
    <col min="2594" max="2594" width="4.28515625" customWidth="1"/>
    <col min="2595" max="2596" width="1.140625" customWidth="1"/>
    <col min="2597" max="2597" width="2.5703125" customWidth="1"/>
    <col min="2598" max="2598" width="1.28515625" customWidth="1"/>
    <col min="2599" max="2599" width="0.7109375" customWidth="1"/>
    <col min="2600" max="2600" width="1.28515625" customWidth="1"/>
    <col min="2601" max="2601" width="4.140625" customWidth="1"/>
    <col min="2602" max="2603" width="2.7109375" customWidth="1"/>
    <col min="2604" max="2604" width="3.85546875" customWidth="1"/>
    <col min="2605" max="2605" width="2.7109375" customWidth="1"/>
    <col min="2606" max="2606" width="1.28515625" customWidth="1"/>
    <col min="2607" max="2607" width="5.85546875" customWidth="1"/>
    <col min="2608" max="2608" width="3.140625" customWidth="1"/>
    <col min="2609" max="2609" width="2.5703125" customWidth="1"/>
    <col min="2610" max="2610" width="5.140625" customWidth="1"/>
    <col min="2611" max="2611" width="2.28515625" customWidth="1"/>
    <col min="2817" max="2818" width="2.28515625" customWidth="1"/>
    <col min="2819" max="2819" width="5.7109375" customWidth="1"/>
    <col min="2820" max="2820" width="2.7109375" customWidth="1"/>
    <col min="2821" max="2821" width="2.5703125" customWidth="1"/>
    <col min="2822" max="2822" width="0.28515625" customWidth="1"/>
    <col min="2823" max="2823" width="5.140625" customWidth="1"/>
    <col min="2824" max="2824" width="4.28515625" customWidth="1"/>
    <col min="2825" max="2825" width="2.7109375" customWidth="1"/>
    <col min="2826" max="2826" width="1.140625" customWidth="1"/>
    <col min="2827" max="2827" width="5.140625" customWidth="1"/>
    <col min="2828" max="2828" width="1.5703125" customWidth="1"/>
    <col min="2829" max="2829" width="6.85546875" customWidth="1"/>
    <col min="2830" max="2830" width="2.7109375" customWidth="1"/>
    <col min="2831" max="2831" width="3.7109375" customWidth="1"/>
    <col min="2832" max="2832" width="0.85546875" customWidth="1"/>
    <col min="2833" max="2833" width="3.7109375" customWidth="1"/>
    <col min="2834" max="2834" width="4.140625" customWidth="1"/>
    <col min="2835" max="2835" width="5.28515625" customWidth="1"/>
    <col min="2836" max="2836" width="4.85546875" customWidth="1"/>
    <col min="2837" max="2837" width="5.7109375" customWidth="1"/>
    <col min="2838" max="2838" width="5.28515625" customWidth="1"/>
    <col min="2839" max="2839" width="3.7109375" customWidth="1"/>
    <col min="2840" max="2841" width="1.28515625" customWidth="1"/>
    <col min="2842" max="2842" width="2.7109375" customWidth="1"/>
    <col min="2843" max="2843" width="4.85546875" customWidth="1"/>
    <col min="2844" max="2844" width="2.5703125" customWidth="1"/>
    <col min="2845" max="2845" width="1.42578125" customWidth="1"/>
    <col min="2846" max="2846" width="2.28515625" customWidth="1"/>
    <col min="2847" max="2847" width="3" customWidth="1"/>
    <col min="2848" max="2848" width="2.7109375" customWidth="1"/>
    <col min="2849" max="2849" width="1" customWidth="1"/>
    <col min="2850" max="2850" width="4.28515625" customWidth="1"/>
    <col min="2851" max="2852" width="1.140625" customWidth="1"/>
    <col min="2853" max="2853" width="2.5703125" customWidth="1"/>
    <col min="2854" max="2854" width="1.28515625" customWidth="1"/>
    <col min="2855" max="2855" width="0.7109375" customWidth="1"/>
    <col min="2856" max="2856" width="1.28515625" customWidth="1"/>
    <col min="2857" max="2857" width="4.140625" customWidth="1"/>
    <col min="2858" max="2859" width="2.7109375" customWidth="1"/>
    <col min="2860" max="2860" width="3.85546875" customWidth="1"/>
    <col min="2861" max="2861" width="2.7109375" customWidth="1"/>
    <col min="2862" max="2862" width="1.28515625" customWidth="1"/>
    <col min="2863" max="2863" width="5.85546875" customWidth="1"/>
    <col min="2864" max="2864" width="3.140625" customWidth="1"/>
    <col min="2865" max="2865" width="2.5703125" customWidth="1"/>
    <col min="2866" max="2866" width="5.140625" customWidth="1"/>
    <col min="2867" max="2867" width="2.28515625" customWidth="1"/>
    <col min="3073" max="3074" width="2.28515625" customWidth="1"/>
    <col min="3075" max="3075" width="5.7109375" customWidth="1"/>
    <col min="3076" max="3076" width="2.7109375" customWidth="1"/>
    <col min="3077" max="3077" width="2.5703125" customWidth="1"/>
    <col min="3078" max="3078" width="0.28515625" customWidth="1"/>
    <col min="3079" max="3079" width="5.140625" customWidth="1"/>
    <col min="3080" max="3080" width="4.28515625" customWidth="1"/>
    <col min="3081" max="3081" width="2.7109375" customWidth="1"/>
    <col min="3082" max="3082" width="1.140625" customWidth="1"/>
    <col min="3083" max="3083" width="5.140625" customWidth="1"/>
    <col min="3084" max="3084" width="1.5703125" customWidth="1"/>
    <col min="3085" max="3085" width="6.85546875" customWidth="1"/>
    <col min="3086" max="3086" width="2.7109375" customWidth="1"/>
    <col min="3087" max="3087" width="3.7109375" customWidth="1"/>
    <col min="3088" max="3088" width="0.85546875" customWidth="1"/>
    <col min="3089" max="3089" width="3.7109375" customWidth="1"/>
    <col min="3090" max="3090" width="4.140625" customWidth="1"/>
    <col min="3091" max="3091" width="5.28515625" customWidth="1"/>
    <col min="3092" max="3092" width="4.85546875" customWidth="1"/>
    <col min="3093" max="3093" width="5.7109375" customWidth="1"/>
    <col min="3094" max="3094" width="5.28515625" customWidth="1"/>
    <col min="3095" max="3095" width="3.7109375" customWidth="1"/>
    <col min="3096" max="3097" width="1.28515625" customWidth="1"/>
    <col min="3098" max="3098" width="2.7109375" customWidth="1"/>
    <col min="3099" max="3099" width="4.85546875" customWidth="1"/>
    <col min="3100" max="3100" width="2.5703125" customWidth="1"/>
    <col min="3101" max="3101" width="1.42578125" customWidth="1"/>
    <col min="3102" max="3102" width="2.28515625" customWidth="1"/>
    <col min="3103" max="3103" width="3" customWidth="1"/>
    <col min="3104" max="3104" width="2.7109375" customWidth="1"/>
    <col min="3105" max="3105" width="1" customWidth="1"/>
    <col min="3106" max="3106" width="4.28515625" customWidth="1"/>
    <col min="3107" max="3108" width="1.140625" customWidth="1"/>
    <col min="3109" max="3109" width="2.5703125" customWidth="1"/>
    <col min="3110" max="3110" width="1.28515625" customWidth="1"/>
    <col min="3111" max="3111" width="0.7109375" customWidth="1"/>
    <col min="3112" max="3112" width="1.28515625" customWidth="1"/>
    <col min="3113" max="3113" width="4.140625" customWidth="1"/>
    <col min="3114" max="3115" width="2.7109375" customWidth="1"/>
    <col min="3116" max="3116" width="3.85546875" customWidth="1"/>
    <col min="3117" max="3117" width="2.7109375" customWidth="1"/>
    <col min="3118" max="3118" width="1.28515625" customWidth="1"/>
    <col min="3119" max="3119" width="5.85546875" customWidth="1"/>
    <col min="3120" max="3120" width="3.140625" customWidth="1"/>
    <col min="3121" max="3121" width="2.5703125" customWidth="1"/>
    <col min="3122" max="3122" width="5.140625" customWidth="1"/>
    <col min="3123" max="3123" width="2.28515625" customWidth="1"/>
    <col min="3329" max="3330" width="2.28515625" customWidth="1"/>
    <col min="3331" max="3331" width="5.7109375" customWidth="1"/>
    <col min="3332" max="3332" width="2.7109375" customWidth="1"/>
    <col min="3333" max="3333" width="2.5703125" customWidth="1"/>
    <col min="3334" max="3334" width="0.28515625" customWidth="1"/>
    <col min="3335" max="3335" width="5.140625" customWidth="1"/>
    <col min="3336" max="3336" width="4.28515625" customWidth="1"/>
    <col min="3337" max="3337" width="2.7109375" customWidth="1"/>
    <col min="3338" max="3338" width="1.140625" customWidth="1"/>
    <col min="3339" max="3339" width="5.140625" customWidth="1"/>
    <col min="3340" max="3340" width="1.5703125" customWidth="1"/>
    <col min="3341" max="3341" width="6.85546875" customWidth="1"/>
    <col min="3342" max="3342" width="2.7109375" customWidth="1"/>
    <col min="3343" max="3343" width="3.7109375" customWidth="1"/>
    <col min="3344" max="3344" width="0.85546875" customWidth="1"/>
    <col min="3345" max="3345" width="3.7109375" customWidth="1"/>
    <col min="3346" max="3346" width="4.140625" customWidth="1"/>
    <col min="3347" max="3347" width="5.28515625" customWidth="1"/>
    <col min="3348" max="3348" width="4.85546875" customWidth="1"/>
    <col min="3349" max="3349" width="5.7109375" customWidth="1"/>
    <col min="3350" max="3350" width="5.28515625" customWidth="1"/>
    <col min="3351" max="3351" width="3.7109375" customWidth="1"/>
    <col min="3352" max="3353" width="1.28515625" customWidth="1"/>
    <col min="3354" max="3354" width="2.7109375" customWidth="1"/>
    <col min="3355" max="3355" width="4.85546875" customWidth="1"/>
    <col min="3356" max="3356" width="2.5703125" customWidth="1"/>
    <col min="3357" max="3357" width="1.42578125" customWidth="1"/>
    <col min="3358" max="3358" width="2.28515625" customWidth="1"/>
    <col min="3359" max="3359" width="3" customWidth="1"/>
    <col min="3360" max="3360" width="2.7109375" customWidth="1"/>
    <col min="3361" max="3361" width="1" customWidth="1"/>
    <col min="3362" max="3362" width="4.28515625" customWidth="1"/>
    <col min="3363" max="3364" width="1.140625" customWidth="1"/>
    <col min="3365" max="3365" width="2.5703125" customWidth="1"/>
    <col min="3366" max="3366" width="1.28515625" customWidth="1"/>
    <col min="3367" max="3367" width="0.7109375" customWidth="1"/>
    <col min="3368" max="3368" width="1.28515625" customWidth="1"/>
    <col min="3369" max="3369" width="4.140625" customWidth="1"/>
    <col min="3370" max="3371" width="2.7109375" customWidth="1"/>
    <col min="3372" max="3372" width="3.85546875" customWidth="1"/>
    <col min="3373" max="3373" width="2.7109375" customWidth="1"/>
    <col min="3374" max="3374" width="1.28515625" customWidth="1"/>
    <col min="3375" max="3375" width="5.85546875" customWidth="1"/>
    <col min="3376" max="3376" width="3.140625" customWidth="1"/>
    <col min="3377" max="3377" width="2.5703125" customWidth="1"/>
    <col min="3378" max="3378" width="5.140625" customWidth="1"/>
    <col min="3379" max="3379" width="2.28515625" customWidth="1"/>
    <col min="3585" max="3586" width="2.28515625" customWidth="1"/>
    <col min="3587" max="3587" width="5.7109375" customWidth="1"/>
    <col min="3588" max="3588" width="2.7109375" customWidth="1"/>
    <col min="3589" max="3589" width="2.5703125" customWidth="1"/>
    <col min="3590" max="3590" width="0.28515625" customWidth="1"/>
    <col min="3591" max="3591" width="5.140625" customWidth="1"/>
    <col min="3592" max="3592" width="4.28515625" customWidth="1"/>
    <col min="3593" max="3593" width="2.7109375" customWidth="1"/>
    <col min="3594" max="3594" width="1.140625" customWidth="1"/>
    <col min="3595" max="3595" width="5.140625" customWidth="1"/>
    <col min="3596" max="3596" width="1.5703125" customWidth="1"/>
    <col min="3597" max="3597" width="6.85546875" customWidth="1"/>
    <col min="3598" max="3598" width="2.7109375" customWidth="1"/>
    <col min="3599" max="3599" width="3.7109375" customWidth="1"/>
    <col min="3600" max="3600" width="0.85546875" customWidth="1"/>
    <col min="3601" max="3601" width="3.7109375" customWidth="1"/>
    <col min="3602" max="3602" width="4.140625" customWidth="1"/>
    <col min="3603" max="3603" width="5.28515625" customWidth="1"/>
    <col min="3604" max="3604" width="4.85546875" customWidth="1"/>
    <col min="3605" max="3605" width="5.7109375" customWidth="1"/>
    <col min="3606" max="3606" width="5.28515625" customWidth="1"/>
    <col min="3607" max="3607" width="3.7109375" customWidth="1"/>
    <col min="3608" max="3609" width="1.28515625" customWidth="1"/>
    <col min="3610" max="3610" width="2.7109375" customWidth="1"/>
    <col min="3611" max="3611" width="4.85546875" customWidth="1"/>
    <col min="3612" max="3612" width="2.5703125" customWidth="1"/>
    <col min="3613" max="3613" width="1.42578125" customWidth="1"/>
    <col min="3614" max="3614" width="2.28515625" customWidth="1"/>
    <col min="3615" max="3615" width="3" customWidth="1"/>
    <col min="3616" max="3616" width="2.7109375" customWidth="1"/>
    <col min="3617" max="3617" width="1" customWidth="1"/>
    <col min="3618" max="3618" width="4.28515625" customWidth="1"/>
    <col min="3619" max="3620" width="1.140625" customWidth="1"/>
    <col min="3621" max="3621" width="2.5703125" customWidth="1"/>
    <col min="3622" max="3622" width="1.28515625" customWidth="1"/>
    <col min="3623" max="3623" width="0.7109375" customWidth="1"/>
    <col min="3624" max="3624" width="1.28515625" customWidth="1"/>
    <col min="3625" max="3625" width="4.140625" customWidth="1"/>
    <col min="3626" max="3627" width="2.7109375" customWidth="1"/>
    <col min="3628" max="3628" width="3.85546875" customWidth="1"/>
    <col min="3629" max="3629" width="2.7109375" customWidth="1"/>
    <col min="3630" max="3630" width="1.28515625" customWidth="1"/>
    <col min="3631" max="3631" width="5.85546875" customWidth="1"/>
    <col min="3632" max="3632" width="3.140625" customWidth="1"/>
    <col min="3633" max="3633" width="2.5703125" customWidth="1"/>
    <col min="3634" max="3634" width="5.140625" customWidth="1"/>
    <col min="3635" max="3635" width="2.28515625" customWidth="1"/>
    <col min="3841" max="3842" width="2.28515625" customWidth="1"/>
    <col min="3843" max="3843" width="5.7109375" customWidth="1"/>
    <col min="3844" max="3844" width="2.7109375" customWidth="1"/>
    <col min="3845" max="3845" width="2.5703125" customWidth="1"/>
    <col min="3846" max="3846" width="0.28515625" customWidth="1"/>
    <col min="3847" max="3847" width="5.140625" customWidth="1"/>
    <col min="3848" max="3848" width="4.28515625" customWidth="1"/>
    <col min="3849" max="3849" width="2.7109375" customWidth="1"/>
    <col min="3850" max="3850" width="1.140625" customWidth="1"/>
    <col min="3851" max="3851" width="5.140625" customWidth="1"/>
    <col min="3852" max="3852" width="1.5703125" customWidth="1"/>
    <col min="3853" max="3853" width="6.85546875" customWidth="1"/>
    <col min="3854" max="3854" width="2.7109375" customWidth="1"/>
    <col min="3855" max="3855" width="3.7109375" customWidth="1"/>
    <col min="3856" max="3856" width="0.85546875" customWidth="1"/>
    <col min="3857" max="3857" width="3.7109375" customWidth="1"/>
    <col min="3858" max="3858" width="4.140625" customWidth="1"/>
    <col min="3859" max="3859" width="5.28515625" customWidth="1"/>
    <col min="3860" max="3860" width="4.85546875" customWidth="1"/>
    <col min="3861" max="3861" width="5.7109375" customWidth="1"/>
    <col min="3862" max="3862" width="5.28515625" customWidth="1"/>
    <col min="3863" max="3863" width="3.7109375" customWidth="1"/>
    <col min="3864" max="3865" width="1.28515625" customWidth="1"/>
    <col min="3866" max="3866" width="2.7109375" customWidth="1"/>
    <col min="3867" max="3867" width="4.85546875" customWidth="1"/>
    <col min="3868" max="3868" width="2.5703125" customWidth="1"/>
    <col min="3869" max="3869" width="1.42578125" customWidth="1"/>
    <col min="3870" max="3870" width="2.28515625" customWidth="1"/>
    <col min="3871" max="3871" width="3" customWidth="1"/>
    <col min="3872" max="3872" width="2.7109375" customWidth="1"/>
    <col min="3873" max="3873" width="1" customWidth="1"/>
    <col min="3874" max="3874" width="4.28515625" customWidth="1"/>
    <col min="3875" max="3876" width="1.140625" customWidth="1"/>
    <col min="3877" max="3877" width="2.5703125" customWidth="1"/>
    <col min="3878" max="3878" width="1.28515625" customWidth="1"/>
    <col min="3879" max="3879" width="0.7109375" customWidth="1"/>
    <col min="3880" max="3880" width="1.28515625" customWidth="1"/>
    <col min="3881" max="3881" width="4.140625" customWidth="1"/>
    <col min="3882" max="3883" width="2.7109375" customWidth="1"/>
    <col min="3884" max="3884" width="3.85546875" customWidth="1"/>
    <col min="3885" max="3885" width="2.7109375" customWidth="1"/>
    <col min="3886" max="3886" width="1.28515625" customWidth="1"/>
    <col min="3887" max="3887" width="5.85546875" customWidth="1"/>
    <col min="3888" max="3888" width="3.140625" customWidth="1"/>
    <col min="3889" max="3889" width="2.5703125" customWidth="1"/>
    <col min="3890" max="3890" width="5.140625" customWidth="1"/>
    <col min="3891" max="3891" width="2.28515625" customWidth="1"/>
    <col min="4097" max="4098" width="2.28515625" customWidth="1"/>
    <col min="4099" max="4099" width="5.7109375" customWidth="1"/>
    <col min="4100" max="4100" width="2.7109375" customWidth="1"/>
    <col min="4101" max="4101" width="2.5703125" customWidth="1"/>
    <col min="4102" max="4102" width="0.28515625" customWidth="1"/>
    <col min="4103" max="4103" width="5.140625" customWidth="1"/>
    <col min="4104" max="4104" width="4.28515625" customWidth="1"/>
    <col min="4105" max="4105" width="2.7109375" customWidth="1"/>
    <col min="4106" max="4106" width="1.140625" customWidth="1"/>
    <col min="4107" max="4107" width="5.140625" customWidth="1"/>
    <col min="4108" max="4108" width="1.5703125" customWidth="1"/>
    <col min="4109" max="4109" width="6.85546875" customWidth="1"/>
    <col min="4110" max="4110" width="2.7109375" customWidth="1"/>
    <col min="4111" max="4111" width="3.7109375" customWidth="1"/>
    <col min="4112" max="4112" width="0.85546875" customWidth="1"/>
    <col min="4113" max="4113" width="3.7109375" customWidth="1"/>
    <col min="4114" max="4114" width="4.140625" customWidth="1"/>
    <col min="4115" max="4115" width="5.28515625" customWidth="1"/>
    <col min="4116" max="4116" width="4.85546875" customWidth="1"/>
    <col min="4117" max="4117" width="5.7109375" customWidth="1"/>
    <col min="4118" max="4118" width="5.28515625" customWidth="1"/>
    <col min="4119" max="4119" width="3.7109375" customWidth="1"/>
    <col min="4120" max="4121" width="1.28515625" customWidth="1"/>
    <col min="4122" max="4122" width="2.7109375" customWidth="1"/>
    <col min="4123" max="4123" width="4.85546875" customWidth="1"/>
    <col min="4124" max="4124" width="2.5703125" customWidth="1"/>
    <col min="4125" max="4125" width="1.42578125" customWidth="1"/>
    <col min="4126" max="4126" width="2.28515625" customWidth="1"/>
    <col min="4127" max="4127" width="3" customWidth="1"/>
    <col min="4128" max="4128" width="2.7109375" customWidth="1"/>
    <col min="4129" max="4129" width="1" customWidth="1"/>
    <col min="4130" max="4130" width="4.28515625" customWidth="1"/>
    <col min="4131" max="4132" width="1.140625" customWidth="1"/>
    <col min="4133" max="4133" width="2.5703125" customWidth="1"/>
    <col min="4134" max="4134" width="1.28515625" customWidth="1"/>
    <col min="4135" max="4135" width="0.7109375" customWidth="1"/>
    <col min="4136" max="4136" width="1.28515625" customWidth="1"/>
    <col min="4137" max="4137" width="4.140625" customWidth="1"/>
    <col min="4138" max="4139" width="2.7109375" customWidth="1"/>
    <col min="4140" max="4140" width="3.85546875" customWidth="1"/>
    <col min="4141" max="4141" width="2.7109375" customWidth="1"/>
    <col min="4142" max="4142" width="1.28515625" customWidth="1"/>
    <col min="4143" max="4143" width="5.85546875" customWidth="1"/>
    <col min="4144" max="4144" width="3.140625" customWidth="1"/>
    <col min="4145" max="4145" width="2.5703125" customWidth="1"/>
    <col min="4146" max="4146" width="5.140625" customWidth="1"/>
    <col min="4147" max="4147" width="2.28515625" customWidth="1"/>
    <col min="4353" max="4354" width="2.28515625" customWidth="1"/>
    <col min="4355" max="4355" width="5.7109375" customWidth="1"/>
    <col min="4356" max="4356" width="2.7109375" customWidth="1"/>
    <col min="4357" max="4357" width="2.5703125" customWidth="1"/>
    <col min="4358" max="4358" width="0.28515625" customWidth="1"/>
    <col min="4359" max="4359" width="5.140625" customWidth="1"/>
    <col min="4360" max="4360" width="4.28515625" customWidth="1"/>
    <col min="4361" max="4361" width="2.7109375" customWidth="1"/>
    <col min="4362" max="4362" width="1.140625" customWidth="1"/>
    <col min="4363" max="4363" width="5.140625" customWidth="1"/>
    <col min="4364" max="4364" width="1.5703125" customWidth="1"/>
    <col min="4365" max="4365" width="6.85546875" customWidth="1"/>
    <col min="4366" max="4366" width="2.7109375" customWidth="1"/>
    <col min="4367" max="4367" width="3.7109375" customWidth="1"/>
    <col min="4368" max="4368" width="0.85546875" customWidth="1"/>
    <col min="4369" max="4369" width="3.7109375" customWidth="1"/>
    <col min="4370" max="4370" width="4.140625" customWidth="1"/>
    <col min="4371" max="4371" width="5.28515625" customWidth="1"/>
    <col min="4372" max="4372" width="4.85546875" customWidth="1"/>
    <col min="4373" max="4373" width="5.7109375" customWidth="1"/>
    <col min="4374" max="4374" width="5.28515625" customWidth="1"/>
    <col min="4375" max="4375" width="3.7109375" customWidth="1"/>
    <col min="4376" max="4377" width="1.28515625" customWidth="1"/>
    <col min="4378" max="4378" width="2.7109375" customWidth="1"/>
    <col min="4379" max="4379" width="4.85546875" customWidth="1"/>
    <col min="4380" max="4380" width="2.5703125" customWidth="1"/>
    <col min="4381" max="4381" width="1.42578125" customWidth="1"/>
    <col min="4382" max="4382" width="2.28515625" customWidth="1"/>
    <col min="4383" max="4383" width="3" customWidth="1"/>
    <col min="4384" max="4384" width="2.7109375" customWidth="1"/>
    <col min="4385" max="4385" width="1" customWidth="1"/>
    <col min="4386" max="4386" width="4.28515625" customWidth="1"/>
    <col min="4387" max="4388" width="1.140625" customWidth="1"/>
    <col min="4389" max="4389" width="2.5703125" customWidth="1"/>
    <col min="4390" max="4390" width="1.28515625" customWidth="1"/>
    <col min="4391" max="4391" width="0.7109375" customWidth="1"/>
    <col min="4392" max="4392" width="1.28515625" customWidth="1"/>
    <col min="4393" max="4393" width="4.140625" customWidth="1"/>
    <col min="4394" max="4395" width="2.7109375" customWidth="1"/>
    <col min="4396" max="4396" width="3.85546875" customWidth="1"/>
    <col min="4397" max="4397" width="2.7109375" customWidth="1"/>
    <col min="4398" max="4398" width="1.28515625" customWidth="1"/>
    <col min="4399" max="4399" width="5.85546875" customWidth="1"/>
    <col min="4400" max="4400" width="3.140625" customWidth="1"/>
    <col min="4401" max="4401" width="2.5703125" customWidth="1"/>
    <col min="4402" max="4402" width="5.140625" customWidth="1"/>
    <col min="4403" max="4403" width="2.28515625" customWidth="1"/>
    <col min="4609" max="4610" width="2.28515625" customWidth="1"/>
    <col min="4611" max="4611" width="5.7109375" customWidth="1"/>
    <col min="4612" max="4612" width="2.7109375" customWidth="1"/>
    <col min="4613" max="4613" width="2.5703125" customWidth="1"/>
    <col min="4614" max="4614" width="0.28515625" customWidth="1"/>
    <col min="4615" max="4615" width="5.140625" customWidth="1"/>
    <col min="4616" max="4616" width="4.28515625" customWidth="1"/>
    <col min="4617" max="4617" width="2.7109375" customWidth="1"/>
    <col min="4618" max="4618" width="1.140625" customWidth="1"/>
    <col min="4619" max="4619" width="5.140625" customWidth="1"/>
    <col min="4620" max="4620" width="1.5703125" customWidth="1"/>
    <col min="4621" max="4621" width="6.85546875" customWidth="1"/>
    <col min="4622" max="4622" width="2.7109375" customWidth="1"/>
    <col min="4623" max="4623" width="3.7109375" customWidth="1"/>
    <col min="4624" max="4624" width="0.85546875" customWidth="1"/>
    <col min="4625" max="4625" width="3.7109375" customWidth="1"/>
    <col min="4626" max="4626" width="4.140625" customWidth="1"/>
    <col min="4627" max="4627" width="5.28515625" customWidth="1"/>
    <col min="4628" max="4628" width="4.85546875" customWidth="1"/>
    <col min="4629" max="4629" width="5.7109375" customWidth="1"/>
    <col min="4630" max="4630" width="5.28515625" customWidth="1"/>
    <col min="4631" max="4631" width="3.7109375" customWidth="1"/>
    <col min="4632" max="4633" width="1.28515625" customWidth="1"/>
    <col min="4634" max="4634" width="2.7109375" customWidth="1"/>
    <col min="4635" max="4635" width="4.85546875" customWidth="1"/>
    <col min="4636" max="4636" width="2.5703125" customWidth="1"/>
    <col min="4637" max="4637" width="1.42578125" customWidth="1"/>
    <col min="4638" max="4638" width="2.28515625" customWidth="1"/>
    <col min="4639" max="4639" width="3" customWidth="1"/>
    <col min="4640" max="4640" width="2.7109375" customWidth="1"/>
    <col min="4641" max="4641" width="1" customWidth="1"/>
    <col min="4642" max="4642" width="4.28515625" customWidth="1"/>
    <col min="4643" max="4644" width="1.140625" customWidth="1"/>
    <col min="4645" max="4645" width="2.5703125" customWidth="1"/>
    <col min="4646" max="4646" width="1.28515625" customWidth="1"/>
    <col min="4647" max="4647" width="0.7109375" customWidth="1"/>
    <col min="4648" max="4648" width="1.28515625" customWidth="1"/>
    <col min="4649" max="4649" width="4.140625" customWidth="1"/>
    <col min="4650" max="4651" width="2.7109375" customWidth="1"/>
    <col min="4652" max="4652" width="3.85546875" customWidth="1"/>
    <col min="4653" max="4653" width="2.7109375" customWidth="1"/>
    <col min="4654" max="4654" width="1.28515625" customWidth="1"/>
    <col min="4655" max="4655" width="5.85546875" customWidth="1"/>
    <col min="4656" max="4656" width="3.140625" customWidth="1"/>
    <col min="4657" max="4657" width="2.5703125" customWidth="1"/>
    <col min="4658" max="4658" width="5.140625" customWidth="1"/>
    <col min="4659" max="4659" width="2.28515625" customWidth="1"/>
    <col min="4865" max="4866" width="2.28515625" customWidth="1"/>
    <col min="4867" max="4867" width="5.7109375" customWidth="1"/>
    <col min="4868" max="4868" width="2.7109375" customWidth="1"/>
    <col min="4869" max="4869" width="2.5703125" customWidth="1"/>
    <col min="4870" max="4870" width="0.28515625" customWidth="1"/>
    <col min="4871" max="4871" width="5.140625" customWidth="1"/>
    <col min="4872" max="4872" width="4.28515625" customWidth="1"/>
    <col min="4873" max="4873" width="2.7109375" customWidth="1"/>
    <col min="4874" max="4874" width="1.140625" customWidth="1"/>
    <col min="4875" max="4875" width="5.140625" customWidth="1"/>
    <col min="4876" max="4876" width="1.5703125" customWidth="1"/>
    <col min="4877" max="4877" width="6.85546875" customWidth="1"/>
    <col min="4878" max="4878" width="2.7109375" customWidth="1"/>
    <col min="4879" max="4879" width="3.7109375" customWidth="1"/>
    <col min="4880" max="4880" width="0.85546875" customWidth="1"/>
    <col min="4881" max="4881" width="3.7109375" customWidth="1"/>
    <col min="4882" max="4882" width="4.140625" customWidth="1"/>
    <col min="4883" max="4883" width="5.28515625" customWidth="1"/>
    <col min="4884" max="4884" width="4.85546875" customWidth="1"/>
    <col min="4885" max="4885" width="5.7109375" customWidth="1"/>
    <col min="4886" max="4886" width="5.28515625" customWidth="1"/>
    <col min="4887" max="4887" width="3.7109375" customWidth="1"/>
    <col min="4888" max="4889" width="1.28515625" customWidth="1"/>
    <col min="4890" max="4890" width="2.7109375" customWidth="1"/>
    <col min="4891" max="4891" width="4.85546875" customWidth="1"/>
    <col min="4892" max="4892" width="2.5703125" customWidth="1"/>
    <col min="4893" max="4893" width="1.42578125" customWidth="1"/>
    <col min="4894" max="4894" width="2.28515625" customWidth="1"/>
    <col min="4895" max="4895" width="3" customWidth="1"/>
    <col min="4896" max="4896" width="2.7109375" customWidth="1"/>
    <col min="4897" max="4897" width="1" customWidth="1"/>
    <col min="4898" max="4898" width="4.28515625" customWidth="1"/>
    <col min="4899" max="4900" width="1.140625" customWidth="1"/>
    <col min="4901" max="4901" width="2.5703125" customWidth="1"/>
    <col min="4902" max="4902" width="1.28515625" customWidth="1"/>
    <col min="4903" max="4903" width="0.7109375" customWidth="1"/>
    <col min="4904" max="4904" width="1.28515625" customWidth="1"/>
    <col min="4905" max="4905" width="4.140625" customWidth="1"/>
    <col min="4906" max="4907" width="2.7109375" customWidth="1"/>
    <col min="4908" max="4908" width="3.85546875" customWidth="1"/>
    <col min="4909" max="4909" width="2.7109375" customWidth="1"/>
    <col min="4910" max="4910" width="1.28515625" customWidth="1"/>
    <col min="4911" max="4911" width="5.85546875" customWidth="1"/>
    <col min="4912" max="4912" width="3.140625" customWidth="1"/>
    <col min="4913" max="4913" width="2.5703125" customWidth="1"/>
    <col min="4914" max="4914" width="5.140625" customWidth="1"/>
    <col min="4915" max="4915" width="2.28515625" customWidth="1"/>
    <col min="5121" max="5122" width="2.28515625" customWidth="1"/>
    <col min="5123" max="5123" width="5.7109375" customWidth="1"/>
    <col min="5124" max="5124" width="2.7109375" customWidth="1"/>
    <col min="5125" max="5125" width="2.5703125" customWidth="1"/>
    <col min="5126" max="5126" width="0.28515625" customWidth="1"/>
    <col min="5127" max="5127" width="5.140625" customWidth="1"/>
    <col min="5128" max="5128" width="4.28515625" customWidth="1"/>
    <col min="5129" max="5129" width="2.7109375" customWidth="1"/>
    <col min="5130" max="5130" width="1.140625" customWidth="1"/>
    <col min="5131" max="5131" width="5.140625" customWidth="1"/>
    <col min="5132" max="5132" width="1.5703125" customWidth="1"/>
    <col min="5133" max="5133" width="6.85546875" customWidth="1"/>
    <col min="5134" max="5134" width="2.7109375" customWidth="1"/>
    <col min="5135" max="5135" width="3.7109375" customWidth="1"/>
    <col min="5136" max="5136" width="0.85546875" customWidth="1"/>
    <col min="5137" max="5137" width="3.7109375" customWidth="1"/>
    <col min="5138" max="5138" width="4.140625" customWidth="1"/>
    <col min="5139" max="5139" width="5.28515625" customWidth="1"/>
    <col min="5140" max="5140" width="4.85546875" customWidth="1"/>
    <col min="5141" max="5141" width="5.7109375" customWidth="1"/>
    <col min="5142" max="5142" width="5.28515625" customWidth="1"/>
    <col min="5143" max="5143" width="3.7109375" customWidth="1"/>
    <col min="5144" max="5145" width="1.28515625" customWidth="1"/>
    <col min="5146" max="5146" width="2.7109375" customWidth="1"/>
    <col min="5147" max="5147" width="4.85546875" customWidth="1"/>
    <col min="5148" max="5148" width="2.5703125" customWidth="1"/>
    <col min="5149" max="5149" width="1.42578125" customWidth="1"/>
    <col min="5150" max="5150" width="2.28515625" customWidth="1"/>
    <col min="5151" max="5151" width="3" customWidth="1"/>
    <col min="5152" max="5152" width="2.7109375" customWidth="1"/>
    <col min="5153" max="5153" width="1" customWidth="1"/>
    <col min="5154" max="5154" width="4.28515625" customWidth="1"/>
    <col min="5155" max="5156" width="1.140625" customWidth="1"/>
    <col min="5157" max="5157" width="2.5703125" customWidth="1"/>
    <col min="5158" max="5158" width="1.28515625" customWidth="1"/>
    <col min="5159" max="5159" width="0.7109375" customWidth="1"/>
    <col min="5160" max="5160" width="1.28515625" customWidth="1"/>
    <col min="5161" max="5161" width="4.140625" customWidth="1"/>
    <col min="5162" max="5163" width="2.7109375" customWidth="1"/>
    <col min="5164" max="5164" width="3.85546875" customWidth="1"/>
    <col min="5165" max="5165" width="2.7109375" customWidth="1"/>
    <col min="5166" max="5166" width="1.28515625" customWidth="1"/>
    <col min="5167" max="5167" width="5.85546875" customWidth="1"/>
    <col min="5168" max="5168" width="3.140625" customWidth="1"/>
    <col min="5169" max="5169" width="2.5703125" customWidth="1"/>
    <col min="5170" max="5170" width="5.140625" customWidth="1"/>
    <col min="5171" max="5171" width="2.28515625" customWidth="1"/>
    <col min="5377" max="5378" width="2.28515625" customWidth="1"/>
    <col min="5379" max="5379" width="5.7109375" customWidth="1"/>
    <col min="5380" max="5380" width="2.7109375" customWidth="1"/>
    <col min="5381" max="5381" width="2.5703125" customWidth="1"/>
    <col min="5382" max="5382" width="0.28515625" customWidth="1"/>
    <col min="5383" max="5383" width="5.140625" customWidth="1"/>
    <col min="5384" max="5384" width="4.28515625" customWidth="1"/>
    <col min="5385" max="5385" width="2.7109375" customWidth="1"/>
    <col min="5386" max="5386" width="1.140625" customWidth="1"/>
    <col min="5387" max="5387" width="5.140625" customWidth="1"/>
    <col min="5388" max="5388" width="1.5703125" customWidth="1"/>
    <col min="5389" max="5389" width="6.85546875" customWidth="1"/>
    <col min="5390" max="5390" width="2.7109375" customWidth="1"/>
    <col min="5391" max="5391" width="3.7109375" customWidth="1"/>
    <col min="5392" max="5392" width="0.85546875" customWidth="1"/>
    <col min="5393" max="5393" width="3.7109375" customWidth="1"/>
    <col min="5394" max="5394" width="4.140625" customWidth="1"/>
    <col min="5395" max="5395" width="5.28515625" customWidth="1"/>
    <col min="5396" max="5396" width="4.85546875" customWidth="1"/>
    <col min="5397" max="5397" width="5.7109375" customWidth="1"/>
    <col min="5398" max="5398" width="5.28515625" customWidth="1"/>
    <col min="5399" max="5399" width="3.7109375" customWidth="1"/>
    <col min="5400" max="5401" width="1.28515625" customWidth="1"/>
    <col min="5402" max="5402" width="2.7109375" customWidth="1"/>
    <col min="5403" max="5403" width="4.85546875" customWidth="1"/>
    <col min="5404" max="5404" width="2.5703125" customWidth="1"/>
    <col min="5405" max="5405" width="1.42578125" customWidth="1"/>
    <col min="5406" max="5406" width="2.28515625" customWidth="1"/>
    <col min="5407" max="5407" width="3" customWidth="1"/>
    <col min="5408" max="5408" width="2.7109375" customWidth="1"/>
    <col min="5409" max="5409" width="1" customWidth="1"/>
    <col min="5410" max="5410" width="4.28515625" customWidth="1"/>
    <col min="5411" max="5412" width="1.140625" customWidth="1"/>
    <col min="5413" max="5413" width="2.5703125" customWidth="1"/>
    <col min="5414" max="5414" width="1.28515625" customWidth="1"/>
    <col min="5415" max="5415" width="0.7109375" customWidth="1"/>
    <col min="5416" max="5416" width="1.28515625" customWidth="1"/>
    <col min="5417" max="5417" width="4.140625" customWidth="1"/>
    <col min="5418" max="5419" width="2.7109375" customWidth="1"/>
    <col min="5420" max="5420" width="3.85546875" customWidth="1"/>
    <col min="5421" max="5421" width="2.7109375" customWidth="1"/>
    <col min="5422" max="5422" width="1.28515625" customWidth="1"/>
    <col min="5423" max="5423" width="5.85546875" customWidth="1"/>
    <col min="5424" max="5424" width="3.140625" customWidth="1"/>
    <col min="5425" max="5425" width="2.5703125" customWidth="1"/>
    <col min="5426" max="5426" width="5.140625" customWidth="1"/>
    <col min="5427" max="5427" width="2.28515625" customWidth="1"/>
    <col min="5633" max="5634" width="2.28515625" customWidth="1"/>
    <col min="5635" max="5635" width="5.7109375" customWidth="1"/>
    <col min="5636" max="5636" width="2.7109375" customWidth="1"/>
    <col min="5637" max="5637" width="2.5703125" customWidth="1"/>
    <col min="5638" max="5638" width="0.28515625" customWidth="1"/>
    <col min="5639" max="5639" width="5.140625" customWidth="1"/>
    <col min="5640" max="5640" width="4.28515625" customWidth="1"/>
    <col min="5641" max="5641" width="2.7109375" customWidth="1"/>
    <col min="5642" max="5642" width="1.140625" customWidth="1"/>
    <col min="5643" max="5643" width="5.140625" customWidth="1"/>
    <col min="5644" max="5644" width="1.5703125" customWidth="1"/>
    <col min="5645" max="5645" width="6.85546875" customWidth="1"/>
    <col min="5646" max="5646" width="2.7109375" customWidth="1"/>
    <col min="5647" max="5647" width="3.7109375" customWidth="1"/>
    <col min="5648" max="5648" width="0.85546875" customWidth="1"/>
    <col min="5649" max="5649" width="3.7109375" customWidth="1"/>
    <col min="5650" max="5650" width="4.140625" customWidth="1"/>
    <col min="5651" max="5651" width="5.28515625" customWidth="1"/>
    <col min="5652" max="5652" width="4.85546875" customWidth="1"/>
    <col min="5653" max="5653" width="5.7109375" customWidth="1"/>
    <col min="5654" max="5654" width="5.28515625" customWidth="1"/>
    <col min="5655" max="5655" width="3.7109375" customWidth="1"/>
    <col min="5656" max="5657" width="1.28515625" customWidth="1"/>
    <col min="5658" max="5658" width="2.7109375" customWidth="1"/>
    <col min="5659" max="5659" width="4.85546875" customWidth="1"/>
    <col min="5660" max="5660" width="2.5703125" customWidth="1"/>
    <col min="5661" max="5661" width="1.42578125" customWidth="1"/>
    <col min="5662" max="5662" width="2.28515625" customWidth="1"/>
    <col min="5663" max="5663" width="3" customWidth="1"/>
    <col min="5664" max="5664" width="2.7109375" customWidth="1"/>
    <col min="5665" max="5665" width="1" customWidth="1"/>
    <col min="5666" max="5666" width="4.28515625" customWidth="1"/>
    <col min="5667" max="5668" width="1.140625" customWidth="1"/>
    <col min="5669" max="5669" width="2.5703125" customWidth="1"/>
    <col min="5670" max="5670" width="1.28515625" customWidth="1"/>
    <col min="5671" max="5671" width="0.7109375" customWidth="1"/>
    <col min="5672" max="5672" width="1.28515625" customWidth="1"/>
    <col min="5673" max="5673" width="4.140625" customWidth="1"/>
    <col min="5674" max="5675" width="2.7109375" customWidth="1"/>
    <col min="5676" max="5676" width="3.85546875" customWidth="1"/>
    <col min="5677" max="5677" width="2.7109375" customWidth="1"/>
    <col min="5678" max="5678" width="1.28515625" customWidth="1"/>
    <col min="5679" max="5679" width="5.85546875" customWidth="1"/>
    <col min="5680" max="5680" width="3.140625" customWidth="1"/>
    <col min="5681" max="5681" width="2.5703125" customWidth="1"/>
    <col min="5682" max="5682" width="5.140625" customWidth="1"/>
    <col min="5683" max="5683" width="2.28515625" customWidth="1"/>
    <col min="5889" max="5890" width="2.28515625" customWidth="1"/>
    <col min="5891" max="5891" width="5.7109375" customWidth="1"/>
    <col min="5892" max="5892" width="2.7109375" customWidth="1"/>
    <col min="5893" max="5893" width="2.5703125" customWidth="1"/>
    <col min="5894" max="5894" width="0.28515625" customWidth="1"/>
    <col min="5895" max="5895" width="5.140625" customWidth="1"/>
    <col min="5896" max="5896" width="4.28515625" customWidth="1"/>
    <col min="5897" max="5897" width="2.7109375" customWidth="1"/>
    <col min="5898" max="5898" width="1.140625" customWidth="1"/>
    <col min="5899" max="5899" width="5.140625" customWidth="1"/>
    <col min="5900" max="5900" width="1.5703125" customWidth="1"/>
    <col min="5901" max="5901" width="6.85546875" customWidth="1"/>
    <col min="5902" max="5902" width="2.7109375" customWidth="1"/>
    <col min="5903" max="5903" width="3.7109375" customWidth="1"/>
    <col min="5904" max="5904" width="0.85546875" customWidth="1"/>
    <col min="5905" max="5905" width="3.7109375" customWidth="1"/>
    <col min="5906" max="5906" width="4.140625" customWidth="1"/>
    <col min="5907" max="5907" width="5.28515625" customWidth="1"/>
    <col min="5908" max="5908" width="4.85546875" customWidth="1"/>
    <col min="5909" max="5909" width="5.7109375" customWidth="1"/>
    <col min="5910" max="5910" width="5.28515625" customWidth="1"/>
    <col min="5911" max="5911" width="3.7109375" customWidth="1"/>
    <col min="5912" max="5913" width="1.28515625" customWidth="1"/>
    <col min="5914" max="5914" width="2.7109375" customWidth="1"/>
    <col min="5915" max="5915" width="4.85546875" customWidth="1"/>
    <col min="5916" max="5916" width="2.5703125" customWidth="1"/>
    <col min="5917" max="5917" width="1.42578125" customWidth="1"/>
    <col min="5918" max="5918" width="2.28515625" customWidth="1"/>
    <col min="5919" max="5919" width="3" customWidth="1"/>
    <col min="5920" max="5920" width="2.7109375" customWidth="1"/>
    <col min="5921" max="5921" width="1" customWidth="1"/>
    <col min="5922" max="5922" width="4.28515625" customWidth="1"/>
    <col min="5923" max="5924" width="1.140625" customWidth="1"/>
    <col min="5925" max="5925" width="2.5703125" customWidth="1"/>
    <col min="5926" max="5926" width="1.28515625" customWidth="1"/>
    <col min="5927" max="5927" width="0.7109375" customWidth="1"/>
    <col min="5928" max="5928" width="1.28515625" customWidth="1"/>
    <col min="5929" max="5929" width="4.140625" customWidth="1"/>
    <col min="5930" max="5931" width="2.7109375" customWidth="1"/>
    <col min="5932" max="5932" width="3.85546875" customWidth="1"/>
    <col min="5933" max="5933" width="2.7109375" customWidth="1"/>
    <col min="5934" max="5934" width="1.28515625" customWidth="1"/>
    <col min="5935" max="5935" width="5.85546875" customWidth="1"/>
    <col min="5936" max="5936" width="3.140625" customWidth="1"/>
    <col min="5937" max="5937" width="2.5703125" customWidth="1"/>
    <col min="5938" max="5938" width="5.140625" customWidth="1"/>
    <col min="5939" max="5939" width="2.28515625" customWidth="1"/>
    <col min="6145" max="6146" width="2.28515625" customWidth="1"/>
    <col min="6147" max="6147" width="5.7109375" customWidth="1"/>
    <col min="6148" max="6148" width="2.7109375" customWidth="1"/>
    <col min="6149" max="6149" width="2.5703125" customWidth="1"/>
    <col min="6150" max="6150" width="0.28515625" customWidth="1"/>
    <col min="6151" max="6151" width="5.140625" customWidth="1"/>
    <col min="6152" max="6152" width="4.28515625" customWidth="1"/>
    <col min="6153" max="6153" width="2.7109375" customWidth="1"/>
    <col min="6154" max="6154" width="1.140625" customWidth="1"/>
    <col min="6155" max="6155" width="5.140625" customWidth="1"/>
    <col min="6156" max="6156" width="1.5703125" customWidth="1"/>
    <col min="6157" max="6157" width="6.85546875" customWidth="1"/>
    <col min="6158" max="6158" width="2.7109375" customWidth="1"/>
    <col min="6159" max="6159" width="3.7109375" customWidth="1"/>
    <col min="6160" max="6160" width="0.85546875" customWidth="1"/>
    <col min="6161" max="6161" width="3.7109375" customWidth="1"/>
    <col min="6162" max="6162" width="4.140625" customWidth="1"/>
    <col min="6163" max="6163" width="5.28515625" customWidth="1"/>
    <col min="6164" max="6164" width="4.85546875" customWidth="1"/>
    <col min="6165" max="6165" width="5.7109375" customWidth="1"/>
    <col min="6166" max="6166" width="5.28515625" customWidth="1"/>
    <col min="6167" max="6167" width="3.7109375" customWidth="1"/>
    <col min="6168" max="6169" width="1.28515625" customWidth="1"/>
    <col min="6170" max="6170" width="2.7109375" customWidth="1"/>
    <col min="6171" max="6171" width="4.85546875" customWidth="1"/>
    <col min="6172" max="6172" width="2.5703125" customWidth="1"/>
    <col min="6173" max="6173" width="1.42578125" customWidth="1"/>
    <col min="6174" max="6174" width="2.28515625" customWidth="1"/>
    <col min="6175" max="6175" width="3" customWidth="1"/>
    <col min="6176" max="6176" width="2.7109375" customWidth="1"/>
    <col min="6177" max="6177" width="1" customWidth="1"/>
    <col min="6178" max="6178" width="4.28515625" customWidth="1"/>
    <col min="6179" max="6180" width="1.140625" customWidth="1"/>
    <col min="6181" max="6181" width="2.5703125" customWidth="1"/>
    <col min="6182" max="6182" width="1.28515625" customWidth="1"/>
    <col min="6183" max="6183" width="0.7109375" customWidth="1"/>
    <col min="6184" max="6184" width="1.28515625" customWidth="1"/>
    <col min="6185" max="6185" width="4.140625" customWidth="1"/>
    <col min="6186" max="6187" width="2.7109375" customWidth="1"/>
    <col min="6188" max="6188" width="3.85546875" customWidth="1"/>
    <col min="6189" max="6189" width="2.7109375" customWidth="1"/>
    <col min="6190" max="6190" width="1.28515625" customWidth="1"/>
    <col min="6191" max="6191" width="5.85546875" customWidth="1"/>
    <col min="6192" max="6192" width="3.140625" customWidth="1"/>
    <col min="6193" max="6193" width="2.5703125" customWidth="1"/>
    <col min="6194" max="6194" width="5.140625" customWidth="1"/>
    <col min="6195" max="6195" width="2.28515625" customWidth="1"/>
    <col min="6401" max="6402" width="2.28515625" customWidth="1"/>
    <col min="6403" max="6403" width="5.7109375" customWidth="1"/>
    <col min="6404" max="6404" width="2.7109375" customWidth="1"/>
    <col min="6405" max="6405" width="2.5703125" customWidth="1"/>
    <col min="6406" max="6406" width="0.28515625" customWidth="1"/>
    <col min="6407" max="6407" width="5.140625" customWidth="1"/>
    <col min="6408" max="6408" width="4.28515625" customWidth="1"/>
    <col min="6409" max="6409" width="2.7109375" customWidth="1"/>
    <col min="6410" max="6410" width="1.140625" customWidth="1"/>
    <col min="6411" max="6411" width="5.140625" customWidth="1"/>
    <col min="6412" max="6412" width="1.5703125" customWidth="1"/>
    <col min="6413" max="6413" width="6.85546875" customWidth="1"/>
    <col min="6414" max="6414" width="2.7109375" customWidth="1"/>
    <col min="6415" max="6415" width="3.7109375" customWidth="1"/>
    <col min="6416" max="6416" width="0.85546875" customWidth="1"/>
    <col min="6417" max="6417" width="3.7109375" customWidth="1"/>
    <col min="6418" max="6418" width="4.140625" customWidth="1"/>
    <col min="6419" max="6419" width="5.28515625" customWidth="1"/>
    <col min="6420" max="6420" width="4.85546875" customWidth="1"/>
    <col min="6421" max="6421" width="5.7109375" customWidth="1"/>
    <col min="6422" max="6422" width="5.28515625" customWidth="1"/>
    <col min="6423" max="6423" width="3.7109375" customWidth="1"/>
    <col min="6424" max="6425" width="1.28515625" customWidth="1"/>
    <col min="6426" max="6426" width="2.7109375" customWidth="1"/>
    <col min="6427" max="6427" width="4.85546875" customWidth="1"/>
    <col min="6428" max="6428" width="2.5703125" customWidth="1"/>
    <col min="6429" max="6429" width="1.42578125" customWidth="1"/>
    <col min="6430" max="6430" width="2.28515625" customWidth="1"/>
    <col min="6431" max="6431" width="3" customWidth="1"/>
    <col min="6432" max="6432" width="2.7109375" customWidth="1"/>
    <col min="6433" max="6433" width="1" customWidth="1"/>
    <col min="6434" max="6434" width="4.28515625" customWidth="1"/>
    <col min="6435" max="6436" width="1.140625" customWidth="1"/>
    <col min="6437" max="6437" width="2.5703125" customWidth="1"/>
    <col min="6438" max="6438" width="1.28515625" customWidth="1"/>
    <col min="6439" max="6439" width="0.7109375" customWidth="1"/>
    <col min="6440" max="6440" width="1.28515625" customWidth="1"/>
    <col min="6441" max="6441" width="4.140625" customWidth="1"/>
    <col min="6442" max="6443" width="2.7109375" customWidth="1"/>
    <col min="6444" max="6444" width="3.85546875" customWidth="1"/>
    <col min="6445" max="6445" width="2.7109375" customWidth="1"/>
    <col min="6446" max="6446" width="1.28515625" customWidth="1"/>
    <col min="6447" max="6447" width="5.85546875" customWidth="1"/>
    <col min="6448" max="6448" width="3.140625" customWidth="1"/>
    <col min="6449" max="6449" width="2.5703125" customWidth="1"/>
    <col min="6450" max="6450" width="5.140625" customWidth="1"/>
    <col min="6451" max="6451" width="2.28515625" customWidth="1"/>
    <col min="6657" max="6658" width="2.28515625" customWidth="1"/>
    <col min="6659" max="6659" width="5.7109375" customWidth="1"/>
    <col min="6660" max="6660" width="2.7109375" customWidth="1"/>
    <col min="6661" max="6661" width="2.5703125" customWidth="1"/>
    <col min="6662" max="6662" width="0.28515625" customWidth="1"/>
    <col min="6663" max="6663" width="5.140625" customWidth="1"/>
    <col min="6664" max="6664" width="4.28515625" customWidth="1"/>
    <col min="6665" max="6665" width="2.7109375" customWidth="1"/>
    <col min="6666" max="6666" width="1.140625" customWidth="1"/>
    <col min="6667" max="6667" width="5.140625" customWidth="1"/>
    <col min="6668" max="6668" width="1.5703125" customWidth="1"/>
    <col min="6669" max="6669" width="6.85546875" customWidth="1"/>
    <col min="6670" max="6670" width="2.7109375" customWidth="1"/>
    <col min="6671" max="6671" width="3.7109375" customWidth="1"/>
    <col min="6672" max="6672" width="0.85546875" customWidth="1"/>
    <col min="6673" max="6673" width="3.7109375" customWidth="1"/>
    <col min="6674" max="6674" width="4.140625" customWidth="1"/>
    <col min="6675" max="6675" width="5.28515625" customWidth="1"/>
    <col min="6676" max="6676" width="4.85546875" customWidth="1"/>
    <col min="6677" max="6677" width="5.7109375" customWidth="1"/>
    <col min="6678" max="6678" width="5.28515625" customWidth="1"/>
    <col min="6679" max="6679" width="3.7109375" customWidth="1"/>
    <col min="6680" max="6681" width="1.28515625" customWidth="1"/>
    <col min="6682" max="6682" width="2.7109375" customWidth="1"/>
    <col min="6683" max="6683" width="4.85546875" customWidth="1"/>
    <col min="6684" max="6684" width="2.5703125" customWidth="1"/>
    <col min="6685" max="6685" width="1.42578125" customWidth="1"/>
    <col min="6686" max="6686" width="2.28515625" customWidth="1"/>
    <col min="6687" max="6687" width="3" customWidth="1"/>
    <col min="6688" max="6688" width="2.7109375" customWidth="1"/>
    <col min="6689" max="6689" width="1" customWidth="1"/>
    <col min="6690" max="6690" width="4.28515625" customWidth="1"/>
    <col min="6691" max="6692" width="1.140625" customWidth="1"/>
    <col min="6693" max="6693" width="2.5703125" customWidth="1"/>
    <col min="6694" max="6694" width="1.28515625" customWidth="1"/>
    <col min="6695" max="6695" width="0.7109375" customWidth="1"/>
    <col min="6696" max="6696" width="1.28515625" customWidth="1"/>
    <col min="6697" max="6697" width="4.140625" customWidth="1"/>
    <col min="6698" max="6699" width="2.7109375" customWidth="1"/>
    <col min="6700" max="6700" width="3.85546875" customWidth="1"/>
    <col min="6701" max="6701" width="2.7109375" customWidth="1"/>
    <col min="6702" max="6702" width="1.28515625" customWidth="1"/>
    <col min="6703" max="6703" width="5.85546875" customWidth="1"/>
    <col min="6704" max="6704" width="3.140625" customWidth="1"/>
    <col min="6705" max="6705" width="2.5703125" customWidth="1"/>
    <col min="6706" max="6706" width="5.140625" customWidth="1"/>
    <col min="6707" max="6707" width="2.28515625" customWidth="1"/>
    <col min="6913" max="6914" width="2.28515625" customWidth="1"/>
    <col min="6915" max="6915" width="5.7109375" customWidth="1"/>
    <col min="6916" max="6916" width="2.7109375" customWidth="1"/>
    <col min="6917" max="6917" width="2.5703125" customWidth="1"/>
    <col min="6918" max="6918" width="0.28515625" customWidth="1"/>
    <col min="6919" max="6919" width="5.140625" customWidth="1"/>
    <col min="6920" max="6920" width="4.28515625" customWidth="1"/>
    <col min="6921" max="6921" width="2.7109375" customWidth="1"/>
    <col min="6922" max="6922" width="1.140625" customWidth="1"/>
    <col min="6923" max="6923" width="5.140625" customWidth="1"/>
    <col min="6924" max="6924" width="1.5703125" customWidth="1"/>
    <col min="6925" max="6925" width="6.85546875" customWidth="1"/>
    <col min="6926" max="6926" width="2.7109375" customWidth="1"/>
    <col min="6927" max="6927" width="3.7109375" customWidth="1"/>
    <col min="6928" max="6928" width="0.85546875" customWidth="1"/>
    <col min="6929" max="6929" width="3.7109375" customWidth="1"/>
    <col min="6930" max="6930" width="4.140625" customWidth="1"/>
    <col min="6931" max="6931" width="5.28515625" customWidth="1"/>
    <col min="6932" max="6932" width="4.85546875" customWidth="1"/>
    <col min="6933" max="6933" width="5.7109375" customWidth="1"/>
    <col min="6934" max="6934" width="5.28515625" customWidth="1"/>
    <col min="6935" max="6935" width="3.7109375" customWidth="1"/>
    <col min="6936" max="6937" width="1.28515625" customWidth="1"/>
    <col min="6938" max="6938" width="2.7109375" customWidth="1"/>
    <col min="6939" max="6939" width="4.85546875" customWidth="1"/>
    <col min="6940" max="6940" width="2.5703125" customWidth="1"/>
    <col min="6941" max="6941" width="1.42578125" customWidth="1"/>
    <col min="6942" max="6942" width="2.28515625" customWidth="1"/>
    <col min="6943" max="6943" width="3" customWidth="1"/>
    <col min="6944" max="6944" width="2.7109375" customWidth="1"/>
    <col min="6945" max="6945" width="1" customWidth="1"/>
    <col min="6946" max="6946" width="4.28515625" customWidth="1"/>
    <col min="6947" max="6948" width="1.140625" customWidth="1"/>
    <col min="6949" max="6949" width="2.5703125" customWidth="1"/>
    <col min="6950" max="6950" width="1.28515625" customWidth="1"/>
    <col min="6951" max="6951" width="0.7109375" customWidth="1"/>
    <col min="6952" max="6952" width="1.28515625" customWidth="1"/>
    <col min="6953" max="6953" width="4.140625" customWidth="1"/>
    <col min="6954" max="6955" width="2.7109375" customWidth="1"/>
    <col min="6956" max="6956" width="3.85546875" customWidth="1"/>
    <col min="6957" max="6957" width="2.7109375" customWidth="1"/>
    <col min="6958" max="6958" width="1.28515625" customWidth="1"/>
    <col min="6959" max="6959" width="5.85546875" customWidth="1"/>
    <col min="6960" max="6960" width="3.140625" customWidth="1"/>
    <col min="6961" max="6961" width="2.5703125" customWidth="1"/>
    <col min="6962" max="6962" width="5.140625" customWidth="1"/>
    <col min="6963" max="6963" width="2.28515625" customWidth="1"/>
    <col min="7169" max="7170" width="2.28515625" customWidth="1"/>
    <col min="7171" max="7171" width="5.7109375" customWidth="1"/>
    <col min="7172" max="7172" width="2.7109375" customWidth="1"/>
    <col min="7173" max="7173" width="2.5703125" customWidth="1"/>
    <col min="7174" max="7174" width="0.28515625" customWidth="1"/>
    <col min="7175" max="7175" width="5.140625" customWidth="1"/>
    <col min="7176" max="7176" width="4.28515625" customWidth="1"/>
    <col min="7177" max="7177" width="2.7109375" customWidth="1"/>
    <col min="7178" max="7178" width="1.140625" customWidth="1"/>
    <col min="7179" max="7179" width="5.140625" customWidth="1"/>
    <col min="7180" max="7180" width="1.5703125" customWidth="1"/>
    <col min="7181" max="7181" width="6.85546875" customWidth="1"/>
    <col min="7182" max="7182" width="2.7109375" customWidth="1"/>
    <col min="7183" max="7183" width="3.7109375" customWidth="1"/>
    <col min="7184" max="7184" width="0.85546875" customWidth="1"/>
    <col min="7185" max="7185" width="3.7109375" customWidth="1"/>
    <col min="7186" max="7186" width="4.140625" customWidth="1"/>
    <col min="7187" max="7187" width="5.28515625" customWidth="1"/>
    <col min="7188" max="7188" width="4.85546875" customWidth="1"/>
    <col min="7189" max="7189" width="5.7109375" customWidth="1"/>
    <col min="7190" max="7190" width="5.28515625" customWidth="1"/>
    <col min="7191" max="7191" width="3.7109375" customWidth="1"/>
    <col min="7192" max="7193" width="1.28515625" customWidth="1"/>
    <col min="7194" max="7194" width="2.7109375" customWidth="1"/>
    <col min="7195" max="7195" width="4.85546875" customWidth="1"/>
    <col min="7196" max="7196" width="2.5703125" customWidth="1"/>
    <col min="7197" max="7197" width="1.42578125" customWidth="1"/>
    <col min="7198" max="7198" width="2.28515625" customWidth="1"/>
    <col min="7199" max="7199" width="3" customWidth="1"/>
    <col min="7200" max="7200" width="2.7109375" customWidth="1"/>
    <col min="7201" max="7201" width="1" customWidth="1"/>
    <col min="7202" max="7202" width="4.28515625" customWidth="1"/>
    <col min="7203" max="7204" width="1.140625" customWidth="1"/>
    <col min="7205" max="7205" width="2.5703125" customWidth="1"/>
    <col min="7206" max="7206" width="1.28515625" customWidth="1"/>
    <col min="7207" max="7207" width="0.7109375" customWidth="1"/>
    <col min="7208" max="7208" width="1.28515625" customWidth="1"/>
    <col min="7209" max="7209" width="4.140625" customWidth="1"/>
    <col min="7210" max="7211" width="2.7109375" customWidth="1"/>
    <col min="7212" max="7212" width="3.85546875" customWidth="1"/>
    <col min="7213" max="7213" width="2.7109375" customWidth="1"/>
    <col min="7214" max="7214" width="1.28515625" customWidth="1"/>
    <col min="7215" max="7215" width="5.85546875" customWidth="1"/>
    <col min="7216" max="7216" width="3.140625" customWidth="1"/>
    <col min="7217" max="7217" width="2.5703125" customWidth="1"/>
    <col min="7218" max="7218" width="5.140625" customWidth="1"/>
    <col min="7219" max="7219" width="2.28515625" customWidth="1"/>
    <col min="7425" max="7426" width="2.28515625" customWidth="1"/>
    <col min="7427" max="7427" width="5.7109375" customWidth="1"/>
    <col min="7428" max="7428" width="2.7109375" customWidth="1"/>
    <col min="7429" max="7429" width="2.5703125" customWidth="1"/>
    <col min="7430" max="7430" width="0.28515625" customWidth="1"/>
    <col min="7431" max="7431" width="5.140625" customWidth="1"/>
    <col min="7432" max="7432" width="4.28515625" customWidth="1"/>
    <col min="7433" max="7433" width="2.7109375" customWidth="1"/>
    <col min="7434" max="7434" width="1.140625" customWidth="1"/>
    <col min="7435" max="7435" width="5.140625" customWidth="1"/>
    <col min="7436" max="7436" width="1.5703125" customWidth="1"/>
    <col min="7437" max="7437" width="6.85546875" customWidth="1"/>
    <col min="7438" max="7438" width="2.7109375" customWidth="1"/>
    <col min="7439" max="7439" width="3.7109375" customWidth="1"/>
    <col min="7440" max="7440" width="0.85546875" customWidth="1"/>
    <col min="7441" max="7441" width="3.7109375" customWidth="1"/>
    <col min="7442" max="7442" width="4.140625" customWidth="1"/>
    <col min="7443" max="7443" width="5.28515625" customWidth="1"/>
    <col min="7444" max="7444" width="4.85546875" customWidth="1"/>
    <col min="7445" max="7445" width="5.7109375" customWidth="1"/>
    <col min="7446" max="7446" width="5.28515625" customWidth="1"/>
    <col min="7447" max="7447" width="3.7109375" customWidth="1"/>
    <col min="7448" max="7449" width="1.28515625" customWidth="1"/>
    <col min="7450" max="7450" width="2.7109375" customWidth="1"/>
    <col min="7451" max="7451" width="4.85546875" customWidth="1"/>
    <col min="7452" max="7452" width="2.5703125" customWidth="1"/>
    <col min="7453" max="7453" width="1.42578125" customWidth="1"/>
    <col min="7454" max="7454" width="2.28515625" customWidth="1"/>
    <col min="7455" max="7455" width="3" customWidth="1"/>
    <col min="7456" max="7456" width="2.7109375" customWidth="1"/>
    <col min="7457" max="7457" width="1" customWidth="1"/>
    <col min="7458" max="7458" width="4.28515625" customWidth="1"/>
    <col min="7459" max="7460" width="1.140625" customWidth="1"/>
    <col min="7461" max="7461" width="2.5703125" customWidth="1"/>
    <col min="7462" max="7462" width="1.28515625" customWidth="1"/>
    <col min="7463" max="7463" width="0.7109375" customWidth="1"/>
    <col min="7464" max="7464" width="1.28515625" customWidth="1"/>
    <col min="7465" max="7465" width="4.140625" customWidth="1"/>
    <col min="7466" max="7467" width="2.7109375" customWidth="1"/>
    <col min="7468" max="7468" width="3.85546875" customWidth="1"/>
    <col min="7469" max="7469" width="2.7109375" customWidth="1"/>
    <col min="7470" max="7470" width="1.28515625" customWidth="1"/>
    <col min="7471" max="7471" width="5.85546875" customWidth="1"/>
    <col min="7472" max="7472" width="3.140625" customWidth="1"/>
    <col min="7473" max="7473" width="2.5703125" customWidth="1"/>
    <col min="7474" max="7474" width="5.140625" customWidth="1"/>
    <col min="7475" max="7475" width="2.28515625" customWidth="1"/>
    <col min="7681" max="7682" width="2.28515625" customWidth="1"/>
    <col min="7683" max="7683" width="5.7109375" customWidth="1"/>
    <col min="7684" max="7684" width="2.7109375" customWidth="1"/>
    <col min="7685" max="7685" width="2.5703125" customWidth="1"/>
    <col min="7686" max="7686" width="0.28515625" customWidth="1"/>
    <col min="7687" max="7687" width="5.140625" customWidth="1"/>
    <col min="7688" max="7688" width="4.28515625" customWidth="1"/>
    <col min="7689" max="7689" width="2.7109375" customWidth="1"/>
    <col min="7690" max="7690" width="1.140625" customWidth="1"/>
    <col min="7691" max="7691" width="5.140625" customWidth="1"/>
    <col min="7692" max="7692" width="1.5703125" customWidth="1"/>
    <col min="7693" max="7693" width="6.85546875" customWidth="1"/>
    <col min="7694" max="7694" width="2.7109375" customWidth="1"/>
    <col min="7695" max="7695" width="3.7109375" customWidth="1"/>
    <col min="7696" max="7696" width="0.85546875" customWidth="1"/>
    <col min="7697" max="7697" width="3.7109375" customWidth="1"/>
    <col min="7698" max="7698" width="4.140625" customWidth="1"/>
    <col min="7699" max="7699" width="5.28515625" customWidth="1"/>
    <col min="7700" max="7700" width="4.85546875" customWidth="1"/>
    <col min="7701" max="7701" width="5.7109375" customWidth="1"/>
    <col min="7702" max="7702" width="5.28515625" customWidth="1"/>
    <col min="7703" max="7703" width="3.7109375" customWidth="1"/>
    <col min="7704" max="7705" width="1.28515625" customWidth="1"/>
    <col min="7706" max="7706" width="2.7109375" customWidth="1"/>
    <col min="7707" max="7707" width="4.85546875" customWidth="1"/>
    <col min="7708" max="7708" width="2.5703125" customWidth="1"/>
    <col min="7709" max="7709" width="1.42578125" customWidth="1"/>
    <col min="7710" max="7710" width="2.28515625" customWidth="1"/>
    <col min="7711" max="7711" width="3" customWidth="1"/>
    <col min="7712" max="7712" width="2.7109375" customWidth="1"/>
    <col min="7713" max="7713" width="1" customWidth="1"/>
    <col min="7714" max="7714" width="4.28515625" customWidth="1"/>
    <col min="7715" max="7716" width="1.140625" customWidth="1"/>
    <col min="7717" max="7717" width="2.5703125" customWidth="1"/>
    <col min="7718" max="7718" width="1.28515625" customWidth="1"/>
    <col min="7719" max="7719" width="0.7109375" customWidth="1"/>
    <col min="7720" max="7720" width="1.28515625" customWidth="1"/>
    <col min="7721" max="7721" width="4.140625" customWidth="1"/>
    <col min="7722" max="7723" width="2.7109375" customWidth="1"/>
    <col min="7724" max="7724" width="3.85546875" customWidth="1"/>
    <col min="7725" max="7725" width="2.7109375" customWidth="1"/>
    <col min="7726" max="7726" width="1.28515625" customWidth="1"/>
    <col min="7727" max="7727" width="5.85546875" customWidth="1"/>
    <col min="7728" max="7728" width="3.140625" customWidth="1"/>
    <col min="7729" max="7729" width="2.5703125" customWidth="1"/>
    <col min="7730" max="7730" width="5.140625" customWidth="1"/>
    <col min="7731" max="7731" width="2.28515625" customWidth="1"/>
    <col min="7937" max="7938" width="2.28515625" customWidth="1"/>
    <col min="7939" max="7939" width="5.7109375" customWidth="1"/>
    <col min="7940" max="7940" width="2.7109375" customWidth="1"/>
    <col min="7941" max="7941" width="2.5703125" customWidth="1"/>
    <col min="7942" max="7942" width="0.28515625" customWidth="1"/>
    <col min="7943" max="7943" width="5.140625" customWidth="1"/>
    <col min="7944" max="7944" width="4.28515625" customWidth="1"/>
    <col min="7945" max="7945" width="2.7109375" customWidth="1"/>
    <col min="7946" max="7946" width="1.140625" customWidth="1"/>
    <col min="7947" max="7947" width="5.140625" customWidth="1"/>
    <col min="7948" max="7948" width="1.5703125" customWidth="1"/>
    <col min="7949" max="7949" width="6.85546875" customWidth="1"/>
    <col min="7950" max="7950" width="2.7109375" customWidth="1"/>
    <col min="7951" max="7951" width="3.7109375" customWidth="1"/>
    <col min="7952" max="7952" width="0.85546875" customWidth="1"/>
    <col min="7953" max="7953" width="3.7109375" customWidth="1"/>
    <col min="7954" max="7954" width="4.140625" customWidth="1"/>
    <col min="7955" max="7955" width="5.28515625" customWidth="1"/>
    <col min="7956" max="7956" width="4.85546875" customWidth="1"/>
    <col min="7957" max="7957" width="5.7109375" customWidth="1"/>
    <col min="7958" max="7958" width="5.28515625" customWidth="1"/>
    <col min="7959" max="7959" width="3.7109375" customWidth="1"/>
    <col min="7960" max="7961" width="1.28515625" customWidth="1"/>
    <col min="7962" max="7962" width="2.7109375" customWidth="1"/>
    <col min="7963" max="7963" width="4.85546875" customWidth="1"/>
    <col min="7964" max="7964" width="2.5703125" customWidth="1"/>
    <col min="7965" max="7965" width="1.42578125" customWidth="1"/>
    <col min="7966" max="7966" width="2.28515625" customWidth="1"/>
    <col min="7967" max="7967" width="3" customWidth="1"/>
    <col min="7968" max="7968" width="2.7109375" customWidth="1"/>
    <col min="7969" max="7969" width="1" customWidth="1"/>
    <col min="7970" max="7970" width="4.28515625" customWidth="1"/>
    <col min="7971" max="7972" width="1.140625" customWidth="1"/>
    <col min="7973" max="7973" width="2.5703125" customWidth="1"/>
    <col min="7974" max="7974" width="1.28515625" customWidth="1"/>
    <col min="7975" max="7975" width="0.7109375" customWidth="1"/>
    <col min="7976" max="7976" width="1.28515625" customWidth="1"/>
    <col min="7977" max="7977" width="4.140625" customWidth="1"/>
    <col min="7978" max="7979" width="2.7109375" customWidth="1"/>
    <col min="7980" max="7980" width="3.85546875" customWidth="1"/>
    <col min="7981" max="7981" width="2.7109375" customWidth="1"/>
    <col min="7982" max="7982" width="1.28515625" customWidth="1"/>
    <col min="7983" max="7983" width="5.85546875" customWidth="1"/>
    <col min="7984" max="7984" width="3.140625" customWidth="1"/>
    <col min="7985" max="7985" width="2.5703125" customWidth="1"/>
    <col min="7986" max="7986" width="5.140625" customWidth="1"/>
    <col min="7987" max="7987" width="2.28515625" customWidth="1"/>
    <col min="8193" max="8194" width="2.28515625" customWidth="1"/>
    <col min="8195" max="8195" width="5.7109375" customWidth="1"/>
    <col min="8196" max="8196" width="2.7109375" customWidth="1"/>
    <col min="8197" max="8197" width="2.5703125" customWidth="1"/>
    <col min="8198" max="8198" width="0.28515625" customWidth="1"/>
    <col min="8199" max="8199" width="5.140625" customWidth="1"/>
    <col min="8200" max="8200" width="4.28515625" customWidth="1"/>
    <col min="8201" max="8201" width="2.7109375" customWidth="1"/>
    <col min="8202" max="8202" width="1.140625" customWidth="1"/>
    <col min="8203" max="8203" width="5.140625" customWidth="1"/>
    <col min="8204" max="8204" width="1.5703125" customWidth="1"/>
    <col min="8205" max="8205" width="6.85546875" customWidth="1"/>
    <col min="8206" max="8206" width="2.7109375" customWidth="1"/>
    <col min="8207" max="8207" width="3.7109375" customWidth="1"/>
    <col min="8208" max="8208" width="0.85546875" customWidth="1"/>
    <col min="8209" max="8209" width="3.7109375" customWidth="1"/>
    <col min="8210" max="8210" width="4.140625" customWidth="1"/>
    <col min="8211" max="8211" width="5.28515625" customWidth="1"/>
    <col min="8212" max="8212" width="4.85546875" customWidth="1"/>
    <col min="8213" max="8213" width="5.7109375" customWidth="1"/>
    <col min="8214" max="8214" width="5.28515625" customWidth="1"/>
    <col min="8215" max="8215" width="3.7109375" customWidth="1"/>
    <col min="8216" max="8217" width="1.28515625" customWidth="1"/>
    <col min="8218" max="8218" width="2.7109375" customWidth="1"/>
    <col min="8219" max="8219" width="4.85546875" customWidth="1"/>
    <col min="8220" max="8220" width="2.5703125" customWidth="1"/>
    <col min="8221" max="8221" width="1.42578125" customWidth="1"/>
    <col min="8222" max="8222" width="2.28515625" customWidth="1"/>
    <col min="8223" max="8223" width="3" customWidth="1"/>
    <col min="8224" max="8224" width="2.7109375" customWidth="1"/>
    <col min="8225" max="8225" width="1" customWidth="1"/>
    <col min="8226" max="8226" width="4.28515625" customWidth="1"/>
    <col min="8227" max="8228" width="1.140625" customWidth="1"/>
    <col min="8229" max="8229" width="2.5703125" customWidth="1"/>
    <col min="8230" max="8230" width="1.28515625" customWidth="1"/>
    <col min="8231" max="8231" width="0.7109375" customWidth="1"/>
    <col min="8232" max="8232" width="1.28515625" customWidth="1"/>
    <col min="8233" max="8233" width="4.140625" customWidth="1"/>
    <col min="8234" max="8235" width="2.7109375" customWidth="1"/>
    <col min="8236" max="8236" width="3.85546875" customWidth="1"/>
    <col min="8237" max="8237" width="2.7109375" customWidth="1"/>
    <col min="8238" max="8238" width="1.28515625" customWidth="1"/>
    <col min="8239" max="8239" width="5.85546875" customWidth="1"/>
    <col min="8240" max="8240" width="3.140625" customWidth="1"/>
    <col min="8241" max="8241" width="2.5703125" customWidth="1"/>
    <col min="8242" max="8242" width="5.140625" customWidth="1"/>
    <col min="8243" max="8243" width="2.28515625" customWidth="1"/>
    <col min="8449" max="8450" width="2.28515625" customWidth="1"/>
    <col min="8451" max="8451" width="5.7109375" customWidth="1"/>
    <col min="8452" max="8452" width="2.7109375" customWidth="1"/>
    <col min="8453" max="8453" width="2.5703125" customWidth="1"/>
    <col min="8454" max="8454" width="0.28515625" customWidth="1"/>
    <col min="8455" max="8455" width="5.140625" customWidth="1"/>
    <col min="8456" max="8456" width="4.28515625" customWidth="1"/>
    <col min="8457" max="8457" width="2.7109375" customWidth="1"/>
    <col min="8458" max="8458" width="1.140625" customWidth="1"/>
    <col min="8459" max="8459" width="5.140625" customWidth="1"/>
    <col min="8460" max="8460" width="1.5703125" customWidth="1"/>
    <col min="8461" max="8461" width="6.85546875" customWidth="1"/>
    <col min="8462" max="8462" width="2.7109375" customWidth="1"/>
    <col min="8463" max="8463" width="3.7109375" customWidth="1"/>
    <col min="8464" max="8464" width="0.85546875" customWidth="1"/>
    <col min="8465" max="8465" width="3.7109375" customWidth="1"/>
    <col min="8466" max="8466" width="4.140625" customWidth="1"/>
    <col min="8467" max="8467" width="5.28515625" customWidth="1"/>
    <col min="8468" max="8468" width="4.85546875" customWidth="1"/>
    <col min="8469" max="8469" width="5.7109375" customWidth="1"/>
    <col min="8470" max="8470" width="5.28515625" customWidth="1"/>
    <col min="8471" max="8471" width="3.7109375" customWidth="1"/>
    <col min="8472" max="8473" width="1.28515625" customWidth="1"/>
    <col min="8474" max="8474" width="2.7109375" customWidth="1"/>
    <col min="8475" max="8475" width="4.85546875" customWidth="1"/>
    <col min="8476" max="8476" width="2.5703125" customWidth="1"/>
    <col min="8477" max="8477" width="1.42578125" customWidth="1"/>
    <col min="8478" max="8478" width="2.28515625" customWidth="1"/>
    <col min="8479" max="8479" width="3" customWidth="1"/>
    <col min="8480" max="8480" width="2.7109375" customWidth="1"/>
    <col min="8481" max="8481" width="1" customWidth="1"/>
    <col min="8482" max="8482" width="4.28515625" customWidth="1"/>
    <col min="8483" max="8484" width="1.140625" customWidth="1"/>
    <col min="8485" max="8485" width="2.5703125" customWidth="1"/>
    <col min="8486" max="8486" width="1.28515625" customWidth="1"/>
    <col min="8487" max="8487" width="0.7109375" customWidth="1"/>
    <col min="8488" max="8488" width="1.28515625" customWidth="1"/>
    <col min="8489" max="8489" width="4.140625" customWidth="1"/>
    <col min="8490" max="8491" width="2.7109375" customWidth="1"/>
    <col min="8492" max="8492" width="3.85546875" customWidth="1"/>
    <col min="8493" max="8493" width="2.7109375" customWidth="1"/>
    <col min="8494" max="8494" width="1.28515625" customWidth="1"/>
    <col min="8495" max="8495" width="5.85546875" customWidth="1"/>
    <col min="8496" max="8496" width="3.140625" customWidth="1"/>
    <col min="8497" max="8497" width="2.5703125" customWidth="1"/>
    <col min="8498" max="8498" width="5.140625" customWidth="1"/>
    <col min="8499" max="8499" width="2.28515625" customWidth="1"/>
    <col min="8705" max="8706" width="2.28515625" customWidth="1"/>
    <col min="8707" max="8707" width="5.7109375" customWidth="1"/>
    <col min="8708" max="8708" width="2.7109375" customWidth="1"/>
    <col min="8709" max="8709" width="2.5703125" customWidth="1"/>
    <col min="8710" max="8710" width="0.28515625" customWidth="1"/>
    <col min="8711" max="8711" width="5.140625" customWidth="1"/>
    <col min="8712" max="8712" width="4.28515625" customWidth="1"/>
    <col min="8713" max="8713" width="2.7109375" customWidth="1"/>
    <col min="8714" max="8714" width="1.140625" customWidth="1"/>
    <col min="8715" max="8715" width="5.140625" customWidth="1"/>
    <col min="8716" max="8716" width="1.5703125" customWidth="1"/>
    <col min="8717" max="8717" width="6.85546875" customWidth="1"/>
    <col min="8718" max="8718" width="2.7109375" customWidth="1"/>
    <col min="8719" max="8719" width="3.7109375" customWidth="1"/>
    <col min="8720" max="8720" width="0.85546875" customWidth="1"/>
    <col min="8721" max="8721" width="3.7109375" customWidth="1"/>
    <col min="8722" max="8722" width="4.140625" customWidth="1"/>
    <col min="8723" max="8723" width="5.28515625" customWidth="1"/>
    <col min="8724" max="8724" width="4.85546875" customWidth="1"/>
    <col min="8725" max="8725" width="5.7109375" customWidth="1"/>
    <col min="8726" max="8726" width="5.28515625" customWidth="1"/>
    <col min="8727" max="8727" width="3.7109375" customWidth="1"/>
    <col min="8728" max="8729" width="1.28515625" customWidth="1"/>
    <col min="8730" max="8730" width="2.7109375" customWidth="1"/>
    <col min="8731" max="8731" width="4.85546875" customWidth="1"/>
    <col min="8732" max="8732" width="2.5703125" customWidth="1"/>
    <col min="8733" max="8733" width="1.42578125" customWidth="1"/>
    <col min="8734" max="8734" width="2.28515625" customWidth="1"/>
    <col min="8735" max="8735" width="3" customWidth="1"/>
    <col min="8736" max="8736" width="2.7109375" customWidth="1"/>
    <col min="8737" max="8737" width="1" customWidth="1"/>
    <col min="8738" max="8738" width="4.28515625" customWidth="1"/>
    <col min="8739" max="8740" width="1.140625" customWidth="1"/>
    <col min="8741" max="8741" width="2.5703125" customWidth="1"/>
    <col min="8742" max="8742" width="1.28515625" customWidth="1"/>
    <col min="8743" max="8743" width="0.7109375" customWidth="1"/>
    <col min="8744" max="8744" width="1.28515625" customWidth="1"/>
    <col min="8745" max="8745" width="4.140625" customWidth="1"/>
    <col min="8746" max="8747" width="2.7109375" customWidth="1"/>
    <col min="8748" max="8748" width="3.85546875" customWidth="1"/>
    <col min="8749" max="8749" width="2.7109375" customWidth="1"/>
    <col min="8750" max="8750" width="1.28515625" customWidth="1"/>
    <col min="8751" max="8751" width="5.85546875" customWidth="1"/>
    <col min="8752" max="8752" width="3.140625" customWidth="1"/>
    <col min="8753" max="8753" width="2.5703125" customWidth="1"/>
    <col min="8754" max="8754" width="5.140625" customWidth="1"/>
    <col min="8755" max="8755" width="2.28515625" customWidth="1"/>
    <col min="8961" max="8962" width="2.28515625" customWidth="1"/>
    <col min="8963" max="8963" width="5.7109375" customWidth="1"/>
    <col min="8964" max="8964" width="2.7109375" customWidth="1"/>
    <col min="8965" max="8965" width="2.5703125" customWidth="1"/>
    <col min="8966" max="8966" width="0.28515625" customWidth="1"/>
    <col min="8967" max="8967" width="5.140625" customWidth="1"/>
    <col min="8968" max="8968" width="4.28515625" customWidth="1"/>
    <col min="8969" max="8969" width="2.7109375" customWidth="1"/>
    <col min="8970" max="8970" width="1.140625" customWidth="1"/>
    <col min="8971" max="8971" width="5.140625" customWidth="1"/>
    <col min="8972" max="8972" width="1.5703125" customWidth="1"/>
    <col min="8973" max="8973" width="6.85546875" customWidth="1"/>
    <col min="8974" max="8974" width="2.7109375" customWidth="1"/>
    <col min="8975" max="8975" width="3.7109375" customWidth="1"/>
    <col min="8976" max="8976" width="0.85546875" customWidth="1"/>
    <col min="8977" max="8977" width="3.7109375" customWidth="1"/>
    <col min="8978" max="8978" width="4.140625" customWidth="1"/>
    <col min="8979" max="8979" width="5.28515625" customWidth="1"/>
    <col min="8980" max="8980" width="4.85546875" customWidth="1"/>
    <col min="8981" max="8981" width="5.7109375" customWidth="1"/>
    <col min="8982" max="8982" width="5.28515625" customWidth="1"/>
    <col min="8983" max="8983" width="3.7109375" customWidth="1"/>
    <col min="8984" max="8985" width="1.28515625" customWidth="1"/>
    <col min="8986" max="8986" width="2.7109375" customWidth="1"/>
    <col min="8987" max="8987" width="4.85546875" customWidth="1"/>
    <col min="8988" max="8988" width="2.5703125" customWidth="1"/>
    <col min="8989" max="8989" width="1.42578125" customWidth="1"/>
    <col min="8990" max="8990" width="2.28515625" customWidth="1"/>
    <col min="8991" max="8991" width="3" customWidth="1"/>
    <col min="8992" max="8992" width="2.7109375" customWidth="1"/>
    <col min="8993" max="8993" width="1" customWidth="1"/>
    <col min="8994" max="8994" width="4.28515625" customWidth="1"/>
    <col min="8995" max="8996" width="1.140625" customWidth="1"/>
    <col min="8997" max="8997" width="2.5703125" customWidth="1"/>
    <col min="8998" max="8998" width="1.28515625" customWidth="1"/>
    <col min="8999" max="8999" width="0.7109375" customWidth="1"/>
    <col min="9000" max="9000" width="1.28515625" customWidth="1"/>
    <col min="9001" max="9001" width="4.140625" customWidth="1"/>
    <col min="9002" max="9003" width="2.7109375" customWidth="1"/>
    <col min="9004" max="9004" width="3.85546875" customWidth="1"/>
    <col min="9005" max="9005" width="2.7109375" customWidth="1"/>
    <col min="9006" max="9006" width="1.28515625" customWidth="1"/>
    <col min="9007" max="9007" width="5.85546875" customWidth="1"/>
    <col min="9008" max="9008" width="3.140625" customWidth="1"/>
    <col min="9009" max="9009" width="2.5703125" customWidth="1"/>
    <col min="9010" max="9010" width="5.140625" customWidth="1"/>
    <col min="9011" max="9011" width="2.28515625" customWidth="1"/>
    <col min="9217" max="9218" width="2.28515625" customWidth="1"/>
    <col min="9219" max="9219" width="5.7109375" customWidth="1"/>
    <col min="9220" max="9220" width="2.7109375" customWidth="1"/>
    <col min="9221" max="9221" width="2.5703125" customWidth="1"/>
    <col min="9222" max="9222" width="0.28515625" customWidth="1"/>
    <col min="9223" max="9223" width="5.140625" customWidth="1"/>
    <col min="9224" max="9224" width="4.28515625" customWidth="1"/>
    <col min="9225" max="9225" width="2.7109375" customWidth="1"/>
    <col min="9226" max="9226" width="1.140625" customWidth="1"/>
    <col min="9227" max="9227" width="5.140625" customWidth="1"/>
    <col min="9228" max="9228" width="1.5703125" customWidth="1"/>
    <col min="9229" max="9229" width="6.85546875" customWidth="1"/>
    <col min="9230" max="9230" width="2.7109375" customWidth="1"/>
    <col min="9231" max="9231" width="3.7109375" customWidth="1"/>
    <col min="9232" max="9232" width="0.85546875" customWidth="1"/>
    <col min="9233" max="9233" width="3.7109375" customWidth="1"/>
    <col min="9234" max="9234" width="4.140625" customWidth="1"/>
    <col min="9235" max="9235" width="5.28515625" customWidth="1"/>
    <col min="9236" max="9236" width="4.85546875" customWidth="1"/>
    <col min="9237" max="9237" width="5.7109375" customWidth="1"/>
    <col min="9238" max="9238" width="5.28515625" customWidth="1"/>
    <col min="9239" max="9239" width="3.7109375" customWidth="1"/>
    <col min="9240" max="9241" width="1.28515625" customWidth="1"/>
    <col min="9242" max="9242" width="2.7109375" customWidth="1"/>
    <col min="9243" max="9243" width="4.85546875" customWidth="1"/>
    <col min="9244" max="9244" width="2.5703125" customWidth="1"/>
    <col min="9245" max="9245" width="1.42578125" customWidth="1"/>
    <col min="9246" max="9246" width="2.28515625" customWidth="1"/>
    <col min="9247" max="9247" width="3" customWidth="1"/>
    <col min="9248" max="9248" width="2.7109375" customWidth="1"/>
    <col min="9249" max="9249" width="1" customWidth="1"/>
    <col min="9250" max="9250" width="4.28515625" customWidth="1"/>
    <col min="9251" max="9252" width="1.140625" customWidth="1"/>
    <col min="9253" max="9253" width="2.5703125" customWidth="1"/>
    <col min="9254" max="9254" width="1.28515625" customWidth="1"/>
    <col min="9255" max="9255" width="0.7109375" customWidth="1"/>
    <col min="9256" max="9256" width="1.28515625" customWidth="1"/>
    <col min="9257" max="9257" width="4.140625" customWidth="1"/>
    <col min="9258" max="9259" width="2.7109375" customWidth="1"/>
    <col min="9260" max="9260" width="3.85546875" customWidth="1"/>
    <col min="9261" max="9261" width="2.7109375" customWidth="1"/>
    <col min="9262" max="9262" width="1.28515625" customWidth="1"/>
    <col min="9263" max="9263" width="5.85546875" customWidth="1"/>
    <col min="9264" max="9264" width="3.140625" customWidth="1"/>
    <col min="9265" max="9265" width="2.5703125" customWidth="1"/>
    <col min="9266" max="9266" width="5.140625" customWidth="1"/>
    <col min="9267" max="9267" width="2.28515625" customWidth="1"/>
    <col min="9473" max="9474" width="2.28515625" customWidth="1"/>
    <col min="9475" max="9475" width="5.7109375" customWidth="1"/>
    <col min="9476" max="9476" width="2.7109375" customWidth="1"/>
    <col min="9477" max="9477" width="2.5703125" customWidth="1"/>
    <col min="9478" max="9478" width="0.28515625" customWidth="1"/>
    <col min="9479" max="9479" width="5.140625" customWidth="1"/>
    <col min="9480" max="9480" width="4.28515625" customWidth="1"/>
    <col min="9481" max="9481" width="2.7109375" customWidth="1"/>
    <col min="9482" max="9482" width="1.140625" customWidth="1"/>
    <col min="9483" max="9483" width="5.140625" customWidth="1"/>
    <col min="9484" max="9484" width="1.5703125" customWidth="1"/>
    <col min="9485" max="9485" width="6.85546875" customWidth="1"/>
    <col min="9486" max="9486" width="2.7109375" customWidth="1"/>
    <col min="9487" max="9487" width="3.7109375" customWidth="1"/>
    <col min="9488" max="9488" width="0.85546875" customWidth="1"/>
    <col min="9489" max="9489" width="3.7109375" customWidth="1"/>
    <col min="9490" max="9490" width="4.140625" customWidth="1"/>
    <col min="9491" max="9491" width="5.28515625" customWidth="1"/>
    <col min="9492" max="9492" width="4.85546875" customWidth="1"/>
    <col min="9493" max="9493" width="5.7109375" customWidth="1"/>
    <col min="9494" max="9494" width="5.28515625" customWidth="1"/>
    <col min="9495" max="9495" width="3.7109375" customWidth="1"/>
    <col min="9496" max="9497" width="1.28515625" customWidth="1"/>
    <col min="9498" max="9498" width="2.7109375" customWidth="1"/>
    <col min="9499" max="9499" width="4.85546875" customWidth="1"/>
    <col min="9500" max="9500" width="2.5703125" customWidth="1"/>
    <col min="9501" max="9501" width="1.42578125" customWidth="1"/>
    <col min="9502" max="9502" width="2.28515625" customWidth="1"/>
    <col min="9503" max="9503" width="3" customWidth="1"/>
    <col min="9504" max="9504" width="2.7109375" customWidth="1"/>
    <col min="9505" max="9505" width="1" customWidth="1"/>
    <col min="9506" max="9506" width="4.28515625" customWidth="1"/>
    <col min="9507" max="9508" width="1.140625" customWidth="1"/>
    <col min="9509" max="9509" width="2.5703125" customWidth="1"/>
    <col min="9510" max="9510" width="1.28515625" customWidth="1"/>
    <col min="9511" max="9511" width="0.7109375" customWidth="1"/>
    <col min="9512" max="9512" width="1.28515625" customWidth="1"/>
    <col min="9513" max="9513" width="4.140625" customWidth="1"/>
    <col min="9514" max="9515" width="2.7109375" customWidth="1"/>
    <col min="9516" max="9516" width="3.85546875" customWidth="1"/>
    <col min="9517" max="9517" width="2.7109375" customWidth="1"/>
    <col min="9518" max="9518" width="1.28515625" customWidth="1"/>
    <col min="9519" max="9519" width="5.85546875" customWidth="1"/>
    <col min="9520" max="9520" width="3.140625" customWidth="1"/>
    <col min="9521" max="9521" width="2.5703125" customWidth="1"/>
    <col min="9522" max="9522" width="5.140625" customWidth="1"/>
    <col min="9523" max="9523" width="2.28515625" customWidth="1"/>
    <col min="9729" max="9730" width="2.28515625" customWidth="1"/>
    <col min="9731" max="9731" width="5.7109375" customWidth="1"/>
    <col min="9732" max="9732" width="2.7109375" customWidth="1"/>
    <col min="9733" max="9733" width="2.5703125" customWidth="1"/>
    <col min="9734" max="9734" width="0.28515625" customWidth="1"/>
    <col min="9735" max="9735" width="5.140625" customWidth="1"/>
    <col min="9736" max="9736" width="4.28515625" customWidth="1"/>
    <col min="9737" max="9737" width="2.7109375" customWidth="1"/>
    <col min="9738" max="9738" width="1.140625" customWidth="1"/>
    <col min="9739" max="9739" width="5.140625" customWidth="1"/>
    <col min="9740" max="9740" width="1.5703125" customWidth="1"/>
    <col min="9741" max="9741" width="6.85546875" customWidth="1"/>
    <col min="9742" max="9742" width="2.7109375" customWidth="1"/>
    <col min="9743" max="9743" width="3.7109375" customWidth="1"/>
    <col min="9744" max="9744" width="0.85546875" customWidth="1"/>
    <col min="9745" max="9745" width="3.7109375" customWidth="1"/>
    <col min="9746" max="9746" width="4.140625" customWidth="1"/>
    <col min="9747" max="9747" width="5.28515625" customWidth="1"/>
    <col min="9748" max="9748" width="4.85546875" customWidth="1"/>
    <col min="9749" max="9749" width="5.7109375" customWidth="1"/>
    <col min="9750" max="9750" width="5.28515625" customWidth="1"/>
    <col min="9751" max="9751" width="3.7109375" customWidth="1"/>
    <col min="9752" max="9753" width="1.28515625" customWidth="1"/>
    <col min="9754" max="9754" width="2.7109375" customWidth="1"/>
    <col min="9755" max="9755" width="4.85546875" customWidth="1"/>
    <col min="9756" max="9756" width="2.5703125" customWidth="1"/>
    <col min="9757" max="9757" width="1.42578125" customWidth="1"/>
    <col min="9758" max="9758" width="2.28515625" customWidth="1"/>
    <col min="9759" max="9759" width="3" customWidth="1"/>
    <col min="9760" max="9760" width="2.7109375" customWidth="1"/>
    <col min="9761" max="9761" width="1" customWidth="1"/>
    <col min="9762" max="9762" width="4.28515625" customWidth="1"/>
    <col min="9763" max="9764" width="1.140625" customWidth="1"/>
    <col min="9765" max="9765" width="2.5703125" customWidth="1"/>
    <col min="9766" max="9766" width="1.28515625" customWidth="1"/>
    <col min="9767" max="9767" width="0.7109375" customWidth="1"/>
    <col min="9768" max="9768" width="1.28515625" customWidth="1"/>
    <col min="9769" max="9769" width="4.140625" customWidth="1"/>
    <col min="9770" max="9771" width="2.7109375" customWidth="1"/>
    <col min="9772" max="9772" width="3.85546875" customWidth="1"/>
    <col min="9773" max="9773" width="2.7109375" customWidth="1"/>
    <col min="9774" max="9774" width="1.28515625" customWidth="1"/>
    <col min="9775" max="9775" width="5.85546875" customWidth="1"/>
    <col min="9776" max="9776" width="3.140625" customWidth="1"/>
    <col min="9777" max="9777" width="2.5703125" customWidth="1"/>
    <col min="9778" max="9778" width="5.140625" customWidth="1"/>
    <col min="9779" max="9779" width="2.28515625" customWidth="1"/>
    <col min="9985" max="9986" width="2.28515625" customWidth="1"/>
    <col min="9987" max="9987" width="5.7109375" customWidth="1"/>
    <col min="9988" max="9988" width="2.7109375" customWidth="1"/>
    <col min="9989" max="9989" width="2.5703125" customWidth="1"/>
    <col min="9990" max="9990" width="0.28515625" customWidth="1"/>
    <col min="9991" max="9991" width="5.140625" customWidth="1"/>
    <col min="9992" max="9992" width="4.28515625" customWidth="1"/>
    <col min="9993" max="9993" width="2.7109375" customWidth="1"/>
    <col min="9994" max="9994" width="1.140625" customWidth="1"/>
    <col min="9995" max="9995" width="5.140625" customWidth="1"/>
    <col min="9996" max="9996" width="1.5703125" customWidth="1"/>
    <col min="9997" max="9997" width="6.85546875" customWidth="1"/>
    <col min="9998" max="9998" width="2.7109375" customWidth="1"/>
    <col min="9999" max="9999" width="3.7109375" customWidth="1"/>
    <col min="10000" max="10000" width="0.85546875" customWidth="1"/>
    <col min="10001" max="10001" width="3.7109375" customWidth="1"/>
    <col min="10002" max="10002" width="4.140625" customWidth="1"/>
    <col min="10003" max="10003" width="5.28515625" customWidth="1"/>
    <col min="10004" max="10004" width="4.85546875" customWidth="1"/>
    <col min="10005" max="10005" width="5.7109375" customWidth="1"/>
    <col min="10006" max="10006" width="5.28515625" customWidth="1"/>
    <col min="10007" max="10007" width="3.7109375" customWidth="1"/>
    <col min="10008" max="10009" width="1.28515625" customWidth="1"/>
    <col min="10010" max="10010" width="2.7109375" customWidth="1"/>
    <col min="10011" max="10011" width="4.85546875" customWidth="1"/>
    <col min="10012" max="10012" width="2.5703125" customWidth="1"/>
    <col min="10013" max="10013" width="1.42578125" customWidth="1"/>
    <col min="10014" max="10014" width="2.28515625" customWidth="1"/>
    <col min="10015" max="10015" width="3" customWidth="1"/>
    <col min="10016" max="10016" width="2.7109375" customWidth="1"/>
    <col min="10017" max="10017" width="1" customWidth="1"/>
    <col min="10018" max="10018" width="4.28515625" customWidth="1"/>
    <col min="10019" max="10020" width="1.140625" customWidth="1"/>
    <col min="10021" max="10021" width="2.5703125" customWidth="1"/>
    <col min="10022" max="10022" width="1.28515625" customWidth="1"/>
    <col min="10023" max="10023" width="0.7109375" customWidth="1"/>
    <col min="10024" max="10024" width="1.28515625" customWidth="1"/>
    <col min="10025" max="10025" width="4.140625" customWidth="1"/>
    <col min="10026" max="10027" width="2.7109375" customWidth="1"/>
    <col min="10028" max="10028" width="3.85546875" customWidth="1"/>
    <col min="10029" max="10029" width="2.7109375" customWidth="1"/>
    <col min="10030" max="10030" width="1.28515625" customWidth="1"/>
    <col min="10031" max="10031" width="5.85546875" customWidth="1"/>
    <col min="10032" max="10032" width="3.140625" customWidth="1"/>
    <col min="10033" max="10033" width="2.5703125" customWidth="1"/>
    <col min="10034" max="10034" width="5.140625" customWidth="1"/>
    <col min="10035" max="10035" width="2.28515625" customWidth="1"/>
    <col min="10241" max="10242" width="2.28515625" customWidth="1"/>
    <col min="10243" max="10243" width="5.7109375" customWidth="1"/>
    <col min="10244" max="10244" width="2.7109375" customWidth="1"/>
    <col min="10245" max="10245" width="2.5703125" customWidth="1"/>
    <col min="10246" max="10246" width="0.28515625" customWidth="1"/>
    <col min="10247" max="10247" width="5.140625" customWidth="1"/>
    <col min="10248" max="10248" width="4.28515625" customWidth="1"/>
    <col min="10249" max="10249" width="2.7109375" customWidth="1"/>
    <col min="10250" max="10250" width="1.140625" customWidth="1"/>
    <col min="10251" max="10251" width="5.140625" customWidth="1"/>
    <col min="10252" max="10252" width="1.5703125" customWidth="1"/>
    <col min="10253" max="10253" width="6.85546875" customWidth="1"/>
    <col min="10254" max="10254" width="2.7109375" customWidth="1"/>
    <col min="10255" max="10255" width="3.7109375" customWidth="1"/>
    <col min="10256" max="10256" width="0.85546875" customWidth="1"/>
    <col min="10257" max="10257" width="3.7109375" customWidth="1"/>
    <col min="10258" max="10258" width="4.140625" customWidth="1"/>
    <col min="10259" max="10259" width="5.28515625" customWidth="1"/>
    <col min="10260" max="10260" width="4.85546875" customWidth="1"/>
    <col min="10261" max="10261" width="5.7109375" customWidth="1"/>
    <col min="10262" max="10262" width="5.28515625" customWidth="1"/>
    <col min="10263" max="10263" width="3.7109375" customWidth="1"/>
    <col min="10264" max="10265" width="1.28515625" customWidth="1"/>
    <col min="10266" max="10266" width="2.7109375" customWidth="1"/>
    <col min="10267" max="10267" width="4.85546875" customWidth="1"/>
    <col min="10268" max="10268" width="2.5703125" customWidth="1"/>
    <col min="10269" max="10269" width="1.42578125" customWidth="1"/>
    <col min="10270" max="10270" width="2.28515625" customWidth="1"/>
    <col min="10271" max="10271" width="3" customWidth="1"/>
    <col min="10272" max="10272" width="2.7109375" customWidth="1"/>
    <col min="10273" max="10273" width="1" customWidth="1"/>
    <col min="10274" max="10274" width="4.28515625" customWidth="1"/>
    <col min="10275" max="10276" width="1.140625" customWidth="1"/>
    <col min="10277" max="10277" width="2.5703125" customWidth="1"/>
    <col min="10278" max="10278" width="1.28515625" customWidth="1"/>
    <col min="10279" max="10279" width="0.7109375" customWidth="1"/>
    <col min="10280" max="10280" width="1.28515625" customWidth="1"/>
    <col min="10281" max="10281" width="4.140625" customWidth="1"/>
    <col min="10282" max="10283" width="2.7109375" customWidth="1"/>
    <col min="10284" max="10284" width="3.85546875" customWidth="1"/>
    <col min="10285" max="10285" width="2.7109375" customWidth="1"/>
    <col min="10286" max="10286" width="1.28515625" customWidth="1"/>
    <col min="10287" max="10287" width="5.85546875" customWidth="1"/>
    <col min="10288" max="10288" width="3.140625" customWidth="1"/>
    <col min="10289" max="10289" width="2.5703125" customWidth="1"/>
    <col min="10290" max="10290" width="5.140625" customWidth="1"/>
    <col min="10291" max="10291" width="2.28515625" customWidth="1"/>
    <col min="10497" max="10498" width="2.28515625" customWidth="1"/>
    <col min="10499" max="10499" width="5.7109375" customWidth="1"/>
    <col min="10500" max="10500" width="2.7109375" customWidth="1"/>
    <col min="10501" max="10501" width="2.5703125" customWidth="1"/>
    <col min="10502" max="10502" width="0.28515625" customWidth="1"/>
    <col min="10503" max="10503" width="5.140625" customWidth="1"/>
    <col min="10504" max="10504" width="4.28515625" customWidth="1"/>
    <col min="10505" max="10505" width="2.7109375" customWidth="1"/>
    <col min="10506" max="10506" width="1.140625" customWidth="1"/>
    <col min="10507" max="10507" width="5.140625" customWidth="1"/>
    <col min="10508" max="10508" width="1.5703125" customWidth="1"/>
    <col min="10509" max="10509" width="6.85546875" customWidth="1"/>
    <col min="10510" max="10510" width="2.7109375" customWidth="1"/>
    <col min="10511" max="10511" width="3.7109375" customWidth="1"/>
    <col min="10512" max="10512" width="0.85546875" customWidth="1"/>
    <col min="10513" max="10513" width="3.7109375" customWidth="1"/>
    <col min="10514" max="10514" width="4.140625" customWidth="1"/>
    <col min="10515" max="10515" width="5.28515625" customWidth="1"/>
    <col min="10516" max="10516" width="4.85546875" customWidth="1"/>
    <col min="10517" max="10517" width="5.7109375" customWidth="1"/>
    <col min="10518" max="10518" width="5.28515625" customWidth="1"/>
    <col min="10519" max="10519" width="3.7109375" customWidth="1"/>
    <col min="10520" max="10521" width="1.28515625" customWidth="1"/>
    <col min="10522" max="10522" width="2.7109375" customWidth="1"/>
    <col min="10523" max="10523" width="4.85546875" customWidth="1"/>
    <col min="10524" max="10524" width="2.5703125" customWidth="1"/>
    <col min="10525" max="10525" width="1.42578125" customWidth="1"/>
    <col min="10526" max="10526" width="2.28515625" customWidth="1"/>
    <col min="10527" max="10527" width="3" customWidth="1"/>
    <col min="10528" max="10528" width="2.7109375" customWidth="1"/>
    <col min="10529" max="10529" width="1" customWidth="1"/>
    <col min="10530" max="10530" width="4.28515625" customWidth="1"/>
    <col min="10531" max="10532" width="1.140625" customWidth="1"/>
    <col min="10533" max="10533" width="2.5703125" customWidth="1"/>
    <col min="10534" max="10534" width="1.28515625" customWidth="1"/>
    <col min="10535" max="10535" width="0.7109375" customWidth="1"/>
    <col min="10536" max="10536" width="1.28515625" customWidth="1"/>
    <col min="10537" max="10537" width="4.140625" customWidth="1"/>
    <col min="10538" max="10539" width="2.7109375" customWidth="1"/>
    <col min="10540" max="10540" width="3.85546875" customWidth="1"/>
    <col min="10541" max="10541" width="2.7109375" customWidth="1"/>
    <col min="10542" max="10542" width="1.28515625" customWidth="1"/>
    <col min="10543" max="10543" width="5.85546875" customWidth="1"/>
    <col min="10544" max="10544" width="3.140625" customWidth="1"/>
    <col min="10545" max="10545" width="2.5703125" customWidth="1"/>
    <col min="10546" max="10546" width="5.140625" customWidth="1"/>
    <col min="10547" max="10547" width="2.28515625" customWidth="1"/>
    <col min="10753" max="10754" width="2.28515625" customWidth="1"/>
    <col min="10755" max="10755" width="5.7109375" customWidth="1"/>
    <col min="10756" max="10756" width="2.7109375" customWidth="1"/>
    <col min="10757" max="10757" width="2.5703125" customWidth="1"/>
    <col min="10758" max="10758" width="0.28515625" customWidth="1"/>
    <col min="10759" max="10759" width="5.140625" customWidth="1"/>
    <col min="10760" max="10760" width="4.28515625" customWidth="1"/>
    <col min="10761" max="10761" width="2.7109375" customWidth="1"/>
    <col min="10762" max="10762" width="1.140625" customWidth="1"/>
    <col min="10763" max="10763" width="5.140625" customWidth="1"/>
    <col min="10764" max="10764" width="1.5703125" customWidth="1"/>
    <col min="10765" max="10765" width="6.85546875" customWidth="1"/>
    <col min="10766" max="10766" width="2.7109375" customWidth="1"/>
    <col min="10767" max="10767" width="3.7109375" customWidth="1"/>
    <col min="10768" max="10768" width="0.85546875" customWidth="1"/>
    <col min="10769" max="10769" width="3.7109375" customWidth="1"/>
    <col min="10770" max="10770" width="4.140625" customWidth="1"/>
    <col min="10771" max="10771" width="5.28515625" customWidth="1"/>
    <col min="10772" max="10772" width="4.85546875" customWidth="1"/>
    <col min="10773" max="10773" width="5.7109375" customWidth="1"/>
    <col min="10774" max="10774" width="5.28515625" customWidth="1"/>
    <col min="10775" max="10775" width="3.7109375" customWidth="1"/>
    <col min="10776" max="10777" width="1.28515625" customWidth="1"/>
    <col min="10778" max="10778" width="2.7109375" customWidth="1"/>
    <col min="10779" max="10779" width="4.85546875" customWidth="1"/>
    <col min="10780" max="10780" width="2.5703125" customWidth="1"/>
    <col min="10781" max="10781" width="1.42578125" customWidth="1"/>
    <col min="10782" max="10782" width="2.28515625" customWidth="1"/>
    <col min="10783" max="10783" width="3" customWidth="1"/>
    <col min="10784" max="10784" width="2.7109375" customWidth="1"/>
    <col min="10785" max="10785" width="1" customWidth="1"/>
    <col min="10786" max="10786" width="4.28515625" customWidth="1"/>
    <col min="10787" max="10788" width="1.140625" customWidth="1"/>
    <col min="10789" max="10789" width="2.5703125" customWidth="1"/>
    <col min="10790" max="10790" width="1.28515625" customWidth="1"/>
    <col min="10791" max="10791" width="0.7109375" customWidth="1"/>
    <col min="10792" max="10792" width="1.28515625" customWidth="1"/>
    <col min="10793" max="10793" width="4.140625" customWidth="1"/>
    <col min="10794" max="10795" width="2.7109375" customWidth="1"/>
    <col min="10796" max="10796" width="3.85546875" customWidth="1"/>
    <col min="10797" max="10797" width="2.7109375" customWidth="1"/>
    <col min="10798" max="10798" width="1.28515625" customWidth="1"/>
    <col min="10799" max="10799" width="5.85546875" customWidth="1"/>
    <col min="10800" max="10800" width="3.140625" customWidth="1"/>
    <col min="10801" max="10801" width="2.5703125" customWidth="1"/>
    <col min="10802" max="10802" width="5.140625" customWidth="1"/>
    <col min="10803" max="10803" width="2.28515625" customWidth="1"/>
    <col min="11009" max="11010" width="2.28515625" customWidth="1"/>
    <col min="11011" max="11011" width="5.7109375" customWidth="1"/>
    <col min="11012" max="11012" width="2.7109375" customWidth="1"/>
    <col min="11013" max="11013" width="2.5703125" customWidth="1"/>
    <col min="11014" max="11014" width="0.28515625" customWidth="1"/>
    <col min="11015" max="11015" width="5.140625" customWidth="1"/>
    <col min="11016" max="11016" width="4.28515625" customWidth="1"/>
    <col min="11017" max="11017" width="2.7109375" customWidth="1"/>
    <col min="11018" max="11018" width="1.140625" customWidth="1"/>
    <col min="11019" max="11019" width="5.140625" customWidth="1"/>
    <col min="11020" max="11020" width="1.5703125" customWidth="1"/>
    <col min="11021" max="11021" width="6.85546875" customWidth="1"/>
    <col min="11022" max="11022" width="2.7109375" customWidth="1"/>
    <col min="11023" max="11023" width="3.7109375" customWidth="1"/>
    <col min="11024" max="11024" width="0.85546875" customWidth="1"/>
    <col min="11025" max="11025" width="3.7109375" customWidth="1"/>
    <col min="11026" max="11026" width="4.140625" customWidth="1"/>
    <col min="11027" max="11027" width="5.28515625" customWidth="1"/>
    <col min="11028" max="11028" width="4.85546875" customWidth="1"/>
    <col min="11029" max="11029" width="5.7109375" customWidth="1"/>
    <col min="11030" max="11030" width="5.28515625" customWidth="1"/>
    <col min="11031" max="11031" width="3.7109375" customWidth="1"/>
    <col min="11032" max="11033" width="1.28515625" customWidth="1"/>
    <col min="11034" max="11034" width="2.7109375" customWidth="1"/>
    <col min="11035" max="11035" width="4.85546875" customWidth="1"/>
    <col min="11036" max="11036" width="2.5703125" customWidth="1"/>
    <col min="11037" max="11037" width="1.42578125" customWidth="1"/>
    <col min="11038" max="11038" width="2.28515625" customWidth="1"/>
    <col min="11039" max="11039" width="3" customWidth="1"/>
    <col min="11040" max="11040" width="2.7109375" customWidth="1"/>
    <col min="11041" max="11041" width="1" customWidth="1"/>
    <col min="11042" max="11042" width="4.28515625" customWidth="1"/>
    <col min="11043" max="11044" width="1.140625" customWidth="1"/>
    <col min="11045" max="11045" width="2.5703125" customWidth="1"/>
    <col min="11046" max="11046" width="1.28515625" customWidth="1"/>
    <col min="11047" max="11047" width="0.7109375" customWidth="1"/>
    <col min="11048" max="11048" width="1.28515625" customWidth="1"/>
    <col min="11049" max="11049" width="4.140625" customWidth="1"/>
    <col min="11050" max="11051" width="2.7109375" customWidth="1"/>
    <col min="11052" max="11052" width="3.85546875" customWidth="1"/>
    <col min="11053" max="11053" width="2.7109375" customWidth="1"/>
    <col min="11054" max="11054" width="1.28515625" customWidth="1"/>
    <col min="11055" max="11055" width="5.85546875" customWidth="1"/>
    <col min="11056" max="11056" width="3.140625" customWidth="1"/>
    <col min="11057" max="11057" width="2.5703125" customWidth="1"/>
    <col min="11058" max="11058" width="5.140625" customWidth="1"/>
    <col min="11059" max="11059" width="2.28515625" customWidth="1"/>
    <col min="11265" max="11266" width="2.28515625" customWidth="1"/>
    <col min="11267" max="11267" width="5.7109375" customWidth="1"/>
    <col min="11268" max="11268" width="2.7109375" customWidth="1"/>
    <col min="11269" max="11269" width="2.5703125" customWidth="1"/>
    <col min="11270" max="11270" width="0.28515625" customWidth="1"/>
    <col min="11271" max="11271" width="5.140625" customWidth="1"/>
    <col min="11272" max="11272" width="4.28515625" customWidth="1"/>
    <col min="11273" max="11273" width="2.7109375" customWidth="1"/>
    <col min="11274" max="11274" width="1.140625" customWidth="1"/>
    <col min="11275" max="11275" width="5.140625" customWidth="1"/>
    <col min="11276" max="11276" width="1.5703125" customWidth="1"/>
    <col min="11277" max="11277" width="6.85546875" customWidth="1"/>
    <col min="11278" max="11278" width="2.7109375" customWidth="1"/>
    <col min="11279" max="11279" width="3.7109375" customWidth="1"/>
    <col min="11280" max="11280" width="0.85546875" customWidth="1"/>
    <col min="11281" max="11281" width="3.7109375" customWidth="1"/>
    <col min="11282" max="11282" width="4.140625" customWidth="1"/>
    <col min="11283" max="11283" width="5.28515625" customWidth="1"/>
    <col min="11284" max="11284" width="4.85546875" customWidth="1"/>
    <col min="11285" max="11285" width="5.7109375" customWidth="1"/>
    <col min="11286" max="11286" width="5.28515625" customWidth="1"/>
    <col min="11287" max="11287" width="3.7109375" customWidth="1"/>
    <col min="11288" max="11289" width="1.28515625" customWidth="1"/>
    <col min="11290" max="11290" width="2.7109375" customWidth="1"/>
    <col min="11291" max="11291" width="4.85546875" customWidth="1"/>
    <col min="11292" max="11292" width="2.5703125" customWidth="1"/>
    <col min="11293" max="11293" width="1.42578125" customWidth="1"/>
    <col min="11294" max="11294" width="2.28515625" customWidth="1"/>
    <col min="11295" max="11295" width="3" customWidth="1"/>
    <col min="11296" max="11296" width="2.7109375" customWidth="1"/>
    <col min="11297" max="11297" width="1" customWidth="1"/>
    <col min="11298" max="11298" width="4.28515625" customWidth="1"/>
    <col min="11299" max="11300" width="1.140625" customWidth="1"/>
    <col min="11301" max="11301" width="2.5703125" customWidth="1"/>
    <col min="11302" max="11302" width="1.28515625" customWidth="1"/>
    <col min="11303" max="11303" width="0.7109375" customWidth="1"/>
    <col min="11304" max="11304" width="1.28515625" customWidth="1"/>
    <col min="11305" max="11305" width="4.140625" customWidth="1"/>
    <col min="11306" max="11307" width="2.7109375" customWidth="1"/>
    <col min="11308" max="11308" width="3.85546875" customWidth="1"/>
    <col min="11309" max="11309" width="2.7109375" customWidth="1"/>
    <col min="11310" max="11310" width="1.28515625" customWidth="1"/>
    <col min="11311" max="11311" width="5.85546875" customWidth="1"/>
    <col min="11312" max="11312" width="3.140625" customWidth="1"/>
    <col min="11313" max="11313" width="2.5703125" customWidth="1"/>
    <col min="11314" max="11314" width="5.140625" customWidth="1"/>
    <col min="11315" max="11315" width="2.28515625" customWidth="1"/>
    <col min="11521" max="11522" width="2.28515625" customWidth="1"/>
    <col min="11523" max="11523" width="5.7109375" customWidth="1"/>
    <col min="11524" max="11524" width="2.7109375" customWidth="1"/>
    <col min="11525" max="11525" width="2.5703125" customWidth="1"/>
    <col min="11526" max="11526" width="0.28515625" customWidth="1"/>
    <col min="11527" max="11527" width="5.140625" customWidth="1"/>
    <col min="11528" max="11528" width="4.28515625" customWidth="1"/>
    <col min="11529" max="11529" width="2.7109375" customWidth="1"/>
    <col min="11530" max="11530" width="1.140625" customWidth="1"/>
    <col min="11531" max="11531" width="5.140625" customWidth="1"/>
    <col min="11532" max="11532" width="1.5703125" customWidth="1"/>
    <col min="11533" max="11533" width="6.85546875" customWidth="1"/>
    <col min="11534" max="11534" width="2.7109375" customWidth="1"/>
    <col min="11535" max="11535" width="3.7109375" customWidth="1"/>
    <col min="11536" max="11536" width="0.85546875" customWidth="1"/>
    <col min="11537" max="11537" width="3.7109375" customWidth="1"/>
    <col min="11538" max="11538" width="4.140625" customWidth="1"/>
    <col min="11539" max="11539" width="5.28515625" customWidth="1"/>
    <col min="11540" max="11540" width="4.85546875" customWidth="1"/>
    <col min="11541" max="11541" width="5.7109375" customWidth="1"/>
    <col min="11542" max="11542" width="5.28515625" customWidth="1"/>
    <col min="11543" max="11543" width="3.7109375" customWidth="1"/>
    <col min="11544" max="11545" width="1.28515625" customWidth="1"/>
    <col min="11546" max="11546" width="2.7109375" customWidth="1"/>
    <col min="11547" max="11547" width="4.85546875" customWidth="1"/>
    <col min="11548" max="11548" width="2.5703125" customWidth="1"/>
    <col min="11549" max="11549" width="1.42578125" customWidth="1"/>
    <col min="11550" max="11550" width="2.28515625" customWidth="1"/>
    <col min="11551" max="11551" width="3" customWidth="1"/>
    <col min="11552" max="11552" width="2.7109375" customWidth="1"/>
    <col min="11553" max="11553" width="1" customWidth="1"/>
    <col min="11554" max="11554" width="4.28515625" customWidth="1"/>
    <col min="11555" max="11556" width="1.140625" customWidth="1"/>
    <col min="11557" max="11557" width="2.5703125" customWidth="1"/>
    <col min="11558" max="11558" width="1.28515625" customWidth="1"/>
    <col min="11559" max="11559" width="0.7109375" customWidth="1"/>
    <col min="11560" max="11560" width="1.28515625" customWidth="1"/>
    <col min="11561" max="11561" width="4.140625" customWidth="1"/>
    <col min="11562" max="11563" width="2.7109375" customWidth="1"/>
    <col min="11564" max="11564" width="3.85546875" customWidth="1"/>
    <col min="11565" max="11565" width="2.7109375" customWidth="1"/>
    <col min="11566" max="11566" width="1.28515625" customWidth="1"/>
    <col min="11567" max="11567" width="5.85546875" customWidth="1"/>
    <col min="11568" max="11568" width="3.140625" customWidth="1"/>
    <col min="11569" max="11569" width="2.5703125" customWidth="1"/>
    <col min="11570" max="11570" width="5.140625" customWidth="1"/>
    <col min="11571" max="11571" width="2.28515625" customWidth="1"/>
    <col min="11777" max="11778" width="2.28515625" customWidth="1"/>
    <col min="11779" max="11779" width="5.7109375" customWidth="1"/>
    <col min="11780" max="11780" width="2.7109375" customWidth="1"/>
    <col min="11781" max="11781" width="2.5703125" customWidth="1"/>
    <col min="11782" max="11782" width="0.28515625" customWidth="1"/>
    <col min="11783" max="11783" width="5.140625" customWidth="1"/>
    <col min="11784" max="11784" width="4.28515625" customWidth="1"/>
    <col min="11785" max="11785" width="2.7109375" customWidth="1"/>
    <col min="11786" max="11786" width="1.140625" customWidth="1"/>
    <col min="11787" max="11787" width="5.140625" customWidth="1"/>
    <col min="11788" max="11788" width="1.5703125" customWidth="1"/>
    <col min="11789" max="11789" width="6.85546875" customWidth="1"/>
    <col min="11790" max="11790" width="2.7109375" customWidth="1"/>
    <col min="11791" max="11791" width="3.7109375" customWidth="1"/>
    <col min="11792" max="11792" width="0.85546875" customWidth="1"/>
    <col min="11793" max="11793" width="3.7109375" customWidth="1"/>
    <col min="11794" max="11794" width="4.140625" customWidth="1"/>
    <col min="11795" max="11795" width="5.28515625" customWidth="1"/>
    <col min="11796" max="11796" width="4.85546875" customWidth="1"/>
    <col min="11797" max="11797" width="5.7109375" customWidth="1"/>
    <col min="11798" max="11798" width="5.28515625" customWidth="1"/>
    <col min="11799" max="11799" width="3.7109375" customWidth="1"/>
    <col min="11800" max="11801" width="1.28515625" customWidth="1"/>
    <col min="11802" max="11802" width="2.7109375" customWidth="1"/>
    <col min="11803" max="11803" width="4.85546875" customWidth="1"/>
    <col min="11804" max="11804" width="2.5703125" customWidth="1"/>
    <col min="11805" max="11805" width="1.42578125" customWidth="1"/>
    <col min="11806" max="11806" width="2.28515625" customWidth="1"/>
    <col min="11807" max="11807" width="3" customWidth="1"/>
    <col min="11808" max="11808" width="2.7109375" customWidth="1"/>
    <col min="11809" max="11809" width="1" customWidth="1"/>
    <col min="11810" max="11810" width="4.28515625" customWidth="1"/>
    <col min="11811" max="11812" width="1.140625" customWidth="1"/>
    <col min="11813" max="11813" width="2.5703125" customWidth="1"/>
    <col min="11814" max="11814" width="1.28515625" customWidth="1"/>
    <col min="11815" max="11815" width="0.7109375" customWidth="1"/>
    <col min="11816" max="11816" width="1.28515625" customWidth="1"/>
    <col min="11817" max="11817" width="4.140625" customWidth="1"/>
    <col min="11818" max="11819" width="2.7109375" customWidth="1"/>
    <col min="11820" max="11820" width="3.85546875" customWidth="1"/>
    <col min="11821" max="11821" width="2.7109375" customWidth="1"/>
    <col min="11822" max="11822" width="1.28515625" customWidth="1"/>
    <col min="11823" max="11823" width="5.85546875" customWidth="1"/>
    <col min="11824" max="11824" width="3.140625" customWidth="1"/>
    <col min="11825" max="11825" width="2.5703125" customWidth="1"/>
    <col min="11826" max="11826" width="5.140625" customWidth="1"/>
    <col min="11827" max="11827" width="2.28515625" customWidth="1"/>
    <col min="12033" max="12034" width="2.28515625" customWidth="1"/>
    <col min="12035" max="12035" width="5.7109375" customWidth="1"/>
    <col min="12036" max="12036" width="2.7109375" customWidth="1"/>
    <col min="12037" max="12037" width="2.5703125" customWidth="1"/>
    <col min="12038" max="12038" width="0.28515625" customWidth="1"/>
    <col min="12039" max="12039" width="5.140625" customWidth="1"/>
    <col min="12040" max="12040" width="4.28515625" customWidth="1"/>
    <col min="12041" max="12041" width="2.7109375" customWidth="1"/>
    <col min="12042" max="12042" width="1.140625" customWidth="1"/>
    <col min="12043" max="12043" width="5.140625" customWidth="1"/>
    <col min="12044" max="12044" width="1.5703125" customWidth="1"/>
    <col min="12045" max="12045" width="6.85546875" customWidth="1"/>
    <col min="12046" max="12046" width="2.7109375" customWidth="1"/>
    <col min="12047" max="12047" width="3.7109375" customWidth="1"/>
    <col min="12048" max="12048" width="0.85546875" customWidth="1"/>
    <col min="12049" max="12049" width="3.7109375" customWidth="1"/>
    <col min="12050" max="12050" width="4.140625" customWidth="1"/>
    <col min="12051" max="12051" width="5.28515625" customWidth="1"/>
    <col min="12052" max="12052" width="4.85546875" customWidth="1"/>
    <col min="12053" max="12053" width="5.7109375" customWidth="1"/>
    <col min="12054" max="12054" width="5.28515625" customWidth="1"/>
    <col min="12055" max="12055" width="3.7109375" customWidth="1"/>
    <col min="12056" max="12057" width="1.28515625" customWidth="1"/>
    <col min="12058" max="12058" width="2.7109375" customWidth="1"/>
    <col min="12059" max="12059" width="4.85546875" customWidth="1"/>
    <col min="12060" max="12060" width="2.5703125" customWidth="1"/>
    <col min="12061" max="12061" width="1.42578125" customWidth="1"/>
    <col min="12062" max="12062" width="2.28515625" customWidth="1"/>
    <col min="12063" max="12063" width="3" customWidth="1"/>
    <col min="12064" max="12064" width="2.7109375" customWidth="1"/>
    <col min="12065" max="12065" width="1" customWidth="1"/>
    <col min="12066" max="12066" width="4.28515625" customWidth="1"/>
    <col min="12067" max="12068" width="1.140625" customWidth="1"/>
    <col min="12069" max="12069" width="2.5703125" customWidth="1"/>
    <col min="12070" max="12070" width="1.28515625" customWidth="1"/>
    <col min="12071" max="12071" width="0.7109375" customWidth="1"/>
    <col min="12072" max="12072" width="1.28515625" customWidth="1"/>
    <col min="12073" max="12073" width="4.140625" customWidth="1"/>
    <col min="12074" max="12075" width="2.7109375" customWidth="1"/>
    <col min="12076" max="12076" width="3.85546875" customWidth="1"/>
    <col min="12077" max="12077" width="2.7109375" customWidth="1"/>
    <col min="12078" max="12078" width="1.28515625" customWidth="1"/>
    <col min="12079" max="12079" width="5.85546875" customWidth="1"/>
    <col min="12080" max="12080" width="3.140625" customWidth="1"/>
    <col min="12081" max="12081" width="2.5703125" customWidth="1"/>
    <col min="12082" max="12082" width="5.140625" customWidth="1"/>
    <col min="12083" max="12083" width="2.28515625" customWidth="1"/>
    <col min="12289" max="12290" width="2.28515625" customWidth="1"/>
    <col min="12291" max="12291" width="5.7109375" customWidth="1"/>
    <col min="12292" max="12292" width="2.7109375" customWidth="1"/>
    <col min="12293" max="12293" width="2.5703125" customWidth="1"/>
    <col min="12294" max="12294" width="0.28515625" customWidth="1"/>
    <col min="12295" max="12295" width="5.140625" customWidth="1"/>
    <col min="12296" max="12296" width="4.28515625" customWidth="1"/>
    <col min="12297" max="12297" width="2.7109375" customWidth="1"/>
    <col min="12298" max="12298" width="1.140625" customWidth="1"/>
    <col min="12299" max="12299" width="5.140625" customWidth="1"/>
    <col min="12300" max="12300" width="1.5703125" customWidth="1"/>
    <col min="12301" max="12301" width="6.85546875" customWidth="1"/>
    <col min="12302" max="12302" width="2.7109375" customWidth="1"/>
    <col min="12303" max="12303" width="3.7109375" customWidth="1"/>
    <col min="12304" max="12304" width="0.85546875" customWidth="1"/>
    <col min="12305" max="12305" width="3.7109375" customWidth="1"/>
    <col min="12306" max="12306" width="4.140625" customWidth="1"/>
    <col min="12307" max="12307" width="5.28515625" customWidth="1"/>
    <col min="12308" max="12308" width="4.85546875" customWidth="1"/>
    <col min="12309" max="12309" width="5.7109375" customWidth="1"/>
    <col min="12310" max="12310" width="5.28515625" customWidth="1"/>
    <col min="12311" max="12311" width="3.7109375" customWidth="1"/>
    <col min="12312" max="12313" width="1.28515625" customWidth="1"/>
    <col min="12314" max="12314" width="2.7109375" customWidth="1"/>
    <col min="12315" max="12315" width="4.85546875" customWidth="1"/>
    <col min="12316" max="12316" width="2.5703125" customWidth="1"/>
    <col min="12317" max="12317" width="1.42578125" customWidth="1"/>
    <col min="12318" max="12318" width="2.28515625" customWidth="1"/>
    <col min="12319" max="12319" width="3" customWidth="1"/>
    <col min="12320" max="12320" width="2.7109375" customWidth="1"/>
    <col min="12321" max="12321" width="1" customWidth="1"/>
    <col min="12322" max="12322" width="4.28515625" customWidth="1"/>
    <col min="12323" max="12324" width="1.140625" customWidth="1"/>
    <col min="12325" max="12325" width="2.5703125" customWidth="1"/>
    <col min="12326" max="12326" width="1.28515625" customWidth="1"/>
    <col min="12327" max="12327" width="0.7109375" customWidth="1"/>
    <col min="12328" max="12328" width="1.28515625" customWidth="1"/>
    <col min="12329" max="12329" width="4.140625" customWidth="1"/>
    <col min="12330" max="12331" width="2.7109375" customWidth="1"/>
    <col min="12332" max="12332" width="3.85546875" customWidth="1"/>
    <col min="12333" max="12333" width="2.7109375" customWidth="1"/>
    <col min="12334" max="12334" width="1.28515625" customWidth="1"/>
    <col min="12335" max="12335" width="5.85546875" customWidth="1"/>
    <col min="12336" max="12336" width="3.140625" customWidth="1"/>
    <col min="12337" max="12337" width="2.5703125" customWidth="1"/>
    <col min="12338" max="12338" width="5.140625" customWidth="1"/>
    <col min="12339" max="12339" width="2.28515625" customWidth="1"/>
    <col min="12545" max="12546" width="2.28515625" customWidth="1"/>
    <col min="12547" max="12547" width="5.7109375" customWidth="1"/>
    <col min="12548" max="12548" width="2.7109375" customWidth="1"/>
    <col min="12549" max="12549" width="2.5703125" customWidth="1"/>
    <col min="12550" max="12550" width="0.28515625" customWidth="1"/>
    <col min="12551" max="12551" width="5.140625" customWidth="1"/>
    <col min="12552" max="12552" width="4.28515625" customWidth="1"/>
    <col min="12553" max="12553" width="2.7109375" customWidth="1"/>
    <col min="12554" max="12554" width="1.140625" customWidth="1"/>
    <col min="12555" max="12555" width="5.140625" customWidth="1"/>
    <col min="12556" max="12556" width="1.5703125" customWidth="1"/>
    <col min="12557" max="12557" width="6.85546875" customWidth="1"/>
    <col min="12558" max="12558" width="2.7109375" customWidth="1"/>
    <col min="12559" max="12559" width="3.7109375" customWidth="1"/>
    <col min="12560" max="12560" width="0.85546875" customWidth="1"/>
    <col min="12561" max="12561" width="3.7109375" customWidth="1"/>
    <col min="12562" max="12562" width="4.140625" customWidth="1"/>
    <col min="12563" max="12563" width="5.28515625" customWidth="1"/>
    <col min="12564" max="12564" width="4.85546875" customWidth="1"/>
    <col min="12565" max="12565" width="5.7109375" customWidth="1"/>
    <col min="12566" max="12566" width="5.28515625" customWidth="1"/>
    <col min="12567" max="12567" width="3.7109375" customWidth="1"/>
    <col min="12568" max="12569" width="1.28515625" customWidth="1"/>
    <col min="12570" max="12570" width="2.7109375" customWidth="1"/>
    <col min="12571" max="12571" width="4.85546875" customWidth="1"/>
    <col min="12572" max="12572" width="2.5703125" customWidth="1"/>
    <col min="12573" max="12573" width="1.42578125" customWidth="1"/>
    <col min="12574" max="12574" width="2.28515625" customWidth="1"/>
    <col min="12575" max="12575" width="3" customWidth="1"/>
    <col min="12576" max="12576" width="2.7109375" customWidth="1"/>
    <col min="12577" max="12577" width="1" customWidth="1"/>
    <col min="12578" max="12578" width="4.28515625" customWidth="1"/>
    <col min="12579" max="12580" width="1.140625" customWidth="1"/>
    <col min="12581" max="12581" width="2.5703125" customWidth="1"/>
    <col min="12582" max="12582" width="1.28515625" customWidth="1"/>
    <col min="12583" max="12583" width="0.7109375" customWidth="1"/>
    <col min="12584" max="12584" width="1.28515625" customWidth="1"/>
    <col min="12585" max="12585" width="4.140625" customWidth="1"/>
    <col min="12586" max="12587" width="2.7109375" customWidth="1"/>
    <col min="12588" max="12588" width="3.85546875" customWidth="1"/>
    <col min="12589" max="12589" width="2.7109375" customWidth="1"/>
    <col min="12590" max="12590" width="1.28515625" customWidth="1"/>
    <col min="12591" max="12591" width="5.85546875" customWidth="1"/>
    <col min="12592" max="12592" width="3.140625" customWidth="1"/>
    <col min="12593" max="12593" width="2.5703125" customWidth="1"/>
    <col min="12594" max="12594" width="5.140625" customWidth="1"/>
    <col min="12595" max="12595" width="2.28515625" customWidth="1"/>
    <col min="12801" max="12802" width="2.28515625" customWidth="1"/>
    <col min="12803" max="12803" width="5.7109375" customWidth="1"/>
    <col min="12804" max="12804" width="2.7109375" customWidth="1"/>
    <col min="12805" max="12805" width="2.5703125" customWidth="1"/>
    <col min="12806" max="12806" width="0.28515625" customWidth="1"/>
    <col min="12807" max="12807" width="5.140625" customWidth="1"/>
    <col min="12808" max="12808" width="4.28515625" customWidth="1"/>
    <col min="12809" max="12809" width="2.7109375" customWidth="1"/>
    <col min="12810" max="12810" width="1.140625" customWidth="1"/>
    <col min="12811" max="12811" width="5.140625" customWidth="1"/>
    <col min="12812" max="12812" width="1.5703125" customWidth="1"/>
    <col min="12813" max="12813" width="6.85546875" customWidth="1"/>
    <col min="12814" max="12814" width="2.7109375" customWidth="1"/>
    <col min="12815" max="12815" width="3.7109375" customWidth="1"/>
    <col min="12816" max="12816" width="0.85546875" customWidth="1"/>
    <col min="12817" max="12817" width="3.7109375" customWidth="1"/>
    <col min="12818" max="12818" width="4.140625" customWidth="1"/>
    <col min="12819" max="12819" width="5.28515625" customWidth="1"/>
    <col min="12820" max="12820" width="4.85546875" customWidth="1"/>
    <col min="12821" max="12821" width="5.7109375" customWidth="1"/>
    <col min="12822" max="12822" width="5.28515625" customWidth="1"/>
    <col min="12823" max="12823" width="3.7109375" customWidth="1"/>
    <col min="12824" max="12825" width="1.28515625" customWidth="1"/>
    <col min="12826" max="12826" width="2.7109375" customWidth="1"/>
    <col min="12827" max="12827" width="4.85546875" customWidth="1"/>
    <col min="12828" max="12828" width="2.5703125" customWidth="1"/>
    <col min="12829" max="12829" width="1.42578125" customWidth="1"/>
    <col min="12830" max="12830" width="2.28515625" customWidth="1"/>
    <col min="12831" max="12831" width="3" customWidth="1"/>
    <col min="12832" max="12832" width="2.7109375" customWidth="1"/>
    <col min="12833" max="12833" width="1" customWidth="1"/>
    <col min="12834" max="12834" width="4.28515625" customWidth="1"/>
    <col min="12835" max="12836" width="1.140625" customWidth="1"/>
    <col min="12837" max="12837" width="2.5703125" customWidth="1"/>
    <col min="12838" max="12838" width="1.28515625" customWidth="1"/>
    <col min="12839" max="12839" width="0.7109375" customWidth="1"/>
    <col min="12840" max="12840" width="1.28515625" customWidth="1"/>
    <col min="12841" max="12841" width="4.140625" customWidth="1"/>
    <col min="12842" max="12843" width="2.7109375" customWidth="1"/>
    <col min="12844" max="12844" width="3.85546875" customWidth="1"/>
    <col min="12845" max="12845" width="2.7109375" customWidth="1"/>
    <col min="12846" max="12846" width="1.28515625" customWidth="1"/>
    <col min="12847" max="12847" width="5.85546875" customWidth="1"/>
    <col min="12848" max="12848" width="3.140625" customWidth="1"/>
    <col min="12849" max="12849" width="2.5703125" customWidth="1"/>
    <col min="12850" max="12850" width="5.140625" customWidth="1"/>
    <col min="12851" max="12851" width="2.28515625" customWidth="1"/>
    <col min="13057" max="13058" width="2.28515625" customWidth="1"/>
    <col min="13059" max="13059" width="5.7109375" customWidth="1"/>
    <col min="13060" max="13060" width="2.7109375" customWidth="1"/>
    <col min="13061" max="13061" width="2.5703125" customWidth="1"/>
    <col min="13062" max="13062" width="0.28515625" customWidth="1"/>
    <col min="13063" max="13063" width="5.140625" customWidth="1"/>
    <col min="13064" max="13064" width="4.28515625" customWidth="1"/>
    <col min="13065" max="13065" width="2.7109375" customWidth="1"/>
    <col min="13066" max="13066" width="1.140625" customWidth="1"/>
    <col min="13067" max="13067" width="5.140625" customWidth="1"/>
    <col min="13068" max="13068" width="1.5703125" customWidth="1"/>
    <col min="13069" max="13069" width="6.85546875" customWidth="1"/>
    <col min="13070" max="13070" width="2.7109375" customWidth="1"/>
    <col min="13071" max="13071" width="3.7109375" customWidth="1"/>
    <col min="13072" max="13072" width="0.85546875" customWidth="1"/>
    <col min="13073" max="13073" width="3.7109375" customWidth="1"/>
    <col min="13074" max="13074" width="4.140625" customWidth="1"/>
    <col min="13075" max="13075" width="5.28515625" customWidth="1"/>
    <col min="13076" max="13076" width="4.85546875" customWidth="1"/>
    <col min="13077" max="13077" width="5.7109375" customWidth="1"/>
    <col min="13078" max="13078" width="5.28515625" customWidth="1"/>
    <col min="13079" max="13079" width="3.7109375" customWidth="1"/>
    <col min="13080" max="13081" width="1.28515625" customWidth="1"/>
    <col min="13082" max="13082" width="2.7109375" customWidth="1"/>
    <col min="13083" max="13083" width="4.85546875" customWidth="1"/>
    <col min="13084" max="13084" width="2.5703125" customWidth="1"/>
    <col min="13085" max="13085" width="1.42578125" customWidth="1"/>
    <col min="13086" max="13086" width="2.28515625" customWidth="1"/>
    <col min="13087" max="13087" width="3" customWidth="1"/>
    <col min="13088" max="13088" width="2.7109375" customWidth="1"/>
    <col min="13089" max="13089" width="1" customWidth="1"/>
    <col min="13090" max="13090" width="4.28515625" customWidth="1"/>
    <col min="13091" max="13092" width="1.140625" customWidth="1"/>
    <col min="13093" max="13093" width="2.5703125" customWidth="1"/>
    <col min="13094" max="13094" width="1.28515625" customWidth="1"/>
    <col min="13095" max="13095" width="0.7109375" customWidth="1"/>
    <col min="13096" max="13096" width="1.28515625" customWidth="1"/>
    <col min="13097" max="13097" width="4.140625" customWidth="1"/>
    <col min="13098" max="13099" width="2.7109375" customWidth="1"/>
    <col min="13100" max="13100" width="3.85546875" customWidth="1"/>
    <col min="13101" max="13101" width="2.7109375" customWidth="1"/>
    <col min="13102" max="13102" width="1.28515625" customWidth="1"/>
    <col min="13103" max="13103" width="5.85546875" customWidth="1"/>
    <col min="13104" max="13104" width="3.140625" customWidth="1"/>
    <col min="13105" max="13105" width="2.5703125" customWidth="1"/>
    <col min="13106" max="13106" width="5.140625" customWidth="1"/>
    <col min="13107" max="13107" width="2.28515625" customWidth="1"/>
    <col min="13313" max="13314" width="2.28515625" customWidth="1"/>
    <col min="13315" max="13315" width="5.7109375" customWidth="1"/>
    <col min="13316" max="13316" width="2.7109375" customWidth="1"/>
    <col min="13317" max="13317" width="2.5703125" customWidth="1"/>
    <col min="13318" max="13318" width="0.28515625" customWidth="1"/>
    <col min="13319" max="13319" width="5.140625" customWidth="1"/>
    <col min="13320" max="13320" width="4.28515625" customWidth="1"/>
    <col min="13321" max="13321" width="2.7109375" customWidth="1"/>
    <col min="13322" max="13322" width="1.140625" customWidth="1"/>
    <col min="13323" max="13323" width="5.140625" customWidth="1"/>
    <col min="13324" max="13324" width="1.5703125" customWidth="1"/>
    <col min="13325" max="13325" width="6.85546875" customWidth="1"/>
    <col min="13326" max="13326" width="2.7109375" customWidth="1"/>
    <col min="13327" max="13327" width="3.7109375" customWidth="1"/>
    <col min="13328" max="13328" width="0.85546875" customWidth="1"/>
    <col min="13329" max="13329" width="3.7109375" customWidth="1"/>
    <col min="13330" max="13330" width="4.140625" customWidth="1"/>
    <col min="13331" max="13331" width="5.28515625" customWidth="1"/>
    <col min="13332" max="13332" width="4.85546875" customWidth="1"/>
    <col min="13333" max="13333" width="5.7109375" customWidth="1"/>
    <col min="13334" max="13334" width="5.28515625" customWidth="1"/>
    <col min="13335" max="13335" width="3.7109375" customWidth="1"/>
    <col min="13336" max="13337" width="1.28515625" customWidth="1"/>
    <col min="13338" max="13338" width="2.7109375" customWidth="1"/>
    <col min="13339" max="13339" width="4.85546875" customWidth="1"/>
    <col min="13340" max="13340" width="2.5703125" customWidth="1"/>
    <col min="13341" max="13341" width="1.42578125" customWidth="1"/>
    <col min="13342" max="13342" width="2.28515625" customWidth="1"/>
    <col min="13343" max="13343" width="3" customWidth="1"/>
    <col min="13344" max="13344" width="2.7109375" customWidth="1"/>
    <col min="13345" max="13345" width="1" customWidth="1"/>
    <col min="13346" max="13346" width="4.28515625" customWidth="1"/>
    <col min="13347" max="13348" width="1.140625" customWidth="1"/>
    <col min="13349" max="13349" width="2.5703125" customWidth="1"/>
    <col min="13350" max="13350" width="1.28515625" customWidth="1"/>
    <col min="13351" max="13351" width="0.7109375" customWidth="1"/>
    <col min="13352" max="13352" width="1.28515625" customWidth="1"/>
    <col min="13353" max="13353" width="4.140625" customWidth="1"/>
    <col min="13354" max="13355" width="2.7109375" customWidth="1"/>
    <col min="13356" max="13356" width="3.85546875" customWidth="1"/>
    <col min="13357" max="13357" width="2.7109375" customWidth="1"/>
    <col min="13358" max="13358" width="1.28515625" customWidth="1"/>
    <col min="13359" max="13359" width="5.85546875" customWidth="1"/>
    <col min="13360" max="13360" width="3.140625" customWidth="1"/>
    <col min="13361" max="13361" width="2.5703125" customWidth="1"/>
    <col min="13362" max="13362" width="5.140625" customWidth="1"/>
    <col min="13363" max="13363" width="2.28515625" customWidth="1"/>
    <col min="13569" max="13570" width="2.28515625" customWidth="1"/>
    <col min="13571" max="13571" width="5.7109375" customWidth="1"/>
    <col min="13572" max="13572" width="2.7109375" customWidth="1"/>
    <col min="13573" max="13573" width="2.5703125" customWidth="1"/>
    <col min="13574" max="13574" width="0.28515625" customWidth="1"/>
    <col min="13575" max="13575" width="5.140625" customWidth="1"/>
    <col min="13576" max="13576" width="4.28515625" customWidth="1"/>
    <col min="13577" max="13577" width="2.7109375" customWidth="1"/>
    <col min="13578" max="13578" width="1.140625" customWidth="1"/>
    <col min="13579" max="13579" width="5.140625" customWidth="1"/>
    <col min="13580" max="13580" width="1.5703125" customWidth="1"/>
    <col min="13581" max="13581" width="6.85546875" customWidth="1"/>
    <col min="13582" max="13582" width="2.7109375" customWidth="1"/>
    <col min="13583" max="13583" width="3.7109375" customWidth="1"/>
    <col min="13584" max="13584" width="0.85546875" customWidth="1"/>
    <col min="13585" max="13585" width="3.7109375" customWidth="1"/>
    <col min="13586" max="13586" width="4.140625" customWidth="1"/>
    <col min="13587" max="13587" width="5.28515625" customWidth="1"/>
    <col min="13588" max="13588" width="4.85546875" customWidth="1"/>
    <col min="13589" max="13589" width="5.7109375" customWidth="1"/>
    <col min="13590" max="13590" width="5.28515625" customWidth="1"/>
    <col min="13591" max="13591" width="3.7109375" customWidth="1"/>
    <col min="13592" max="13593" width="1.28515625" customWidth="1"/>
    <col min="13594" max="13594" width="2.7109375" customWidth="1"/>
    <col min="13595" max="13595" width="4.85546875" customWidth="1"/>
    <col min="13596" max="13596" width="2.5703125" customWidth="1"/>
    <col min="13597" max="13597" width="1.42578125" customWidth="1"/>
    <col min="13598" max="13598" width="2.28515625" customWidth="1"/>
    <col min="13599" max="13599" width="3" customWidth="1"/>
    <col min="13600" max="13600" width="2.7109375" customWidth="1"/>
    <col min="13601" max="13601" width="1" customWidth="1"/>
    <col min="13602" max="13602" width="4.28515625" customWidth="1"/>
    <col min="13603" max="13604" width="1.140625" customWidth="1"/>
    <col min="13605" max="13605" width="2.5703125" customWidth="1"/>
    <col min="13606" max="13606" width="1.28515625" customWidth="1"/>
    <col min="13607" max="13607" width="0.7109375" customWidth="1"/>
    <col min="13608" max="13608" width="1.28515625" customWidth="1"/>
    <col min="13609" max="13609" width="4.140625" customWidth="1"/>
    <col min="13610" max="13611" width="2.7109375" customWidth="1"/>
    <col min="13612" max="13612" width="3.85546875" customWidth="1"/>
    <col min="13613" max="13613" width="2.7109375" customWidth="1"/>
    <col min="13614" max="13614" width="1.28515625" customWidth="1"/>
    <col min="13615" max="13615" width="5.85546875" customWidth="1"/>
    <col min="13616" max="13616" width="3.140625" customWidth="1"/>
    <col min="13617" max="13617" width="2.5703125" customWidth="1"/>
    <col min="13618" max="13618" width="5.140625" customWidth="1"/>
    <col min="13619" max="13619" width="2.28515625" customWidth="1"/>
    <col min="13825" max="13826" width="2.28515625" customWidth="1"/>
    <col min="13827" max="13827" width="5.7109375" customWidth="1"/>
    <col min="13828" max="13828" width="2.7109375" customWidth="1"/>
    <col min="13829" max="13829" width="2.5703125" customWidth="1"/>
    <col min="13830" max="13830" width="0.28515625" customWidth="1"/>
    <col min="13831" max="13831" width="5.140625" customWidth="1"/>
    <col min="13832" max="13832" width="4.28515625" customWidth="1"/>
    <col min="13833" max="13833" width="2.7109375" customWidth="1"/>
    <col min="13834" max="13834" width="1.140625" customWidth="1"/>
    <col min="13835" max="13835" width="5.140625" customWidth="1"/>
    <col min="13836" max="13836" width="1.5703125" customWidth="1"/>
    <col min="13837" max="13837" width="6.85546875" customWidth="1"/>
    <col min="13838" max="13838" width="2.7109375" customWidth="1"/>
    <col min="13839" max="13839" width="3.7109375" customWidth="1"/>
    <col min="13840" max="13840" width="0.85546875" customWidth="1"/>
    <col min="13841" max="13841" width="3.7109375" customWidth="1"/>
    <col min="13842" max="13842" width="4.140625" customWidth="1"/>
    <col min="13843" max="13843" width="5.28515625" customWidth="1"/>
    <col min="13844" max="13844" width="4.85546875" customWidth="1"/>
    <col min="13845" max="13845" width="5.7109375" customWidth="1"/>
    <col min="13846" max="13846" width="5.28515625" customWidth="1"/>
    <col min="13847" max="13847" width="3.7109375" customWidth="1"/>
    <col min="13848" max="13849" width="1.28515625" customWidth="1"/>
    <col min="13850" max="13850" width="2.7109375" customWidth="1"/>
    <col min="13851" max="13851" width="4.85546875" customWidth="1"/>
    <col min="13852" max="13852" width="2.5703125" customWidth="1"/>
    <col min="13853" max="13853" width="1.42578125" customWidth="1"/>
    <col min="13854" max="13854" width="2.28515625" customWidth="1"/>
    <col min="13855" max="13855" width="3" customWidth="1"/>
    <col min="13856" max="13856" width="2.7109375" customWidth="1"/>
    <col min="13857" max="13857" width="1" customWidth="1"/>
    <col min="13858" max="13858" width="4.28515625" customWidth="1"/>
    <col min="13859" max="13860" width="1.140625" customWidth="1"/>
    <col min="13861" max="13861" width="2.5703125" customWidth="1"/>
    <col min="13862" max="13862" width="1.28515625" customWidth="1"/>
    <col min="13863" max="13863" width="0.7109375" customWidth="1"/>
    <col min="13864" max="13864" width="1.28515625" customWidth="1"/>
    <col min="13865" max="13865" width="4.140625" customWidth="1"/>
    <col min="13866" max="13867" width="2.7109375" customWidth="1"/>
    <col min="13868" max="13868" width="3.85546875" customWidth="1"/>
    <col min="13869" max="13869" width="2.7109375" customWidth="1"/>
    <col min="13870" max="13870" width="1.28515625" customWidth="1"/>
    <col min="13871" max="13871" width="5.85546875" customWidth="1"/>
    <col min="13872" max="13872" width="3.140625" customWidth="1"/>
    <col min="13873" max="13873" width="2.5703125" customWidth="1"/>
    <col min="13874" max="13874" width="5.140625" customWidth="1"/>
    <col min="13875" max="13875" width="2.28515625" customWidth="1"/>
    <col min="14081" max="14082" width="2.28515625" customWidth="1"/>
    <col min="14083" max="14083" width="5.7109375" customWidth="1"/>
    <col min="14084" max="14084" width="2.7109375" customWidth="1"/>
    <col min="14085" max="14085" width="2.5703125" customWidth="1"/>
    <col min="14086" max="14086" width="0.28515625" customWidth="1"/>
    <col min="14087" max="14087" width="5.140625" customWidth="1"/>
    <col min="14088" max="14088" width="4.28515625" customWidth="1"/>
    <col min="14089" max="14089" width="2.7109375" customWidth="1"/>
    <col min="14090" max="14090" width="1.140625" customWidth="1"/>
    <col min="14091" max="14091" width="5.140625" customWidth="1"/>
    <col min="14092" max="14092" width="1.5703125" customWidth="1"/>
    <col min="14093" max="14093" width="6.85546875" customWidth="1"/>
    <col min="14094" max="14094" width="2.7109375" customWidth="1"/>
    <col min="14095" max="14095" width="3.7109375" customWidth="1"/>
    <col min="14096" max="14096" width="0.85546875" customWidth="1"/>
    <col min="14097" max="14097" width="3.7109375" customWidth="1"/>
    <col min="14098" max="14098" width="4.140625" customWidth="1"/>
    <col min="14099" max="14099" width="5.28515625" customWidth="1"/>
    <col min="14100" max="14100" width="4.85546875" customWidth="1"/>
    <col min="14101" max="14101" width="5.7109375" customWidth="1"/>
    <col min="14102" max="14102" width="5.28515625" customWidth="1"/>
    <col min="14103" max="14103" width="3.7109375" customWidth="1"/>
    <col min="14104" max="14105" width="1.28515625" customWidth="1"/>
    <col min="14106" max="14106" width="2.7109375" customWidth="1"/>
    <col min="14107" max="14107" width="4.85546875" customWidth="1"/>
    <col min="14108" max="14108" width="2.5703125" customWidth="1"/>
    <col min="14109" max="14109" width="1.42578125" customWidth="1"/>
    <col min="14110" max="14110" width="2.28515625" customWidth="1"/>
    <col min="14111" max="14111" width="3" customWidth="1"/>
    <col min="14112" max="14112" width="2.7109375" customWidth="1"/>
    <col min="14113" max="14113" width="1" customWidth="1"/>
    <col min="14114" max="14114" width="4.28515625" customWidth="1"/>
    <col min="14115" max="14116" width="1.140625" customWidth="1"/>
    <col min="14117" max="14117" width="2.5703125" customWidth="1"/>
    <col min="14118" max="14118" width="1.28515625" customWidth="1"/>
    <col min="14119" max="14119" width="0.7109375" customWidth="1"/>
    <col min="14120" max="14120" width="1.28515625" customWidth="1"/>
    <col min="14121" max="14121" width="4.140625" customWidth="1"/>
    <col min="14122" max="14123" width="2.7109375" customWidth="1"/>
    <col min="14124" max="14124" width="3.85546875" customWidth="1"/>
    <col min="14125" max="14125" width="2.7109375" customWidth="1"/>
    <col min="14126" max="14126" width="1.28515625" customWidth="1"/>
    <col min="14127" max="14127" width="5.85546875" customWidth="1"/>
    <col min="14128" max="14128" width="3.140625" customWidth="1"/>
    <col min="14129" max="14129" width="2.5703125" customWidth="1"/>
    <col min="14130" max="14130" width="5.140625" customWidth="1"/>
    <col min="14131" max="14131" width="2.28515625" customWidth="1"/>
    <col min="14337" max="14338" width="2.28515625" customWidth="1"/>
    <col min="14339" max="14339" width="5.7109375" customWidth="1"/>
    <col min="14340" max="14340" width="2.7109375" customWidth="1"/>
    <col min="14341" max="14341" width="2.5703125" customWidth="1"/>
    <col min="14342" max="14342" width="0.28515625" customWidth="1"/>
    <col min="14343" max="14343" width="5.140625" customWidth="1"/>
    <col min="14344" max="14344" width="4.28515625" customWidth="1"/>
    <col min="14345" max="14345" width="2.7109375" customWidth="1"/>
    <col min="14346" max="14346" width="1.140625" customWidth="1"/>
    <col min="14347" max="14347" width="5.140625" customWidth="1"/>
    <col min="14348" max="14348" width="1.5703125" customWidth="1"/>
    <col min="14349" max="14349" width="6.85546875" customWidth="1"/>
    <col min="14350" max="14350" width="2.7109375" customWidth="1"/>
    <col min="14351" max="14351" width="3.7109375" customWidth="1"/>
    <col min="14352" max="14352" width="0.85546875" customWidth="1"/>
    <col min="14353" max="14353" width="3.7109375" customWidth="1"/>
    <col min="14354" max="14354" width="4.140625" customWidth="1"/>
    <col min="14355" max="14355" width="5.28515625" customWidth="1"/>
    <col min="14356" max="14356" width="4.85546875" customWidth="1"/>
    <col min="14357" max="14357" width="5.7109375" customWidth="1"/>
    <col min="14358" max="14358" width="5.28515625" customWidth="1"/>
    <col min="14359" max="14359" width="3.7109375" customWidth="1"/>
    <col min="14360" max="14361" width="1.28515625" customWidth="1"/>
    <col min="14362" max="14362" width="2.7109375" customWidth="1"/>
    <col min="14363" max="14363" width="4.85546875" customWidth="1"/>
    <col min="14364" max="14364" width="2.5703125" customWidth="1"/>
    <col min="14365" max="14365" width="1.42578125" customWidth="1"/>
    <col min="14366" max="14366" width="2.28515625" customWidth="1"/>
    <col min="14367" max="14367" width="3" customWidth="1"/>
    <col min="14368" max="14368" width="2.7109375" customWidth="1"/>
    <col min="14369" max="14369" width="1" customWidth="1"/>
    <col min="14370" max="14370" width="4.28515625" customWidth="1"/>
    <col min="14371" max="14372" width="1.140625" customWidth="1"/>
    <col min="14373" max="14373" width="2.5703125" customWidth="1"/>
    <col min="14374" max="14374" width="1.28515625" customWidth="1"/>
    <col min="14375" max="14375" width="0.7109375" customWidth="1"/>
    <col min="14376" max="14376" width="1.28515625" customWidth="1"/>
    <col min="14377" max="14377" width="4.140625" customWidth="1"/>
    <col min="14378" max="14379" width="2.7109375" customWidth="1"/>
    <col min="14380" max="14380" width="3.85546875" customWidth="1"/>
    <col min="14381" max="14381" width="2.7109375" customWidth="1"/>
    <col min="14382" max="14382" width="1.28515625" customWidth="1"/>
    <col min="14383" max="14383" width="5.85546875" customWidth="1"/>
    <col min="14384" max="14384" width="3.140625" customWidth="1"/>
    <col min="14385" max="14385" width="2.5703125" customWidth="1"/>
    <col min="14386" max="14386" width="5.140625" customWidth="1"/>
    <col min="14387" max="14387" width="2.28515625" customWidth="1"/>
    <col min="14593" max="14594" width="2.28515625" customWidth="1"/>
    <col min="14595" max="14595" width="5.7109375" customWidth="1"/>
    <col min="14596" max="14596" width="2.7109375" customWidth="1"/>
    <col min="14597" max="14597" width="2.5703125" customWidth="1"/>
    <col min="14598" max="14598" width="0.28515625" customWidth="1"/>
    <col min="14599" max="14599" width="5.140625" customWidth="1"/>
    <col min="14600" max="14600" width="4.28515625" customWidth="1"/>
    <col min="14601" max="14601" width="2.7109375" customWidth="1"/>
    <col min="14602" max="14602" width="1.140625" customWidth="1"/>
    <col min="14603" max="14603" width="5.140625" customWidth="1"/>
    <col min="14604" max="14604" width="1.5703125" customWidth="1"/>
    <col min="14605" max="14605" width="6.85546875" customWidth="1"/>
    <col min="14606" max="14606" width="2.7109375" customWidth="1"/>
    <col min="14607" max="14607" width="3.7109375" customWidth="1"/>
    <col min="14608" max="14608" width="0.85546875" customWidth="1"/>
    <col min="14609" max="14609" width="3.7109375" customWidth="1"/>
    <col min="14610" max="14610" width="4.140625" customWidth="1"/>
    <col min="14611" max="14611" width="5.28515625" customWidth="1"/>
    <col min="14612" max="14612" width="4.85546875" customWidth="1"/>
    <col min="14613" max="14613" width="5.7109375" customWidth="1"/>
    <col min="14614" max="14614" width="5.28515625" customWidth="1"/>
    <col min="14615" max="14615" width="3.7109375" customWidth="1"/>
    <col min="14616" max="14617" width="1.28515625" customWidth="1"/>
    <col min="14618" max="14618" width="2.7109375" customWidth="1"/>
    <col min="14619" max="14619" width="4.85546875" customWidth="1"/>
    <col min="14620" max="14620" width="2.5703125" customWidth="1"/>
    <col min="14621" max="14621" width="1.42578125" customWidth="1"/>
    <col min="14622" max="14622" width="2.28515625" customWidth="1"/>
    <col min="14623" max="14623" width="3" customWidth="1"/>
    <col min="14624" max="14624" width="2.7109375" customWidth="1"/>
    <col min="14625" max="14625" width="1" customWidth="1"/>
    <col min="14626" max="14626" width="4.28515625" customWidth="1"/>
    <col min="14627" max="14628" width="1.140625" customWidth="1"/>
    <col min="14629" max="14629" width="2.5703125" customWidth="1"/>
    <col min="14630" max="14630" width="1.28515625" customWidth="1"/>
    <col min="14631" max="14631" width="0.7109375" customWidth="1"/>
    <col min="14632" max="14632" width="1.28515625" customWidth="1"/>
    <col min="14633" max="14633" width="4.140625" customWidth="1"/>
    <col min="14634" max="14635" width="2.7109375" customWidth="1"/>
    <col min="14636" max="14636" width="3.85546875" customWidth="1"/>
    <col min="14637" max="14637" width="2.7109375" customWidth="1"/>
    <col min="14638" max="14638" width="1.28515625" customWidth="1"/>
    <col min="14639" max="14639" width="5.85546875" customWidth="1"/>
    <col min="14640" max="14640" width="3.140625" customWidth="1"/>
    <col min="14641" max="14641" width="2.5703125" customWidth="1"/>
    <col min="14642" max="14642" width="5.140625" customWidth="1"/>
    <col min="14643" max="14643" width="2.28515625" customWidth="1"/>
    <col min="14849" max="14850" width="2.28515625" customWidth="1"/>
    <col min="14851" max="14851" width="5.7109375" customWidth="1"/>
    <col min="14852" max="14852" width="2.7109375" customWidth="1"/>
    <col min="14853" max="14853" width="2.5703125" customWidth="1"/>
    <col min="14854" max="14854" width="0.28515625" customWidth="1"/>
    <col min="14855" max="14855" width="5.140625" customWidth="1"/>
    <col min="14856" max="14856" width="4.28515625" customWidth="1"/>
    <col min="14857" max="14857" width="2.7109375" customWidth="1"/>
    <col min="14858" max="14858" width="1.140625" customWidth="1"/>
    <col min="14859" max="14859" width="5.140625" customWidth="1"/>
    <col min="14860" max="14860" width="1.5703125" customWidth="1"/>
    <col min="14861" max="14861" width="6.85546875" customWidth="1"/>
    <col min="14862" max="14862" width="2.7109375" customWidth="1"/>
    <col min="14863" max="14863" width="3.7109375" customWidth="1"/>
    <col min="14864" max="14864" width="0.85546875" customWidth="1"/>
    <col min="14865" max="14865" width="3.7109375" customWidth="1"/>
    <col min="14866" max="14866" width="4.140625" customWidth="1"/>
    <col min="14867" max="14867" width="5.28515625" customWidth="1"/>
    <col min="14868" max="14868" width="4.85546875" customWidth="1"/>
    <col min="14869" max="14869" width="5.7109375" customWidth="1"/>
    <col min="14870" max="14870" width="5.28515625" customWidth="1"/>
    <col min="14871" max="14871" width="3.7109375" customWidth="1"/>
    <col min="14872" max="14873" width="1.28515625" customWidth="1"/>
    <col min="14874" max="14874" width="2.7109375" customWidth="1"/>
    <col min="14875" max="14875" width="4.85546875" customWidth="1"/>
    <col min="14876" max="14876" width="2.5703125" customWidth="1"/>
    <col min="14877" max="14877" width="1.42578125" customWidth="1"/>
    <col min="14878" max="14878" width="2.28515625" customWidth="1"/>
    <col min="14879" max="14879" width="3" customWidth="1"/>
    <col min="14880" max="14880" width="2.7109375" customWidth="1"/>
    <col min="14881" max="14881" width="1" customWidth="1"/>
    <col min="14882" max="14882" width="4.28515625" customWidth="1"/>
    <col min="14883" max="14884" width="1.140625" customWidth="1"/>
    <col min="14885" max="14885" width="2.5703125" customWidth="1"/>
    <col min="14886" max="14886" width="1.28515625" customWidth="1"/>
    <col min="14887" max="14887" width="0.7109375" customWidth="1"/>
    <col min="14888" max="14888" width="1.28515625" customWidth="1"/>
    <col min="14889" max="14889" width="4.140625" customWidth="1"/>
    <col min="14890" max="14891" width="2.7109375" customWidth="1"/>
    <col min="14892" max="14892" width="3.85546875" customWidth="1"/>
    <col min="14893" max="14893" width="2.7109375" customWidth="1"/>
    <col min="14894" max="14894" width="1.28515625" customWidth="1"/>
    <col min="14895" max="14895" width="5.85546875" customWidth="1"/>
    <col min="14896" max="14896" width="3.140625" customWidth="1"/>
    <col min="14897" max="14897" width="2.5703125" customWidth="1"/>
    <col min="14898" max="14898" width="5.140625" customWidth="1"/>
    <col min="14899" max="14899" width="2.28515625" customWidth="1"/>
    <col min="15105" max="15106" width="2.28515625" customWidth="1"/>
    <col min="15107" max="15107" width="5.7109375" customWidth="1"/>
    <col min="15108" max="15108" width="2.7109375" customWidth="1"/>
    <col min="15109" max="15109" width="2.5703125" customWidth="1"/>
    <col min="15110" max="15110" width="0.28515625" customWidth="1"/>
    <col min="15111" max="15111" width="5.140625" customWidth="1"/>
    <col min="15112" max="15112" width="4.28515625" customWidth="1"/>
    <col min="15113" max="15113" width="2.7109375" customWidth="1"/>
    <col min="15114" max="15114" width="1.140625" customWidth="1"/>
    <col min="15115" max="15115" width="5.140625" customWidth="1"/>
    <col min="15116" max="15116" width="1.5703125" customWidth="1"/>
    <col min="15117" max="15117" width="6.85546875" customWidth="1"/>
    <col min="15118" max="15118" width="2.7109375" customWidth="1"/>
    <col min="15119" max="15119" width="3.7109375" customWidth="1"/>
    <col min="15120" max="15120" width="0.85546875" customWidth="1"/>
    <col min="15121" max="15121" width="3.7109375" customWidth="1"/>
    <col min="15122" max="15122" width="4.140625" customWidth="1"/>
    <col min="15123" max="15123" width="5.28515625" customWidth="1"/>
    <col min="15124" max="15124" width="4.85546875" customWidth="1"/>
    <col min="15125" max="15125" width="5.7109375" customWidth="1"/>
    <col min="15126" max="15126" width="5.28515625" customWidth="1"/>
    <col min="15127" max="15127" width="3.7109375" customWidth="1"/>
    <col min="15128" max="15129" width="1.28515625" customWidth="1"/>
    <col min="15130" max="15130" width="2.7109375" customWidth="1"/>
    <col min="15131" max="15131" width="4.85546875" customWidth="1"/>
    <col min="15132" max="15132" width="2.5703125" customWidth="1"/>
    <col min="15133" max="15133" width="1.42578125" customWidth="1"/>
    <col min="15134" max="15134" width="2.28515625" customWidth="1"/>
    <col min="15135" max="15135" width="3" customWidth="1"/>
    <col min="15136" max="15136" width="2.7109375" customWidth="1"/>
    <col min="15137" max="15137" width="1" customWidth="1"/>
    <col min="15138" max="15138" width="4.28515625" customWidth="1"/>
    <col min="15139" max="15140" width="1.140625" customWidth="1"/>
    <col min="15141" max="15141" width="2.5703125" customWidth="1"/>
    <col min="15142" max="15142" width="1.28515625" customWidth="1"/>
    <col min="15143" max="15143" width="0.7109375" customWidth="1"/>
    <col min="15144" max="15144" width="1.28515625" customWidth="1"/>
    <col min="15145" max="15145" width="4.140625" customWidth="1"/>
    <col min="15146" max="15147" width="2.7109375" customWidth="1"/>
    <col min="15148" max="15148" width="3.85546875" customWidth="1"/>
    <col min="15149" max="15149" width="2.7109375" customWidth="1"/>
    <col min="15150" max="15150" width="1.28515625" customWidth="1"/>
    <col min="15151" max="15151" width="5.85546875" customWidth="1"/>
    <col min="15152" max="15152" width="3.140625" customWidth="1"/>
    <col min="15153" max="15153" width="2.5703125" customWidth="1"/>
    <col min="15154" max="15154" width="5.140625" customWidth="1"/>
    <col min="15155" max="15155" width="2.28515625" customWidth="1"/>
    <col min="15361" max="15362" width="2.28515625" customWidth="1"/>
    <col min="15363" max="15363" width="5.7109375" customWidth="1"/>
    <col min="15364" max="15364" width="2.7109375" customWidth="1"/>
    <col min="15365" max="15365" width="2.5703125" customWidth="1"/>
    <col min="15366" max="15366" width="0.28515625" customWidth="1"/>
    <col min="15367" max="15367" width="5.140625" customWidth="1"/>
    <col min="15368" max="15368" width="4.28515625" customWidth="1"/>
    <col min="15369" max="15369" width="2.7109375" customWidth="1"/>
    <col min="15370" max="15370" width="1.140625" customWidth="1"/>
    <col min="15371" max="15371" width="5.140625" customWidth="1"/>
    <col min="15372" max="15372" width="1.5703125" customWidth="1"/>
    <col min="15373" max="15373" width="6.85546875" customWidth="1"/>
    <col min="15374" max="15374" width="2.7109375" customWidth="1"/>
    <col min="15375" max="15375" width="3.7109375" customWidth="1"/>
    <col min="15376" max="15376" width="0.85546875" customWidth="1"/>
    <col min="15377" max="15377" width="3.7109375" customWidth="1"/>
    <col min="15378" max="15378" width="4.140625" customWidth="1"/>
    <col min="15379" max="15379" width="5.28515625" customWidth="1"/>
    <col min="15380" max="15380" width="4.85546875" customWidth="1"/>
    <col min="15381" max="15381" width="5.7109375" customWidth="1"/>
    <col min="15382" max="15382" width="5.28515625" customWidth="1"/>
    <col min="15383" max="15383" width="3.7109375" customWidth="1"/>
    <col min="15384" max="15385" width="1.28515625" customWidth="1"/>
    <col min="15386" max="15386" width="2.7109375" customWidth="1"/>
    <col min="15387" max="15387" width="4.85546875" customWidth="1"/>
    <col min="15388" max="15388" width="2.5703125" customWidth="1"/>
    <col min="15389" max="15389" width="1.42578125" customWidth="1"/>
    <col min="15390" max="15390" width="2.28515625" customWidth="1"/>
    <col min="15391" max="15391" width="3" customWidth="1"/>
    <col min="15392" max="15392" width="2.7109375" customWidth="1"/>
    <col min="15393" max="15393" width="1" customWidth="1"/>
    <col min="15394" max="15394" width="4.28515625" customWidth="1"/>
    <col min="15395" max="15396" width="1.140625" customWidth="1"/>
    <col min="15397" max="15397" width="2.5703125" customWidth="1"/>
    <col min="15398" max="15398" width="1.28515625" customWidth="1"/>
    <col min="15399" max="15399" width="0.7109375" customWidth="1"/>
    <col min="15400" max="15400" width="1.28515625" customWidth="1"/>
    <col min="15401" max="15401" width="4.140625" customWidth="1"/>
    <col min="15402" max="15403" width="2.7109375" customWidth="1"/>
    <col min="15404" max="15404" width="3.85546875" customWidth="1"/>
    <col min="15405" max="15405" width="2.7109375" customWidth="1"/>
    <col min="15406" max="15406" width="1.28515625" customWidth="1"/>
    <col min="15407" max="15407" width="5.85546875" customWidth="1"/>
    <col min="15408" max="15408" width="3.140625" customWidth="1"/>
    <col min="15409" max="15409" width="2.5703125" customWidth="1"/>
    <col min="15410" max="15410" width="5.140625" customWidth="1"/>
    <col min="15411" max="15411" width="2.28515625" customWidth="1"/>
    <col min="15617" max="15618" width="2.28515625" customWidth="1"/>
    <col min="15619" max="15619" width="5.7109375" customWidth="1"/>
    <col min="15620" max="15620" width="2.7109375" customWidth="1"/>
    <col min="15621" max="15621" width="2.5703125" customWidth="1"/>
    <col min="15622" max="15622" width="0.28515625" customWidth="1"/>
    <col min="15623" max="15623" width="5.140625" customWidth="1"/>
    <col min="15624" max="15624" width="4.28515625" customWidth="1"/>
    <col min="15625" max="15625" width="2.7109375" customWidth="1"/>
    <col min="15626" max="15626" width="1.140625" customWidth="1"/>
    <col min="15627" max="15627" width="5.140625" customWidth="1"/>
    <col min="15628" max="15628" width="1.5703125" customWidth="1"/>
    <col min="15629" max="15629" width="6.85546875" customWidth="1"/>
    <col min="15630" max="15630" width="2.7109375" customWidth="1"/>
    <col min="15631" max="15631" width="3.7109375" customWidth="1"/>
    <col min="15632" max="15632" width="0.85546875" customWidth="1"/>
    <col min="15633" max="15633" width="3.7109375" customWidth="1"/>
    <col min="15634" max="15634" width="4.140625" customWidth="1"/>
    <col min="15635" max="15635" width="5.28515625" customWidth="1"/>
    <col min="15636" max="15636" width="4.85546875" customWidth="1"/>
    <col min="15637" max="15637" width="5.7109375" customWidth="1"/>
    <col min="15638" max="15638" width="5.28515625" customWidth="1"/>
    <col min="15639" max="15639" width="3.7109375" customWidth="1"/>
    <col min="15640" max="15641" width="1.28515625" customWidth="1"/>
    <col min="15642" max="15642" width="2.7109375" customWidth="1"/>
    <col min="15643" max="15643" width="4.85546875" customWidth="1"/>
    <col min="15644" max="15644" width="2.5703125" customWidth="1"/>
    <col min="15645" max="15645" width="1.42578125" customWidth="1"/>
    <col min="15646" max="15646" width="2.28515625" customWidth="1"/>
    <col min="15647" max="15647" width="3" customWidth="1"/>
    <col min="15648" max="15648" width="2.7109375" customWidth="1"/>
    <col min="15649" max="15649" width="1" customWidth="1"/>
    <col min="15650" max="15650" width="4.28515625" customWidth="1"/>
    <col min="15651" max="15652" width="1.140625" customWidth="1"/>
    <col min="15653" max="15653" width="2.5703125" customWidth="1"/>
    <col min="15654" max="15654" width="1.28515625" customWidth="1"/>
    <col min="15655" max="15655" width="0.7109375" customWidth="1"/>
    <col min="15656" max="15656" width="1.28515625" customWidth="1"/>
    <col min="15657" max="15657" width="4.140625" customWidth="1"/>
    <col min="15658" max="15659" width="2.7109375" customWidth="1"/>
    <col min="15660" max="15660" width="3.85546875" customWidth="1"/>
    <col min="15661" max="15661" width="2.7109375" customWidth="1"/>
    <col min="15662" max="15662" width="1.28515625" customWidth="1"/>
    <col min="15663" max="15663" width="5.85546875" customWidth="1"/>
    <col min="15664" max="15664" width="3.140625" customWidth="1"/>
    <col min="15665" max="15665" width="2.5703125" customWidth="1"/>
    <col min="15666" max="15666" width="5.140625" customWidth="1"/>
    <col min="15667" max="15667" width="2.28515625" customWidth="1"/>
    <col min="15873" max="15874" width="2.28515625" customWidth="1"/>
    <col min="15875" max="15875" width="5.7109375" customWidth="1"/>
    <col min="15876" max="15876" width="2.7109375" customWidth="1"/>
    <col min="15877" max="15877" width="2.5703125" customWidth="1"/>
    <col min="15878" max="15878" width="0.28515625" customWidth="1"/>
    <col min="15879" max="15879" width="5.140625" customWidth="1"/>
    <col min="15880" max="15880" width="4.28515625" customWidth="1"/>
    <col min="15881" max="15881" width="2.7109375" customWidth="1"/>
    <col min="15882" max="15882" width="1.140625" customWidth="1"/>
    <col min="15883" max="15883" width="5.140625" customWidth="1"/>
    <col min="15884" max="15884" width="1.5703125" customWidth="1"/>
    <col min="15885" max="15885" width="6.85546875" customWidth="1"/>
    <col min="15886" max="15886" width="2.7109375" customWidth="1"/>
    <col min="15887" max="15887" width="3.7109375" customWidth="1"/>
    <col min="15888" max="15888" width="0.85546875" customWidth="1"/>
    <col min="15889" max="15889" width="3.7109375" customWidth="1"/>
    <col min="15890" max="15890" width="4.140625" customWidth="1"/>
    <col min="15891" max="15891" width="5.28515625" customWidth="1"/>
    <col min="15892" max="15892" width="4.85546875" customWidth="1"/>
    <col min="15893" max="15893" width="5.7109375" customWidth="1"/>
    <col min="15894" max="15894" width="5.28515625" customWidth="1"/>
    <col min="15895" max="15895" width="3.7109375" customWidth="1"/>
    <col min="15896" max="15897" width="1.28515625" customWidth="1"/>
    <col min="15898" max="15898" width="2.7109375" customWidth="1"/>
    <col min="15899" max="15899" width="4.85546875" customWidth="1"/>
    <col min="15900" max="15900" width="2.5703125" customWidth="1"/>
    <col min="15901" max="15901" width="1.42578125" customWidth="1"/>
    <col min="15902" max="15902" width="2.28515625" customWidth="1"/>
    <col min="15903" max="15903" width="3" customWidth="1"/>
    <col min="15904" max="15904" width="2.7109375" customWidth="1"/>
    <col min="15905" max="15905" width="1" customWidth="1"/>
    <col min="15906" max="15906" width="4.28515625" customWidth="1"/>
    <col min="15907" max="15908" width="1.140625" customWidth="1"/>
    <col min="15909" max="15909" width="2.5703125" customWidth="1"/>
    <col min="15910" max="15910" width="1.28515625" customWidth="1"/>
    <col min="15911" max="15911" width="0.7109375" customWidth="1"/>
    <col min="15912" max="15912" width="1.28515625" customWidth="1"/>
    <col min="15913" max="15913" width="4.140625" customWidth="1"/>
    <col min="15914" max="15915" width="2.7109375" customWidth="1"/>
    <col min="15916" max="15916" width="3.85546875" customWidth="1"/>
    <col min="15917" max="15917" width="2.7109375" customWidth="1"/>
    <col min="15918" max="15918" width="1.28515625" customWidth="1"/>
    <col min="15919" max="15919" width="5.85546875" customWidth="1"/>
    <col min="15920" max="15920" width="3.140625" customWidth="1"/>
    <col min="15921" max="15921" width="2.5703125" customWidth="1"/>
    <col min="15922" max="15922" width="5.140625" customWidth="1"/>
    <col min="15923" max="15923" width="2.28515625" customWidth="1"/>
    <col min="16129" max="16130" width="2.28515625" customWidth="1"/>
    <col min="16131" max="16131" width="5.7109375" customWidth="1"/>
    <col min="16132" max="16132" width="2.7109375" customWidth="1"/>
    <col min="16133" max="16133" width="2.5703125" customWidth="1"/>
    <col min="16134" max="16134" width="0.28515625" customWidth="1"/>
    <col min="16135" max="16135" width="5.140625" customWidth="1"/>
    <col min="16136" max="16136" width="4.28515625" customWidth="1"/>
    <col min="16137" max="16137" width="2.7109375" customWidth="1"/>
    <col min="16138" max="16138" width="1.140625" customWidth="1"/>
    <col min="16139" max="16139" width="5.140625" customWidth="1"/>
    <col min="16140" max="16140" width="1.5703125" customWidth="1"/>
    <col min="16141" max="16141" width="6.85546875" customWidth="1"/>
    <col min="16142" max="16142" width="2.7109375" customWidth="1"/>
    <col min="16143" max="16143" width="3.7109375" customWidth="1"/>
    <col min="16144" max="16144" width="0.85546875" customWidth="1"/>
    <col min="16145" max="16145" width="3.7109375" customWidth="1"/>
    <col min="16146" max="16146" width="4.140625" customWidth="1"/>
    <col min="16147" max="16147" width="5.28515625" customWidth="1"/>
    <col min="16148" max="16148" width="4.85546875" customWidth="1"/>
    <col min="16149" max="16149" width="5.7109375" customWidth="1"/>
    <col min="16150" max="16150" width="5.28515625" customWidth="1"/>
    <col min="16151" max="16151" width="3.7109375" customWidth="1"/>
    <col min="16152" max="16153" width="1.28515625" customWidth="1"/>
    <col min="16154" max="16154" width="2.7109375" customWidth="1"/>
    <col min="16155" max="16155" width="4.85546875" customWidth="1"/>
    <col min="16156" max="16156" width="2.5703125" customWidth="1"/>
    <col min="16157" max="16157" width="1.42578125" customWidth="1"/>
    <col min="16158" max="16158" width="2.28515625" customWidth="1"/>
    <col min="16159" max="16159" width="3" customWidth="1"/>
    <col min="16160" max="16160" width="2.7109375" customWidth="1"/>
    <col min="16161" max="16161" width="1" customWidth="1"/>
    <col min="16162" max="16162" width="4.28515625" customWidth="1"/>
    <col min="16163" max="16164" width="1.140625" customWidth="1"/>
    <col min="16165" max="16165" width="2.5703125" customWidth="1"/>
    <col min="16166" max="16166" width="1.28515625" customWidth="1"/>
    <col min="16167" max="16167" width="0.7109375" customWidth="1"/>
    <col min="16168" max="16168" width="1.28515625" customWidth="1"/>
    <col min="16169" max="16169" width="4.140625" customWidth="1"/>
    <col min="16170" max="16171" width="2.7109375" customWidth="1"/>
    <col min="16172" max="16172" width="3.85546875" customWidth="1"/>
    <col min="16173" max="16173" width="2.7109375" customWidth="1"/>
    <col min="16174" max="16174" width="1.28515625" customWidth="1"/>
    <col min="16175" max="16175" width="5.85546875" customWidth="1"/>
    <col min="16176" max="16176" width="3.140625" customWidth="1"/>
    <col min="16177" max="16177" width="2.5703125" customWidth="1"/>
    <col min="16178" max="16178" width="5.140625" customWidth="1"/>
    <col min="16179" max="16179" width="2.28515625" customWidth="1"/>
  </cols>
  <sheetData>
    <row r="1" spans="1:51" x14ac:dyDescent="0.25">
      <c r="A1" s="468"/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69"/>
      <c r="P1" s="469"/>
      <c r="Q1" s="469"/>
      <c r="R1" s="469"/>
      <c r="S1" s="469"/>
      <c r="T1" s="469"/>
      <c r="U1" s="469"/>
      <c r="V1" s="469"/>
      <c r="W1" s="469"/>
      <c r="X1" s="469"/>
      <c r="Y1" s="469"/>
      <c r="Z1" s="469"/>
      <c r="AA1" s="469"/>
      <c r="AB1" s="469"/>
      <c r="AC1" s="469"/>
      <c r="AD1" s="469"/>
      <c r="AE1" s="469"/>
      <c r="AF1" s="469"/>
      <c r="AG1" s="469"/>
      <c r="AH1" s="469"/>
      <c r="AI1" s="469"/>
      <c r="AJ1" s="469"/>
      <c r="AK1" s="469"/>
      <c r="AL1" s="469"/>
      <c r="AM1" s="469"/>
      <c r="AN1" s="469" t="s">
        <v>1323</v>
      </c>
      <c r="AO1" s="469"/>
      <c r="AP1" s="469"/>
      <c r="AQ1" s="469"/>
      <c r="AR1" s="469"/>
      <c r="AS1" s="469"/>
      <c r="AT1" s="469"/>
      <c r="AU1" s="469"/>
      <c r="AV1" s="469"/>
      <c r="AW1" s="469"/>
      <c r="AX1" s="469"/>
      <c r="AY1" s="470"/>
    </row>
    <row r="2" spans="1:51" x14ac:dyDescent="0.25">
      <c r="A2" s="471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  <c r="W2" s="412"/>
      <c r="X2" s="412"/>
      <c r="Y2" s="412"/>
      <c r="Z2" s="412"/>
      <c r="AA2" s="412"/>
      <c r="AB2" s="412"/>
      <c r="AC2" s="412"/>
      <c r="AD2" s="412"/>
      <c r="AE2" s="412"/>
      <c r="AF2" s="412"/>
      <c r="AG2" s="412"/>
      <c r="AH2" s="412"/>
      <c r="AI2" s="412"/>
      <c r="AJ2" s="412"/>
      <c r="AK2" s="472"/>
      <c r="AL2" s="473"/>
      <c r="AM2" s="474"/>
      <c r="AN2" s="472"/>
      <c r="AO2" s="474"/>
      <c r="AP2" s="472"/>
      <c r="AQ2" s="473"/>
      <c r="AR2" s="473"/>
      <c r="AS2" s="474"/>
      <c r="AT2" s="472"/>
      <c r="AU2" s="473"/>
      <c r="AV2" s="474"/>
      <c r="AW2" s="472"/>
      <c r="AX2" s="474"/>
      <c r="AY2" s="475"/>
    </row>
    <row r="3" spans="1:51" x14ac:dyDescent="0.25">
      <c r="A3" s="471"/>
      <c r="B3" s="472" t="s">
        <v>1324</v>
      </c>
      <c r="C3" s="473"/>
      <c r="D3" s="474"/>
      <c r="E3" s="472"/>
      <c r="F3" s="473"/>
      <c r="G3" s="473"/>
      <c r="H3" s="474"/>
      <c r="I3" s="472"/>
      <c r="J3" s="473"/>
      <c r="K3" s="474"/>
      <c r="L3" s="472"/>
      <c r="M3" s="474"/>
      <c r="N3" s="412"/>
      <c r="O3" s="412"/>
      <c r="P3" s="412"/>
      <c r="Q3" s="412"/>
      <c r="R3" s="412"/>
      <c r="S3" s="412"/>
      <c r="T3" s="454"/>
      <c r="U3" s="412"/>
      <c r="V3" s="412"/>
      <c r="W3" s="412"/>
      <c r="X3" s="412"/>
      <c r="Y3" s="412"/>
      <c r="Z3" s="412"/>
      <c r="AA3" s="412"/>
      <c r="AB3" s="412"/>
      <c r="AC3" s="412"/>
      <c r="AD3" s="412"/>
      <c r="AE3" s="412"/>
      <c r="AF3" s="412"/>
      <c r="AG3" s="412"/>
      <c r="AH3" s="412"/>
      <c r="AI3" s="412"/>
      <c r="AJ3" s="412"/>
      <c r="AK3" s="472"/>
      <c r="AL3" s="473"/>
      <c r="AM3" s="474"/>
      <c r="AN3" s="472"/>
      <c r="AO3" s="474"/>
      <c r="AP3" s="472"/>
      <c r="AQ3" s="473"/>
      <c r="AR3" s="473"/>
      <c r="AS3" s="474"/>
      <c r="AT3" s="472"/>
      <c r="AU3" s="473"/>
      <c r="AV3" s="474"/>
      <c r="AW3" s="472"/>
      <c r="AX3" s="474"/>
      <c r="AY3" s="475"/>
    </row>
    <row r="4" spans="1:51" x14ac:dyDescent="0.25">
      <c r="A4" s="471"/>
      <c r="B4" s="472" t="s">
        <v>1325</v>
      </c>
      <c r="C4" s="473"/>
      <c r="D4" s="474"/>
      <c r="E4" s="472"/>
      <c r="F4" s="473"/>
      <c r="G4" s="473"/>
      <c r="H4" s="474"/>
      <c r="I4" s="472"/>
      <c r="J4" s="473"/>
      <c r="K4" s="474"/>
      <c r="L4" s="472"/>
      <c r="M4" s="474"/>
      <c r="N4" s="412"/>
      <c r="O4" s="412"/>
      <c r="P4" s="412"/>
      <c r="Q4" s="412"/>
      <c r="R4" s="412"/>
      <c r="S4" s="412"/>
      <c r="T4" s="412"/>
      <c r="U4" s="412"/>
      <c r="V4" s="476"/>
      <c r="W4" s="472"/>
      <c r="X4" s="474"/>
      <c r="Y4" s="472"/>
      <c r="Z4" s="473"/>
      <c r="AA4" s="473"/>
      <c r="AB4" s="474"/>
      <c r="AC4" s="472"/>
      <c r="AD4" s="473"/>
      <c r="AE4" s="473"/>
      <c r="AF4" s="474"/>
      <c r="AG4" s="472"/>
      <c r="AH4" s="473"/>
      <c r="AI4" s="473"/>
      <c r="AJ4" s="473"/>
      <c r="AK4" s="472"/>
      <c r="AL4" s="473"/>
      <c r="AM4" s="474"/>
      <c r="AN4" s="472"/>
      <c r="AO4" s="474"/>
      <c r="AP4" s="472"/>
      <c r="AQ4" s="473"/>
      <c r="AR4" s="473"/>
      <c r="AS4" s="474"/>
      <c r="AT4" s="472"/>
      <c r="AU4" s="473"/>
      <c r="AV4" s="474"/>
      <c r="AW4" s="472"/>
      <c r="AX4" s="474"/>
      <c r="AY4" s="475"/>
    </row>
    <row r="5" spans="1:51" ht="15" customHeight="1" x14ac:dyDescent="0.25">
      <c r="A5" s="471"/>
      <c r="B5" s="472" t="s">
        <v>1326</v>
      </c>
      <c r="C5" s="473"/>
      <c r="D5" s="474"/>
      <c r="E5" s="472"/>
      <c r="F5" s="473"/>
      <c r="G5" s="473"/>
      <c r="H5" s="474"/>
      <c r="I5" s="472"/>
      <c r="J5" s="473"/>
      <c r="K5" s="474"/>
      <c r="L5" s="472"/>
      <c r="M5" s="474"/>
      <c r="N5" s="477"/>
      <c r="O5" s="478"/>
      <c r="P5" s="478"/>
      <c r="Q5" s="478"/>
      <c r="R5" s="478"/>
      <c r="S5" s="478"/>
      <c r="T5" s="478"/>
      <c r="U5" s="478"/>
      <c r="V5" s="476"/>
      <c r="W5" s="472"/>
      <c r="X5" s="474"/>
      <c r="Y5" s="472"/>
      <c r="Z5" s="473"/>
      <c r="AA5" s="473"/>
      <c r="AB5" s="474"/>
      <c r="AC5" s="472"/>
      <c r="AD5" s="473"/>
      <c r="AE5" s="473"/>
      <c r="AF5" s="474"/>
      <c r="AG5" s="472"/>
      <c r="AH5" s="473"/>
      <c r="AI5" s="473"/>
      <c r="AJ5" s="473"/>
      <c r="AK5" s="472"/>
      <c r="AL5" s="473"/>
      <c r="AM5" s="474"/>
      <c r="AN5" s="472"/>
      <c r="AO5" s="474"/>
      <c r="AP5" s="472"/>
      <c r="AQ5" s="473"/>
      <c r="AR5" s="473"/>
      <c r="AS5" s="474"/>
      <c r="AT5" s="472"/>
      <c r="AU5" s="473"/>
      <c r="AV5" s="474"/>
      <c r="AW5" s="472"/>
      <c r="AX5" s="474"/>
      <c r="AY5" s="475"/>
    </row>
    <row r="6" spans="1:51" ht="24" customHeight="1" thickBot="1" x14ac:dyDescent="0.3">
      <c r="A6" s="471"/>
      <c r="B6" s="1104"/>
      <c r="C6" s="1105"/>
      <c r="D6" s="1105"/>
      <c r="E6" s="1105"/>
      <c r="F6" s="1105"/>
      <c r="G6" s="1105"/>
      <c r="H6" s="1105"/>
      <c r="I6" s="1105"/>
      <c r="J6" s="1105"/>
      <c r="K6" s="1105"/>
      <c r="L6" s="1105"/>
      <c r="M6" s="1105"/>
      <c r="N6" s="1105"/>
      <c r="O6" s="1105"/>
      <c r="P6" s="1105"/>
      <c r="Q6" s="1105"/>
      <c r="R6" s="1105"/>
      <c r="S6" s="1105"/>
      <c r="T6" s="1105"/>
      <c r="U6" s="1105"/>
      <c r="V6" s="1105"/>
      <c r="W6" s="1105"/>
      <c r="X6" s="1105"/>
      <c r="Y6" s="1106"/>
      <c r="Z6" s="1104"/>
      <c r="AA6" s="1105"/>
      <c r="AB6" s="1105"/>
      <c r="AC6" s="1105"/>
      <c r="AD6" s="1105"/>
      <c r="AE6" s="1105"/>
      <c r="AF6" s="1105"/>
      <c r="AG6" s="1105"/>
      <c r="AH6" s="1105"/>
      <c r="AI6" s="1105"/>
      <c r="AJ6" s="1105"/>
      <c r="AK6" s="1106"/>
      <c r="AL6" s="1100" t="s">
        <v>1327</v>
      </c>
      <c r="AM6" s="1077"/>
      <c r="AN6" s="1077"/>
      <c r="AO6" s="1077"/>
      <c r="AP6" s="1077"/>
      <c r="AQ6" s="1077"/>
      <c r="AR6" s="1077"/>
      <c r="AS6" s="1077"/>
      <c r="AT6" s="1078"/>
      <c r="AU6" s="1076">
        <v>1</v>
      </c>
      <c r="AV6" s="1078"/>
      <c r="AW6" s="1076">
        <v>1</v>
      </c>
      <c r="AX6" s="1078"/>
      <c r="AY6" s="475"/>
    </row>
    <row r="7" spans="1:51" ht="13.15" customHeight="1" x14ac:dyDescent="0.25">
      <c r="A7" s="471"/>
      <c r="B7" s="472" t="s">
        <v>1328</v>
      </c>
      <c r="C7" s="473"/>
      <c r="D7" s="473"/>
      <c r="E7" s="474"/>
      <c r="F7" s="1073" t="str">
        <f>'13-4'!F7</f>
        <v>Авсянский</v>
      </c>
      <c r="G7" s="1074"/>
      <c r="H7" s="1074"/>
      <c r="I7" s="1074"/>
      <c r="J7" s="1074"/>
      <c r="K7" s="1075"/>
      <c r="L7" s="472"/>
      <c r="M7" s="473"/>
      <c r="N7" s="474"/>
      <c r="O7" s="472"/>
      <c r="P7" s="473"/>
      <c r="Q7" s="474"/>
      <c r="R7" s="1136" t="s">
        <v>1495</v>
      </c>
      <c r="S7" s="1137"/>
      <c r="T7" s="1137"/>
      <c r="U7" s="1137"/>
      <c r="V7" s="1142"/>
      <c r="W7" s="1143"/>
      <c r="X7" s="1143"/>
      <c r="Y7" s="1143"/>
      <c r="Z7" s="1143"/>
      <c r="AA7" s="1143"/>
      <c r="AB7" s="1143"/>
      <c r="AC7" s="1143"/>
      <c r="AD7" s="1143"/>
      <c r="AE7" s="1143"/>
      <c r="AF7" s="1143"/>
      <c r="AG7" s="1144"/>
      <c r="AH7" s="1151"/>
      <c r="AI7" s="1152"/>
      <c r="AJ7" s="1152"/>
      <c r="AK7" s="1152"/>
      <c r="AL7" s="1152"/>
      <c r="AM7" s="1152"/>
      <c r="AN7" s="1152"/>
      <c r="AO7" s="1152"/>
      <c r="AP7" s="1153"/>
      <c r="AQ7" s="1157"/>
      <c r="AR7" s="1158"/>
      <c r="AS7" s="1158"/>
      <c r="AT7" s="1158"/>
      <c r="AU7" s="1158"/>
      <c r="AV7" s="1158"/>
      <c r="AW7" s="1158"/>
      <c r="AX7" s="1159"/>
      <c r="AY7" s="475"/>
    </row>
    <row r="8" spans="1:51" ht="6" customHeight="1" x14ac:dyDescent="0.25">
      <c r="A8" s="471"/>
      <c r="B8" s="468"/>
      <c r="C8" s="469"/>
      <c r="D8" s="469"/>
      <c r="E8" s="515"/>
      <c r="F8" s="516"/>
      <c r="G8" s="517"/>
      <c r="H8" s="517"/>
      <c r="I8" s="517"/>
      <c r="J8" s="517"/>
      <c r="K8" s="518"/>
      <c r="L8" s="468"/>
      <c r="M8" s="469"/>
      <c r="N8" s="515"/>
      <c r="O8" s="468"/>
      <c r="P8" s="469"/>
      <c r="Q8" s="515"/>
      <c r="R8" s="1138"/>
      <c r="S8" s="1139"/>
      <c r="T8" s="1139"/>
      <c r="U8" s="1139"/>
      <c r="V8" s="1145"/>
      <c r="W8" s="1146"/>
      <c r="X8" s="1146"/>
      <c r="Y8" s="1146"/>
      <c r="Z8" s="1146"/>
      <c r="AA8" s="1146"/>
      <c r="AB8" s="1146"/>
      <c r="AC8" s="1146"/>
      <c r="AD8" s="1146"/>
      <c r="AE8" s="1146"/>
      <c r="AF8" s="1146"/>
      <c r="AG8" s="1147"/>
      <c r="AH8" s="1107"/>
      <c r="AI8" s="1069"/>
      <c r="AJ8" s="1069"/>
      <c r="AK8" s="1069"/>
      <c r="AL8" s="1069"/>
      <c r="AM8" s="1069"/>
      <c r="AN8" s="1069"/>
      <c r="AO8" s="1069"/>
      <c r="AP8" s="1108"/>
      <c r="AQ8" s="1160"/>
      <c r="AR8" s="1161"/>
      <c r="AS8" s="1161"/>
      <c r="AT8" s="1161"/>
      <c r="AU8" s="1161"/>
      <c r="AV8" s="1161"/>
      <c r="AW8" s="1161"/>
      <c r="AX8" s="1162"/>
      <c r="AY8" s="475"/>
    </row>
    <row r="9" spans="1:51" ht="7.15" customHeight="1" x14ac:dyDescent="0.25">
      <c r="A9" s="471"/>
      <c r="B9" s="477"/>
      <c r="C9" s="478"/>
      <c r="D9" s="478"/>
      <c r="E9" s="519"/>
      <c r="F9" s="520"/>
      <c r="G9" s="521"/>
      <c r="H9" s="521"/>
      <c r="I9" s="521"/>
      <c r="J9" s="521"/>
      <c r="K9" s="522"/>
      <c r="L9" s="477"/>
      <c r="M9" s="478"/>
      <c r="N9" s="519"/>
      <c r="O9" s="477"/>
      <c r="P9" s="478"/>
      <c r="Q9" s="519"/>
      <c r="R9" s="1138"/>
      <c r="S9" s="1139"/>
      <c r="T9" s="1139"/>
      <c r="U9" s="1139"/>
      <c r="V9" s="1145"/>
      <c r="W9" s="1146"/>
      <c r="X9" s="1146"/>
      <c r="Y9" s="1146"/>
      <c r="Z9" s="1146"/>
      <c r="AA9" s="1146"/>
      <c r="AB9" s="1146"/>
      <c r="AC9" s="1146"/>
      <c r="AD9" s="1146"/>
      <c r="AE9" s="1146"/>
      <c r="AF9" s="1146"/>
      <c r="AG9" s="1147"/>
      <c r="AH9" s="1107"/>
      <c r="AI9" s="1069"/>
      <c r="AJ9" s="1069"/>
      <c r="AK9" s="1069"/>
      <c r="AL9" s="1069"/>
      <c r="AM9" s="1069"/>
      <c r="AN9" s="1069"/>
      <c r="AO9" s="1069"/>
      <c r="AP9" s="1108"/>
      <c r="AQ9" s="1125" t="s">
        <v>1496</v>
      </c>
      <c r="AR9" s="1102"/>
      <c r="AS9" s="1102"/>
      <c r="AT9" s="1102"/>
      <c r="AU9" s="1102"/>
      <c r="AV9" s="1102"/>
      <c r="AW9" s="1102"/>
      <c r="AX9" s="1126"/>
      <c r="AY9" s="475"/>
    </row>
    <row r="10" spans="1:51" ht="15.75" thickBot="1" x14ac:dyDescent="0.3">
      <c r="A10" s="471"/>
      <c r="B10" s="472" t="s">
        <v>1332</v>
      </c>
      <c r="C10" s="473"/>
      <c r="D10" s="473"/>
      <c r="E10" s="474"/>
      <c r="F10" s="1073" t="s">
        <v>1497</v>
      </c>
      <c r="G10" s="1074"/>
      <c r="H10" s="1074"/>
      <c r="I10" s="1074"/>
      <c r="J10" s="1074"/>
      <c r="K10" s="1075"/>
      <c r="L10" s="472"/>
      <c r="M10" s="473"/>
      <c r="N10" s="474"/>
      <c r="O10" s="472"/>
      <c r="P10" s="473"/>
      <c r="Q10" s="474"/>
      <c r="R10" s="1140"/>
      <c r="S10" s="1141"/>
      <c r="T10" s="1141"/>
      <c r="U10" s="1141"/>
      <c r="V10" s="1148"/>
      <c r="W10" s="1149"/>
      <c r="X10" s="1149"/>
      <c r="Y10" s="1149"/>
      <c r="Z10" s="1149"/>
      <c r="AA10" s="1149"/>
      <c r="AB10" s="1149"/>
      <c r="AC10" s="1149"/>
      <c r="AD10" s="1149"/>
      <c r="AE10" s="1149"/>
      <c r="AF10" s="1149"/>
      <c r="AG10" s="1150"/>
      <c r="AH10" s="1154"/>
      <c r="AI10" s="1155"/>
      <c r="AJ10" s="1155"/>
      <c r="AK10" s="1155"/>
      <c r="AL10" s="1155"/>
      <c r="AM10" s="1155"/>
      <c r="AN10" s="1155"/>
      <c r="AO10" s="1155"/>
      <c r="AP10" s="1156"/>
      <c r="AQ10" s="1127"/>
      <c r="AR10" s="1128"/>
      <c r="AS10" s="1128"/>
      <c r="AT10" s="1128"/>
      <c r="AU10" s="1128"/>
      <c r="AV10" s="1128"/>
      <c r="AW10" s="1128"/>
      <c r="AX10" s="1129"/>
      <c r="AY10" s="475"/>
    </row>
    <row r="11" spans="1:51" x14ac:dyDescent="0.25">
      <c r="A11" s="471"/>
      <c r="B11" s="472" t="s">
        <v>1334</v>
      </c>
      <c r="C11" s="473"/>
      <c r="D11" s="473"/>
      <c r="E11" s="474"/>
      <c r="F11" s="1073"/>
      <c r="G11" s="1074"/>
      <c r="H11" s="1074"/>
      <c r="I11" s="1074"/>
      <c r="J11" s="1074"/>
      <c r="K11" s="1075"/>
      <c r="L11" s="472"/>
      <c r="M11" s="473"/>
      <c r="N11" s="474"/>
      <c r="O11" s="472"/>
      <c r="P11" s="473"/>
      <c r="Q11" s="474"/>
      <c r="R11" s="1130" t="str">
        <f>'13-8'!R10</f>
        <v>Вал октогональный</v>
      </c>
      <c r="S11" s="1131"/>
      <c r="T11" s="1131"/>
      <c r="U11" s="1131"/>
      <c r="V11" s="1131"/>
      <c r="W11" s="1131"/>
      <c r="X11" s="1131"/>
      <c r="Y11" s="1131"/>
      <c r="Z11" s="1131"/>
      <c r="AA11" s="1131"/>
      <c r="AB11" s="1131"/>
      <c r="AC11" s="1131"/>
      <c r="AD11" s="1131"/>
      <c r="AE11" s="1131"/>
      <c r="AF11" s="1131"/>
      <c r="AG11" s="1131"/>
      <c r="AH11" s="1131"/>
      <c r="AI11" s="1131"/>
      <c r="AJ11" s="1131"/>
      <c r="AK11" s="1131"/>
      <c r="AL11" s="1131"/>
      <c r="AM11" s="1131"/>
      <c r="AN11" s="1131"/>
      <c r="AO11" s="1131"/>
      <c r="AP11" s="1131"/>
      <c r="AQ11" s="1131"/>
      <c r="AR11" s="1131"/>
      <c r="AS11" s="1131"/>
      <c r="AT11" s="1132"/>
      <c r="AU11" s="489"/>
      <c r="AV11" s="1084"/>
      <c r="AW11" s="1085"/>
      <c r="AX11" s="489"/>
      <c r="AY11" s="475"/>
    </row>
    <row r="12" spans="1:51" ht="15" customHeight="1" thickBot="1" x14ac:dyDescent="0.3">
      <c r="A12" s="471"/>
      <c r="B12" s="472" t="s">
        <v>1336</v>
      </c>
      <c r="C12" s="473"/>
      <c r="D12" s="469"/>
      <c r="E12" s="515"/>
      <c r="F12" s="1133" t="s">
        <v>1498</v>
      </c>
      <c r="G12" s="1134"/>
      <c r="H12" s="1134"/>
      <c r="I12" s="1134"/>
      <c r="J12" s="1134"/>
      <c r="K12" s="1135"/>
      <c r="L12" s="468"/>
      <c r="M12" s="469"/>
      <c r="N12" s="515"/>
      <c r="O12" s="468"/>
      <c r="P12" s="469"/>
      <c r="Q12" s="515"/>
      <c r="R12" s="1130"/>
      <c r="S12" s="1131"/>
      <c r="T12" s="1131"/>
      <c r="U12" s="1131"/>
      <c r="V12" s="1131"/>
      <c r="W12" s="1131"/>
      <c r="X12" s="1131"/>
      <c r="Y12" s="1131"/>
      <c r="Z12" s="1131"/>
      <c r="AA12" s="1131"/>
      <c r="AB12" s="1131"/>
      <c r="AC12" s="1131"/>
      <c r="AD12" s="1131"/>
      <c r="AE12" s="1131"/>
      <c r="AF12" s="1131"/>
      <c r="AG12" s="1131"/>
      <c r="AH12" s="1131"/>
      <c r="AI12" s="1131"/>
      <c r="AJ12" s="1131"/>
      <c r="AK12" s="1131"/>
      <c r="AL12" s="1131"/>
      <c r="AM12" s="1131"/>
      <c r="AN12" s="1131"/>
      <c r="AO12" s="1131"/>
      <c r="AP12" s="1131"/>
      <c r="AQ12" s="1131"/>
      <c r="AR12" s="1131"/>
      <c r="AS12" s="1131"/>
      <c r="AT12" s="1132"/>
      <c r="AU12" s="523"/>
      <c r="AV12" s="1107"/>
      <c r="AW12" s="1108"/>
      <c r="AX12" s="523"/>
      <c r="AY12" s="475"/>
    </row>
    <row r="13" spans="1:51" ht="12.6" customHeight="1" x14ac:dyDescent="0.25">
      <c r="A13" s="471"/>
      <c r="B13" s="472"/>
      <c r="C13" s="473" t="s">
        <v>265</v>
      </c>
      <c r="D13" s="1163" t="s">
        <v>1338</v>
      </c>
      <c r="E13" s="1164"/>
      <c r="F13" s="1165"/>
      <c r="G13" s="524" t="s">
        <v>1339</v>
      </c>
      <c r="H13" s="1166" t="s">
        <v>1340</v>
      </c>
      <c r="I13" s="1165"/>
      <c r="J13" s="1166" t="s">
        <v>1341</v>
      </c>
      <c r="K13" s="1164"/>
      <c r="L13" s="1165"/>
      <c r="M13" s="1166" t="s">
        <v>1342</v>
      </c>
      <c r="N13" s="1164"/>
      <c r="O13" s="1164"/>
      <c r="P13" s="1164"/>
      <c r="Q13" s="1164"/>
      <c r="R13" s="1164"/>
      <c r="S13" s="1164"/>
      <c r="T13" s="1164"/>
      <c r="U13" s="1165"/>
      <c r="V13" s="1166" t="s">
        <v>1343</v>
      </c>
      <c r="W13" s="1164"/>
      <c r="X13" s="1164"/>
      <c r="Y13" s="1164"/>
      <c r="Z13" s="1164"/>
      <c r="AA13" s="1164"/>
      <c r="AB13" s="1164"/>
      <c r="AC13" s="1164"/>
      <c r="AD13" s="1164"/>
      <c r="AE13" s="1164"/>
      <c r="AF13" s="1164"/>
      <c r="AG13" s="1164"/>
      <c r="AH13" s="1164"/>
      <c r="AI13" s="1164"/>
      <c r="AJ13" s="1164"/>
      <c r="AK13" s="1164"/>
      <c r="AL13" s="1164"/>
      <c r="AM13" s="1164"/>
      <c r="AN13" s="1164"/>
      <c r="AO13" s="1164"/>
      <c r="AP13" s="1164"/>
      <c r="AQ13" s="1164"/>
      <c r="AR13" s="1164"/>
      <c r="AS13" s="1164"/>
      <c r="AT13" s="1164"/>
      <c r="AU13" s="1164"/>
      <c r="AV13" s="1164"/>
      <c r="AW13" s="1164"/>
      <c r="AX13" s="1167"/>
      <c r="AY13" s="475"/>
    </row>
    <row r="14" spans="1:51" ht="12.6" customHeight="1" thickBot="1" x14ac:dyDescent="0.3">
      <c r="A14" s="471"/>
      <c r="B14" s="472"/>
      <c r="C14" s="473" t="s">
        <v>621</v>
      </c>
      <c r="D14" s="1168" t="s">
        <v>1344</v>
      </c>
      <c r="E14" s="1169"/>
      <c r="F14" s="1169"/>
      <c r="G14" s="1169"/>
      <c r="H14" s="1169"/>
      <c r="I14" s="1169"/>
      <c r="J14" s="1169"/>
      <c r="K14" s="1169"/>
      <c r="L14" s="1169"/>
      <c r="M14" s="1169"/>
      <c r="N14" s="1169"/>
      <c r="O14" s="1169"/>
      <c r="P14" s="1169"/>
      <c r="Q14" s="1169"/>
      <c r="R14" s="1169"/>
      <c r="S14" s="1169"/>
      <c r="T14" s="1169"/>
      <c r="U14" s="1170"/>
      <c r="V14" s="476" t="s">
        <v>1345</v>
      </c>
      <c r="W14" s="1082" t="s">
        <v>1346</v>
      </c>
      <c r="X14" s="1086"/>
      <c r="Y14" s="1086"/>
      <c r="Z14" s="1083"/>
      <c r="AA14" s="488" t="s">
        <v>1347</v>
      </c>
      <c r="AB14" s="1082" t="s">
        <v>1348</v>
      </c>
      <c r="AC14" s="1083"/>
      <c r="AD14" s="488" t="s">
        <v>1349</v>
      </c>
      <c r="AE14" s="472"/>
      <c r="AF14" s="1082" t="s">
        <v>1350</v>
      </c>
      <c r="AG14" s="1086"/>
      <c r="AH14" s="1083"/>
      <c r="AI14" s="1082" t="s">
        <v>1351</v>
      </c>
      <c r="AJ14" s="1086"/>
      <c r="AK14" s="1086"/>
      <c r="AL14" s="1083"/>
      <c r="AM14" s="1082" t="s">
        <v>1352</v>
      </c>
      <c r="AN14" s="1086"/>
      <c r="AO14" s="1083"/>
      <c r="AP14" s="1082" t="s">
        <v>1353</v>
      </c>
      <c r="AQ14" s="1086"/>
      <c r="AR14" s="1083"/>
      <c r="AS14" s="1082" t="s">
        <v>1354</v>
      </c>
      <c r="AT14" s="1086"/>
      <c r="AU14" s="1083"/>
      <c r="AV14" s="1082" t="s">
        <v>1355</v>
      </c>
      <c r="AW14" s="1086"/>
      <c r="AX14" s="1173"/>
      <c r="AY14" s="475"/>
    </row>
    <row r="15" spans="1:51" ht="15" customHeight="1" thickBot="1" x14ac:dyDescent="0.3">
      <c r="A15" s="471"/>
      <c r="B15" s="1082" t="s">
        <v>1356</v>
      </c>
      <c r="C15" s="1083"/>
      <c r="D15" s="1166" t="s">
        <v>1357</v>
      </c>
      <c r="E15" s="1164"/>
      <c r="F15" s="1164"/>
      <c r="G15" s="1164"/>
      <c r="H15" s="1164"/>
      <c r="I15" s="1164"/>
      <c r="J15" s="1164"/>
      <c r="K15" s="1164"/>
      <c r="L15" s="1164"/>
      <c r="M15" s="1164"/>
      <c r="N15" s="1164"/>
      <c r="O15" s="1164"/>
      <c r="P15" s="1164"/>
      <c r="Q15" s="1164"/>
      <c r="R15" s="1164"/>
      <c r="S15" s="1164"/>
      <c r="T15" s="1164"/>
      <c r="U15" s="1167"/>
      <c r="V15" s="1168" t="s">
        <v>1358</v>
      </c>
      <c r="W15" s="1169"/>
      <c r="X15" s="1169"/>
      <c r="Y15" s="1169"/>
      <c r="Z15" s="1169"/>
      <c r="AA15" s="1169"/>
      <c r="AB15" s="1169"/>
      <c r="AC15" s="1169"/>
      <c r="AD15" s="1169"/>
      <c r="AE15" s="1169"/>
      <c r="AF15" s="1169"/>
      <c r="AG15" s="1169"/>
      <c r="AH15" s="1170"/>
      <c r="AI15" s="1171" t="s">
        <v>1359</v>
      </c>
      <c r="AJ15" s="1169"/>
      <c r="AK15" s="1169"/>
      <c r="AL15" s="1170"/>
      <c r="AM15" s="1171" t="s">
        <v>1360</v>
      </c>
      <c r="AN15" s="1169"/>
      <c r="AO15" s="1170"/>
      <c r="AP15" s="1171" t="s">
        <v>1351</v>
      </c>
      <c r="AQ15" s="1169"/>
      <c r="AR15" s="1170"/>
      <c r="AS15" s="1171" t="s">
        <v>1361</v>
      </c>
      <c r="AT15" s="1169"/>
      <c r="AU15" s="1170"/>
      <c r="AV15" s="1171" t="s">
        <v>1362</v>
      </c>
      <c r="AW15" s="1169"/>
      <c r="AX15" s="1172"/>
      <c r="AY15" s="475"/>
    </row>
    <row r="16" spans="1:51" ht="23.45" customHeight="1" x14ac:dyDescent="0.4">
      <c r="A16" s="471"/>
      <c r="B16" s="525" t="s">
        <v>1499</v>
      </c>
      <c r="C16" s="490" t="s">
        <v>623</v>
      </c>
      <c r="D16" s="491" t="s">
        <v>1500</v>
      </c>
      <c r="E16" s="505"/>
      <c r="F16" s="505"/>
      <c r="G16" s="505"/>
      <c r="H16" s="505"/>
      <c r="I16" s="505"/>
      <c r="J16" s="505"/>
      <c r="K16" s="505"/>
      <c r="L16" s="505"/>
      <c r="M16" s="505"/>
      <c r="N16" s="505"/>
      <c r="O16" s="505"/>
      <c r="P16" s="505"/>
      <c r="Q16" s="505"/>
      <c r="R16" s="505"/>
      <c r="S16" s="505"/>
      <c r="T16" s="505"/>
      <c r="U16" s="505"/>
      <c r="V16" s="505" t="s">
        <v>1501</v>
      </c>
      <c r="W16" s="506"/>
      <c r="X16" s="506"/>
      <c r="Y16" s="506"/>
      <c r="Z16" s="506"/>
      <c r="AA16" s="505"/>
      <c r="AB16" s="505"/>
      <c r="AC16" s="505"/>
      <c r="AD16" s="505"/>
      <c r="AE16" s="505"/>
      <c r="AF16" s="505"/>
      <c r="AG16" s="505"/>
      <c r="AH16" s="505"/>
      <c r="AI16" s="505"/>
      <c r="AJ16" s="505"/>
      <c r="AK16" s="505"/>
      <c r="AL16" s="505"/>
      <c r="AM16" s="505"/>
      <c r="AN16" s="505"/>
      <c r="AO16" s="505"/>
      <c r="AP16" s="505"/>
      <c r="AQ16" s="505"/>
      <c r="AR16" s="505"/>
      <c r="AS16" s="505"/>
      <c r="AT16" s="505"/>
      <c r="AU16" s="505"/>
      <c r="AV16" s="505"/>
      <c r="AW16" s="505"/>
      <c r="AX16" s="507"/>
      <c r="AY16" s="475"/>
    </row>
    <row r="17" spans="1:51" ht="24" x14ac:dyDescent="0.4">
      <c r="A17" s="471"/>
      <c r="B17" s="525" t="s">
        <v>1502</v>
      </c>
      <c r="C17" s="490" t="s">
        <v>626</v>
      </c>
      <c r="D17" s="495" t="s">
        <v>1503</v>
      </c>
      <c r="E17" s="495"/>
      <c r="F17" s="495"/>
      <c r="G17" s="495"/>
      <c r="H17" s="495"/>
      <c r="I17" s="495"/>
      <c r="J17" s="495"/>
      <c r="K17" s="495"/>
      <c r="L17" s="495"/>
      <c r="M17" s="495"/>
      <c r="N17" s="495"/>
      <c r="O17" s="495"/>
      <c r="P17" s="495"/>
      <c r="Q17" s="495"/>
      <c r="R17" s="495"/>
      <c r="S17" s="495"/>
      <c r="T17" s="495"/>
      <c r="U17" s="495"/>
      <c r="V17" s="505" t="s">
        <v>1504</v>
      </c>
      <c r="W17" s="496"/>
      <c r="X17" s="496"/>
      <c r="Y17" s="496"/>
      <c r="Z17" s="496"/>
      <c r="AA17" s="495"/>
      <c r="AB17" s="495"/>
      <c r="AC17" s="495"/>
      <c r="AD17" s="495"/>
      <c r="AE17" s="495"/>
      <c r="AF17" s="495"/>
      <c r="AG17" s="495"/>
      <c r="AH17" s="495"/>
      <c r="AI17" s="495"/>
      <c r="AJ17" s="495"/>
      <c r="AK17" s="495"/>
      <c r="AL17" s="495"/>
      <c r="AM17" s="495"/>
      <c r="AN17" s="495" t="s">
        <v>1505</v>
      </c>
      <c r="AO17" s="495"/>
      <c r="AP17" s="495"/>
      <c r="AQ17" s="495" t="s">
        <v>1367</v>
      </c>
      <c r="AR17" s="495"/>
      <c r="AS17" s="495"/>
      <c r="AT17" s="495"/>
      <c r="AU17" s="495"/>
      <c r="AV17" s="495" t="s">
        <v>1506</v>
      </c>
      <c r="AW17" s="495"/>
      <c r="AX17" s="497"/>
      <c r="AY17" s="475"/>
    </row>
    <row r="18" spans="1:51" ht="24" x14ac:dyDescent="0.4">
      <c r="A18" s="471"/>
      <c r="B18" s="525"/>
      <c r="C18" s="490" t="s">
        <v>628</v>
      </c>
      <c r="D18" s="495"/>
      <c r="E18" s="495"/>
      <c r="F18" s="495"/>
      <c r="G18" s="495"/>
      <c r="H18" s="495"/>
      <c r="I18" s="495"/>
      <c r="J18" s="495"/>
      <c r="K18" s="495"/>
      <c r="L18" s="495"/>
      <c r="M18" s="495"/>
      <c r="N18" s="495"/>
      <c r="O18" s="495"/>
      <c r="P18" s="495"/>
      <c r="Q18" s="495"/>
      <c r="R18" s="495"/>
      <c r="S18" s="495"/>
      <c r="T18" s="495"/>
      <c r="U18" s="495"/>
      <c r="V18" s="495"/>
      <c r="W18" s="496"/>
      <c r="X18" s="496"/>
      <c r="Y18" s="496"/>
      <c r="Z18" s="496"/>
      <c r="AA18" s="495"/>
      <c r="AB18" s="495"/>
      <c r="AC18" s="495"/>
      <c r="AD18" s="495"/>
      <c r="AE18" s="495"/>
      <c r="AF18" s="495"/>
      <c r="AG18" s="495"/>
      <c r="AH18" s="495"/>
      <c r="AI18" s="495"/>
      <c r="AJ18" s="495"/>
      <c r="AK18" s="495"/>
      <c r="AL18" s="495"/>
      <c r="AM18" s="495"/>
      <c r="AN18" s="495"/>
      <c r="AO18" s="495"/>
      <c r="AP18" s="495"/>
      <c r="AQ18" s="495"/>
      <c r="AR18" s="495"/>
      <c r="AS18" s="495"/>
      <c r="AT18" s="495"/>
      <c r="AU18" s="495"/>
      <c r="AV18" s="495"/>
      <c r="AW18" s="495"/>
      <c r="AX18" s="497"/>
      <c r="AY18" s="475"/>
    </row>
    <row r="19" spans="1:51" ht="24" x14ac:dyDescent="0.4">
      <c r="A19" s="471" t="s">
        <v>971</v>
      </c>
      <c r="B19" s="525"/>
      <c r="C19" s="490" t="s">
        <v>630</v>
      </c>
      <c r="D19" s="495"/>
      <c r="E19" s="495"/>
      <c r="F19" s="495"/>
      <c r="G19" s="495"/>
      <c r="H19" s="495"/>
      <c r="I19" s="495"/>
      <c r="J19" s="495"/>
      <c r="K19" s="495"/>
      <c r="L19" s="495"/>
      <c r="M19" s="495"/>
      <c r="N19" s="495"/>
      <c r="O19" s="495"/>
      <c r="P19" s="495"/>
      <c r="Q19" s="495"/>
      <c r="R19" s="495"/>
      <c r="S19" s="495"/>
      <c r="T19" s="495"/>
      <c r="U19" s="495"/>
      <c r="V19" s="495"/>
      <c r="W19" s="495"/>
      <c r="X19" s="495"/>
      <c r="Y19" s="495"/>
      <c r="Z19" s="495"/>
      <c r="AA19" s="495"/>
      <c r="AB19" s="495"/>
      <c r="AC19" s="495"/>
      <c r="AD19" s="495"/>
      <c r="AE19" s="495"/>
      <c r="AF19" s="495"/>
      <c r="AG19" s="495"/>
      <c r="AH19" s="495"/>
      <c r="AI19" s="495"/>
      <c r="AJ19" s="495"/>
      <c r="AK19" s="495"/>
      <c r="AL19" s="495"/>
      <c r="AM19" s="495"/>
      <c r="AN19" s="495"/>
      <c r="AO19" s="495"/>
      <c r="AP19" s="495"/>
      <c r="AQ19" s="495"/>
      <c r="AR19" s="495"/>
      <c r="AS19" s="495"/>
      <c r="AT19" s="495"/>
      <c r="AU19" s="495"/>
      <c r="AV19" s="495"/>
      <c r="AW19" s="495"/>
      <c r="AX19" s="497"/>
      <c r="AY19" s="475"/>
    </row>
    <row r="20" spans="1:51" ht="24" x14ac:dyDescent="0.4">
      <c r="A20" s="471"/>
      <c r="B20" s="525" t="s">
        <v>274</v>
      </c>
      <c r="C20" s="490" t="s">
        <v>632</v>
      </c>
      <c r="D20" s="495" t="s">
        <v>1507</v>
      </c>
      <c r="E20" s="495"/>
      <c r="F20" s="495"/>
      <c r="G20" s="495"/>
      <c r="H20" s="495"/>
      <c r="I20" s="495"/>
      <c r="J20" s="495"/>
      <c r="K20" s="495"/>
      <c r="L20" s="495"/>
      <c r="M20" s="495"/>
      <c r="N20" s="495"/>
      <c r="O20" s="495"/>
      <c r="P20" s="495"/>
      <c r="Q20" s="495"/>
      <c r="R20" s="495"/>
      <c r="S20" s="495"/>
      <c r="T20" s="495"/>
      <c r="U20" s="495"/>
      <c r="V20" s="505" t="s">
        <v>1508</v>
      </c>
      <c r="W20" s="495"/>
      <c r="X20" s="495"/>
      <c r="Y20" s="495"/>
      <c r="Z20" s="495"/>
      <c r="AA20" s="495"/>
      <c r="AB20" s="495"/>
      <c r="AC20" s="495"/>
      <c r="AD20" s="495"/>
      <c r="AE20" s="495"/>
      <c r="AF20" s="495"/>
      <c r="AG20" s="495"/>
      <c r="AH20" s="495"/>
      <c r="AI20" s="495"/>
      <c r="AJ20" s="495"/>
      <c r="AK20" s="495"/>
      <c r="AL20" s="495"/>
      <c r="AM20" s="495"/>
      <c r="AN20" s="495"/>
      <c r="AO20" s="495"/>
      <c r="AP20" s="495"/>
      <c r="AQ20" s="495"/>
      <c r="AR20" s="495"/>
      <c r="AS20" s="495"/>
      <c r="AT20" s="495"/>
      <c r="AU20" s="495"/>
      <c r="AV20" s="495"/>
      <c r="AW20" s="495"/>
      <c r="AX20" s="497"/>
      <c r="AY20" s="475"/>
    </row>
    <row r="21" spans="1:51" ht="24" x14ac:dyDescent="0.4">
      <c r="A21" s="471"/>
      <c r="B21" s="525" t="s">
        <v>1502</v>
      </c>
      <c r="C21" s="490" t="s">
        <v>634</v>
      </c>
      <c r="D21" s="495" t="s">
        <v>1503</v>
      </c>
      <c r="E21" s="495"/>
      <c r="F21" s="495"/>
      <c r="G21" s="495"/>
      <c r="H21" s="495"/>
      <c r="I21" s="495"/>
      <c r="J21" s="495"/>
      <c r="K21" s="495"/>
      <c r="L21" s="495"/>
      <c r="M21" s="495"/>
      <c r="N21" s="495"/>
      <c r="O21" s="495"/>
      <c r="P21" s="495"/>
      <c r="Q21" s="495"/>
      <c r="R21" s="495"/>
      <c r="S21" s="495"/>
      <c r="T21" s="495"/>
      <c r="U21" s="495"/>
      <c r="V21" s="495" t="s">
        <v>1509</v>
      </c>
      <c r="W21" s="495"/>
      <c r="X21" s="495"/>
      <c r="Y21" s="495"/>
      <c r="Z21" s="495"/>
      <c r="AA21" s="495"/>
      <c r="AB21" s="495"/>
      <c r="AC21" s="495"/>
      <c r="AD21" s="495"/>
      <c r="AE21" s="495"/>
      <c r="AF21" s="495"/>
      <c r="AG21" s="495"/>
      <c r="AH21" s="495"/>
      <c r="AI21" s="495"/>
      <c r="AJ21" s="495"/>
      <c r="AK21" s="495"/>
      <c r="AL21" s="495"/>
      <c r="AM21" s="495"/>
      <c r="AN21" s="495" t="s">
        <v>1505</v>
      </c>
      <c r="AO21" s="495"/>
      <c r="AP21" s="495"/>
      <c r="AQ21" s="495" t="s">
        <v>1367</v>
      </c>
      <c r="AR21" s="495"/>
      <c r="AS21" s="495"/>
      <c r="AT21" s="495"/>
      <c r="AU21" s="495"/>
      <c r="AV21" s="495" t="s">
        <v>1510</v>
      </c>
      <c r="AW21" s="495"/>
      <c r="AX21" s="497"/>
      <c r="AY21" s="475"/>
    </row>
    <row r="22" spans="1:51" ht="24" x14ac:dyDescent="0.4">
      <c r="A22" s="471"/>
      <c r="B22" s="525"/>
      <c r="C22" s="490" t="s">
        <v>637</v>
      </c>
      <c r="D22" s="495"/>
      <c r="E22" s="495"/>
      <c r="F22" s="495"/>
      <c r="G22" s="495"/>
      <c r="H22" s="495"/>
      <c r="I22" s="495"/>
      <c r="J22" s="495"/>
      <c r="K22" s="495"/>
      <c r="L22" s="495"/>
      <c r="M22" s="495"/>
      <c r="N22" s="495"/>
      <c r="O22" s="495"/>
      <c r="P22" s="495"/>
      <c r="Q22" s="495"/>
      <c r="R22" s="495"/>
      <c r="S22" s="495"/>
      <c r="T22" s="495"/>
      <c r="U22" s="495"/>
      <c r="V22" s="495"/>
      <c r="W22" s="495"/>
      <c r="X22" s="495"/>
      <c r="Y22" s="495"/>
      <c r="Z22" s="495"/>
      <c r="AA22" s="495"/>
      <c r="AB22" s="495"/>
      <c r="AC22" s="495"/>
      <c r="AD22" s="495"/>
      <c r="AE22" s="495"/>
      <c r="AF22" s="495"/>
      <c r="AG22" s="495"/>
      <c r="AH22" s="495"/>
      <c r="AI22" s="495"/>
      <c r="AJ22" s="495"/>
      <c r="AK22" s="495"/>
      <c r="AL22" s="495"/>
      <c r="AM22" s="495"/>
      <c r="AN22" s="495"/>
      <c r="AO22" s="495"/>
      <c r="AP22" s="495"/>
      <c r="AQ22" s="495"/>
      <c r="AR22" s="495"/>
      <c r="AS22" s="495"/>
      <c r="AT22" s="412"/>
      <c r="AU22" s="495"/>
      <c r="AV22" s="495"/>
      <c r="AW22" s="495"/>
      <c r="AX22" s="497"/>
      <c r="AY22" s="475"/>
    </row>
    <row r="23" spans="1:51" ht="24" x14ac:dyDescent="0.4">
      <c r="A23" s="471"/>
      <c r="B23" s="525"/>
      <c r="C23" s="490" t="s">
        <v>640</v>
      </c>
      <c r="D23" s="494"/>
      <c r="E23" s="495"/>
      <c r="F23" s="495"/>
      <c r="G23" s="495"/>
      <c r="H23" s="495"/>
      <c r="I23" s="495"/>
      <c r="J23" s="495"/>
      <c r="K23" s="495"/>
      <c r="L23" s="495"/>
      <c r="M23" s="495"/>
      <c r="N23" s="495"/>
      <c r="O23" s="495"/>
      <c r="P23" s="495"/>
      <c r="Q23" s="495"/>
      <c r="R23" s="495"/>
      <c r="S23" s="495"/>
      <c r="T23" s="495"/>
      <c r="U23" s="495"/>
      <c r="V23" s="495"/>
      <c r="W23" s="495"/>
      <c r="X23" s="495"/>
      <c r="Y23" s="495"/>
      <c r="Z23" s="495"/>
      <c r="AA23" s="495"/>
      <c r="AB23" s="495"/>
      <c r="AC23" s="495"/>
      <c r="AD23" s="495"/>
      <c r="AE23" s="495"/>
      <c r="AF23" s="495"/>
      <c r="AG23" s="495"/>
      <c r="AH23" s="495"/>
      <c r="AI23" s="495"/>
      <c r="AJ23" s="495"/>
      <c r="AK23" s="495"/>
      <c r="AL23" s="495"/>
      <c r="AM23" s="495"/>
      <c r="AN23" s="495"/>
      <c r="AO23" s="495"/>
      <c r="AP23" s="495"/>
      <c r="AQ23" s="495"/>
      <c r="AR23" s="495"/>
      <c r="AS23" s="495"/>
      <c r="AT23" s="495"/>
      <c r="AU23" s="495"/>
      <c r="AV23" s="495"/>
      <c r="AW23" s="495"/>
      <c r="AX23" s="497"/>
      <c r="AY23" s="475"/>
    </row>
    <row r="24" spans="1:51" ht="24" x14ac:dyDescent="0.4">
      <c r="A24" s="471"/>
      <c r="B24" s="525" t="s">
        <v>274</v>
      </c>
      <c r="C24" s="490" t="s">
        <v>642</v>
      </c>
      <c r="D24" s="505" t="s">
        <v>1511</v>
      </c>
      <c r="E24" s="495"/>
      <c r="F24" s="495"/>
      <c r="G24" s="495"/>
      <c r="H24" s="495"/>
      <c r="I24" s="495"/>
      <c r="J24" s="495"/>
      <c r="K24" s="495"/>
      <c r="L24" s="495"/>
      <c r="M24" s="495"/>
      <c r="N24" s="495"/>
      <c r="O24" s="495"/>
      <c r="P24" s="495"/>
      <c r="Q24" s="495"/>
      <c r="R24" s="495"/>
      <c r="S24" s="495"/>
      <c r="T24" s="495"/>
      <c r="U24" s="495"/>
      <c r="V24" s="495" t="s">
        <v>1512</v>
      </c>
      <c r="W24" s="495"/>
      <c r="X24" s="495"/>
      <c r="Y24" s="495"/>
      <c r="Z24" s="495"/>
      <c r="AA24" s="495"/>
      <c r="AB24" s="495"/>
      <c r="AC24" s="495"/>
      <c r="AD24" s="495"/>
      <c r="AE24" s="495"/>
      <c r="AF24" s="495"/>
      <c r="AG24" s="495"/>
      <c r="AH24" s="495"/>
      <c r="AI24" s="495"/>
      <c r="AJ24" s="495"/>
      <c r="AK24" s="495"/>
      <c r="AL24" s="495"/>
      <c r="AM24" s="495"/>
      <c r="AN24" s="495"/>
      <c r="AO24" s="495"/>
      <c r="AP24" s="495"/>
      <c r="AQ24" s="495"/>
      <c r="AR24" s="495"/>
      <c r="AS24" s="495"/>
      <c r="AT24" s="495"/>
      <c r="AU24" s="495"/>
      <c r="AV24" s="495"/>
      <c r="AW24" s="508"/>
      <c r="AX24" s="497"/>
      <c r="AY24" s="475"/>
    </row>
    <row r="25" spans="1:51" ht="24" x14ac:dyDescent="0.4">
      <c r="A25" s="471"/>
      <c r="B25" s="525" t="s">
        <v>1502</v>
      </c>
      <c r="C25" s="490" t="s">
        <v>1375</v>
      </c>
      <c r="D25" s="495" t="s">
        <v>1503</v>
      </c>
      <c r="E25" s="495"/>
      <c r="F25" s="495"/>
      <c r="G25" s="495"/>
      <c r="H25" s="495"/>
      <c r="I25" s="495"/>
      <c r="J25" s="495"/>
      <c r="K25" s="495"/>
      <c r="L25" s="495"/>
      <c r="M25" s="495"/>
      <c r="N25" s="495"/>
      <c r="O25" s="495"/>
      <c r="P25" s="495"/>
      <c r="Q25" s="495"/>
      <c r="R25" s="495"/>
      <c r="S25" s="495"/>
      <c r="T25" s="495"/>
      <c r="U25" s="495"/>
      <c r="V25" s="495" t="s">
        <v>1513</v>
      </c>
      <c r="W25" s="495"/>
      <c r="X25" s="495"/>
      <c r="Y25" s="495"/>
      <c r="Z25" s="495"/>
      <c r="AA25" s="495"/>
      <c r="AB25" s="495"/>
      <c r="AC25" s="495"/>
      <c r="AD25" s="495"/>
      <c r="AE25" s="495"/>
      <c r="AF25" s="495"/>
      <c r="AG25" s="495"/>
      <c r="AH25" s="495"/>
      <c r="AI25" s="495"/>
      <c r="AJ25" s="495"/>
      <c r="AK25" s="495"/>
      <c r="AL25" s="495"/>
      <c r="AM25" s="495"/>
      <c r="AN25" s="495" t="s">
        <v>1505</v>
      </c>
      <c r="AO25" s="495"/>
      <c r="AP25" s="495"/>
      <c r="AQ25" s="495" t="s">
        <v>1367</v>
      </c>
      <c r="AR25" s="495"/>
      <c r="AS25" s="495"/>
      <c r="AT25" s="495"/>
      <c r="AU25" s="495"/>
      <c r="AV25" s="495" t="s">
        <v>1514</v>
      </c>
      <c r="AW25" s="495"/>
      <c r="AX25" s="497"/>
      <c r="AY25" s="475"/>
    </row>
    <row r="26" spans="1:51" ht="24" x14ac:dyDescent="0.4">
      <c r="A26" s="471"/>
      <c r="B26" s="525"/>
      <c r="C26" s="490" t="s">
        <v>1377</v>
      </c>
      <c r="D26" s="508"/>
      <c r="E26" s="495"/>
      <c r="F26" s="495"/>
      <c r="G26" s="495"/>
      <c r="H26" s="495"/>
      <c r="I26" s="495"/>
      <c r="J26" s="495"/>
      <c r="K26" s="495"/>
      <c r="L26" s="495"/>
      <c r="M26" s="495"/>
      <c r="N26" s="495"/>
      <c r="O26" s="495"/>
      <c r="P26" s="495"/>
      <c r="Q26" s="495"/>
      <c r="R26" s="495"/>
      <c r="S26" s="495"/>
      <c r="T26" s="495"/>
      <c r="U26" s="495"/>
      <c r="V26" s="495"/>
      <c r="W26" s="495"/>
      <c r="X26" s="495"/>
      <c r="Y26" s="495"/>
      <c r="Z26" s="495"/>
      <c r="AA26" s="495"/>
      <c r="AB26" s="495"/>
      <c r="AC26" s="495"/>
      <c r="AD26" s="495"/>
      <c r="AE26" s="495"/>
      <c r="AF26" s="495"/>
      <c r="AG26" s="495"/>
      <c r="AH26" s="495"/>
      <c r="AI26" s="495"/>
      <c r="AJ26" s="495"/>
      <c r="AK26" s="495"/>
      <c r="AL26" s="495"/>
      <c r="AM26" s="495"/>
      <c r="AN26" s="495"/>
      <c r="AO26" s="495"/>
      <c r="AP26" s="495"/>
      <c r="AQ26" s="495"/>
      <c r="AR26" s="495"/>
      <c r="AS26" s="495"/>
      <c r="AT26" s="495"/>
      <c r="AU26" s="495"/>
      <c r="AV26" s="495"/>
      <c r="AW26" s="495"/>
      <c r="AX26" s="497"/>
      <c r="AY26" s="475"/>
    </row>
    <row r="27" spans="1:51" ht="24" x14ac:dyDescent="0.4">
      <c r="A27" s="471"/>
      <c r="B27" s="526"/>
      <c r="C27" s="527" t="s">
        <v>1379</v>
      </c>
      <c r="D27" s="494"/>
      <c r="E27" s="495"/>
      <c r="F27" s="495"/>
      <c r="G27" s="495"/>
      <c r="H27" s="495"/>
      <c r="I27" s="495"/>
      <c r="J27" s="495"/>
      <c r="K27" s="495"/>
      <c r="L27" s="495"/>
      <c r="M27" s="495"/>
      <c r="N27" s="495"/>
      <c r="O27" s="495"/>
      <c r="P27" s="495"/>
      <c r="Q27" s="495"/>
      <c r="R27" s="495"/>
      <c r="S27" s="495"/>
      <c r="T27" s="495"/>
      <c r="U27" s="495"/>
      <c r="V27" s="495"/>
      <c r="W27" s="495"/>
      <c r="X27" s="495"/>
      <c r="Y27" s="495"/>
      <c r="Z27" s="495"/>
      <c r="AA27" s="495"/>
      <c r="AB27" s="495"/>
      <c r="AC27" s="495"/>
      <c r="AD27" s="495"/>
      <c r="AE27" s="495"/>
      <c r="AF27" s="495"/>
      <c r="AG27" s="495"/>
      <c r="AH27" s="495"/>
      <c r="AI27" s="495"/>
      <c r="AJ27" s="495"/>
      <c r="AK27" s="495"/>
      <c r="AL27" s="495"/>
      <c r="AM27" s="505"/>
      <c r="AN27" s="508"/>
      <c r="AO27" s="508"/>
      <c r="AP27" s="508"/>
      <c r="AQ27" s="495"/>
      <c r="AR27" s="495"/>
      <c r="AS27" s="495"/>
      <c r="AT27" s="495"/>
      <c r="AU27" s="495"/>
      <c r="AV27" s="495"/>
      <c r="AW27" s="495"/>
      <c r="AX27" s="528"/>
      <c r="AY27" s="475"/>
    </row>
    <row r="28" spans="1:51" ht="24" x14ac:dyDescent="0.4">
      <c r="A28" s="471"/>
      <c r="B28" s="525" t="s">
        <v>274</v>
      </c>
      <c r="C28" s="529" t="s">
        <v>1381</v>
      </c>
      <c r="D28" s="505" t="s">
        <v>1515</v>
      </c>
      <c r="E28" s="495"/>
      <c r="F28" s="495"/>
      <c r="G28" s="495"/>
      <c r="H28" s="495"/>
      <c r="I28" s="495"/>
      <c r="J28" s="495"/>
      <c r="K28" s="495"/>
      <c r="L28" s="495"/>
      <c r="M28" s="495"/>
      <c r="N28" s="495"/>
      <c r="O28" s="495"/>
      <c r="P28" s="495"/>
      <c r="Q28" s="495"/>
      <c r="R28" s="495"/>
      <c r="S28" s="495"/>
      <c r="T28" s="495"/>
      <c r="U28" s="495"/>
      <c r="V28" s="495" t="s">
        <v>1508</v>
      </c>
      <c r="W28" s="495"/>
      <c r="X28" s="495"/>
      <c r="Y28" s="495"/>
      <c r="Z28" s="495"/>
      <c r="AA28" s="495"/>
      <c r="AB28" s="495"/>
      <c r="AC28" s="495"/>
      <c r="AD28" s="495"/>
      <c r="AE28" s="495"/>
      <c r="AF28" s="495"/>
      <c r="AG28" s="495"/>
      <c r="AH28" s="495"/>
      <c r="AI28" s="495"/>
      <c r="AJ28" s="495"/>
      <c r="AK28" s="495"/>
      <c r="AL28" s="495"/>
      <c r="AM28" s="495"/>
      <c r="AN28" s="495"/>
      <c r="AO28" s="495"/>
      <c r="AP28" s="495"/>
      <c r="AQ28" s="495"/>
      <c r="AR28" s="495"/>
      <c r="AS28" s="495"/>
      <c r="AT28" s="495"/>
      <c r="AU28" s="495"/>
      <c r="AV28" s="495"/>
      <c r="AW28" s="505"/>
      <c r="AX28" s="497"/>
      <c r="AY28" s="475"/>
    </row>
    <row r="29" spans="1:51" ht="24" x14ac:dyDescent="0.4">
      <c r="A29" s="471"/>
      <c r="B29" s="525" t="s">
        <v>1502</v>
      </c>
      <c r="C29" s="490" t="s">
        <v>583</v>
      </c>
      <c r="D29" s="495" t="s">
        <v>1503</v>
      </c>
      <c r="E29" s="495"/>
      <c r="F29" s="495"/>
      <c r="G29" s="495"/>
      <c r="H29" s="495"/>
      <c r="I29" s="495"/>
      <c r="J29" s="495"/>
      <c r="K29" s="495"/>
      <c r="L29" s="495"/>
      <c r="M29" s="495"/>
      <c r="N29" s="495"/>
      <c r="O29" s="495"/>
      <c r="P29" s="495"/>
      <c r="Q29" s="495"/>
      <c r="R29" s="495"/>
      <c r="S29" s="495"/>
      <c r="T29" s="495"/>
      <c r="U29" s="495"/>
      <c r="V29" s="495" t="s">
        <v>1516</v>
      </c>
      <c r="W29" s="495"/>
      <c r="X29" s="495"/>
      <c r="Y29" s="495"/>
      <c r="Z29" s="495"/>
      <c r="AA29" s="495"/>
      <c r="AB29" s="495"/>
      <c r="AC29" s="495"/>
      <c r="AD29" s="495"/>
      <c r="AE29" s="495"/>
      <c r="AF29" s="495"/>
      <c r="AG29" s="495"/>
      <c r="AH29" s="495"/>
      <c r="AI29" s="495"/>
      <c r="AJ29" s="495"/>
      <c r="AK29" s="495"/>
      <c r="AL29" s="495"/>
      <c r="AM29" s="495"/>
      <c r="AN29" s="495" t="s">
        <v>1505</v>
      </c>
      <c r="AO29" s="495"/>
      <c r="AP29" s="495"/>
      <c r="AQ29" s="495" t="s">
        <v>1367</v>
      </c>
      <c r="AR29" s="495"/>
      <c r="AS29" s="495"/>
      <c r="AT29" s="495"/>
      <c r="AU29" s="495"/>
      <c r="AV29" s="495" t="s">
        <v>1517</v>
      </c>
      <c r="AW29" s="495"/>
      <c r="AX29" s="497"/>
      <c r="AY29" s="475"/>
    </row>
    <row r="30" spans="1:51" ht="24" x14ac:dyDescent="0.4">
      <c r="A30" s="471"/>
      <c r="B30" s="525"/>
      <c r="C30" s="490" t="s">
        <v>1384</v>
      </c>
      <c r="D30" s="495"/>
      <c r="E30" s="495"/>
      <c r="F30" s="495"/>
      <c r="G30" s="495"/>
      <c r="H30" s="495"/>
      <c r="I30" s="495"/>
      <c r="J30" s="495"/>
      <c r="K30" s="495"/>
      <c r="L30" s="495"/>
      <c r="M30" s="495"/>
      <c r="N30" s="495"/>
      <c r="O30" s="495"/>
      <c r="P30" s="495"/>
      <c r="Q30" s="495"/>
      <c r="R30" s="495"/>
      <c r="S30" s="495"/>
      <c r="T30" s="495"/>
      <c r="U30" s="495"/>
      <c r="V30" s="505"/>
      <c r="W30" s="506"/>
      <c r="X30" s="495"/>
      <c r="Y30" s="495"/>
      <c r="Z30" s="495"/>
      <c r="AA30" s="495"/>
      <c r="AB30" s="495"/>
      <c r="AC30" s="495"/>
      <c r="AD30" s="495"/>
      <c r="AE30" s="495"/>
      <c r="AF30" s="495"/>
      <c r="AG30" s="495"/>
      <c r="AH30" s="495"/>
      <c r="AI30" s="495"/>
      <c r="AJ30" s="495"/>
      <c r="AK30" s="495"/>
      <c r="AL30" s="495"/>
      <c r="AM30" s="495"/>
      <c r="AN30" s="495"/>
      <c r="AO30" s="495"/>
      <c r="AP30" s="495"/>
      <c r="AQ30" s="495"/>
      <c r="AR30" s="495"/>
      <c r="AS30" s="495"/>
      <c r="AT30" s="495"/>
      <c r="AU30" s="495"/>
      <c r="AV30" s="495"/>
      <c r="AW30" s="495"/>
      <c r="AX30" s="497"/>
      <c r="AY30" s="475"/>
    </row>
    <row r="31" spans="1:51" ht="24" x14ac:dyDescent="0.4">
      <c r="A31" s="471"/>
      <c r="B31" s="526"/>
      <c r="C31" s="509" t="s">
        <v>1385</v>
      </c>
      <c r="D31" s="508"/>
      <c r="E31" s="508"/>
      <c r="F31" s="508"/>
      <c r="G31" s="508"/>
      <c r="H31" s="508"/>
      <c r="I31" s="508"/>
      <c r="J31" s="508"/>
      <c r="K31" s="508"/>
      <c r="L31" s="508"/>
      <c r="M31" s="530"/>
      <c r="N31" s="508"/>
      <c r="O31" s="508"/>
      <c r="P31" s="508"/>
      <c r="Q31" s="508"/>
      <c r="R31" s="508"/>
      <c r="S31" s="508"/>
      <c r="T31" s="508"/>
      <c r="U31" s="508"/>
      <c r="V31" s="495"/>
      <c r="W31" s="496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8"/>
      <c r="AI31" s="508"/>
      <c r="AJ31" s="508"/>
      <c r="AK31" s="508"/>
      <c r="AL31" s="508"/>
      <c r="AM31" s="505"/>
      <c r="AN31" s="508"/>
      <c r="AO31" s="508"/>
      <c r="AP31" s="508"/>
      <c r="AQ31" s="508"/>
      <c r="AR31" s="508"/>
      <c r="AS31" s="508"/>
      <c r="AT31" s="508"/>
      <c r="AU31" s="508"/>
      <c r="AV31" s="508"/>
      <c r="AW31" s="508"/>
      <c r="AX31" s="528"/>
      <c r="AY31" s="475"/>
    </row>
    <row r="32" spans="1:51" ht="24" customHeight="1" x14ac:dyDescent="0.35">
      <c r="A32" s="471"/>
      <c r="B32" s="1116" t="s">
        <v>1518</v>
      </c>
      <c r="C32" s="1117"/>
      <c r="D32" s="1117"/>
      <c r="E32" s="1118"/>
      <c r="F32" s="1116" t="s">
        <v>1519</v>
      </c>
      <c r="G32" s="1117"/>
      <c r="H32" s="1117"/>
      <c r="I32" s="1117"/>
      <c r="J32" s="1117"/>
      <c r="K32" s="1117"/>
      <c r="L32" s="1117"/>
      <c r="M32" s="1117"/>
      <c r="N32" s="1117"/>
      <c r="O32" s="1117"/>
      <c r="P32" s="1117"/>
      <c r="Q32" s="1117"/>
      <c r="R32" s="1117"/>
      <c r="S32" s="510"/>
      <c r="T32" s="510"/>
      <c r="U32" s="510"/>
      <c r="V32" s="510"/>
      <c r="W32" s="510"/>
      <c r="X32" s="510"/>
      <c r="Y32" s="510"/>
      <c r="Z32" s="510"/>
      <c r="AA32" s="510"/>
      <c r="AB32" s="512"/>
      <c r="AC32" s="512"/>
      <c r="AD32" s="512"/>
      <c r="AE32" s="512"/>
      <c r="AF32" s="512"/>
      <c r="AG32" s="512"/>
      <c r="AH32" s="512"/>
      <c r="AI32" s="512"/>
      <c r="AJ32" s="512"/>
      <c r="AK32" s="512"/>
      <c r="AL32" s="512"/>
      <c r="AM32" s="512"/>
      <c r="AN32" s="512"/>
      <c r="AO32" s="512"/>
      <c r="AP32" s="512"/>
      <c r="AQ32" s="512"/>
      <c r="AR32" s="512"/>
      <c r="AS32" s="512"/>
      <c r="AT32" s="512"/>
      <c r="AU32" s="512"/>
      <c r="AV32" s="512"/>
      <c r="AW32" s="512"/>
      <c r="AX32" s="531"/>
      <c r="AY32" s="475"/>
    </row>
    <row r="33" spans="1:51" ht="6.6" customHeight="1" x14ac:dyDescent="0.25">
      <c r="A33" s="477"/>
      <c r="B33" s="478"/>
      <c r="C33" s="478"/>
      <c r="D33" s="478"/>
      <c r="E33" s="478"/>
      <c r="F33" s="478"/>
      <c r="G33" s="478"/>
      <c r="H33" s="478"/>
      <c r="I33" s="478"/>
      <c r="J33" s="478"/>
      <c r="K33" s="478"/>
      <c r="L33" s="478"/>
      <c r="M33" s="478"/>
      <c r="N33" s="478"/>
      <c r="O33" s="478"/>
      <c r="P33" s="478"/>
      <c r="Q33" s="478"/>
      <c r="R33" s="478"/>
      <c r="S33" s="478"/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478"/>
      <c r="AL33" s="478"/>
      <c r="AM33" s="478"/>
      <c r="AN33" s="478"/>
      <c r="AO33" s="478"/>
      <c r="AP33" s="478"/>
      <c r="AQ33" s="478"/>
      <c r="AR33" s="478"/>
      <c r="AS33" s="478"/>
      <c r="AT33" s="478"/>
      <c r="AU33" s="478"/>
      <c r="AV33" s="478"/>
      <c r="AW33" s="478"/>
      <c r="AX33" s="478"/>
      <c r="AY33" s="504"/>
    </row>
    <row r="34" spans="1:51" ht="15.75" customHeight="1" x14ac:dyDescent="0.25">
      <c r="A34" s="469"/>
      <c r="B34" s="469"/>
      <c r="C34" s="469"/>
      <c r="D34" s="469"/>
      <c r="E34" s="469"/>
      <c r="F34" s="469"/>
      <c r="G34" s="469"/>
      <c r="H34" s="469"/>
      <c r="I34" s="469"/>
      <c r="J34" s="469"/>
      <c r="K34" s="469"/>
      <c r="L34" s="469"/>
      <c r="M34" s="469"/>
      <c r="N34" s="469"/>
      <c r="O34" s="469"/>
      <c r="P34" s="469"/>
      <c r="Q34" s="469"/>
      <c r="R34" s="469"/>
      <c r="S34" s="469"/>
      <c r="T34" s="469"/>
      <c r="U34" s="469"/>
      <c r="V34" s="469"/>
      <c r="W34" s="469"/>
      <c r="X34" s="469"/>
      <c r="Y34" s="469"/>
      <c r="Z34" s="469"/>
      <c r="AA34" s="469"/>
      <c r="AB34" s="469"/>
      <c r="AC34" s="469"/>
      <c r="AD34" s="469"/>
      <c r="AE34" s="469"/>
      <c r="AF34" s="469"/>
      <c r="AG34" s="469"/>
      <c r="AH34" s="469"/>
      <c r="AI34" s="469"/>
      <c r="AJ34" s="469"/>
      <c r="AK34" s="469"/>
      <c r="AL34" s="469"/>
      <c r="AM34" s="469"/>
      <c r="AN34" s="469"/>
      <c r="AO34" s="469"/>
      <c r="AP34" s="469"/>
      <c r="AQ34" s="469"/>
      <c r="AR34" s="469"/>
      <c r="AS34" s="469"/>
      <c r="AT34" s="469"/>
      <c r="AU34" s="469"/>
      <c r="AV34" s="469"/>
      <c r="AW34" s="469"/>
      <c r="AX34" s="469"/>
      <c r="AY34" s="532"/>
    </row>
    <row r="35" spans="1:51" hidden="1" x14ac:dyDescent="0.25">
      <c r="A35" s="468"/>
      <c r="B35" s="469"/>
      <c r="C35" s="469"/>
      <c r="D35" s="469"/>
      <c r="E35" s="469"/>
      <c r="F35" s="469"/>
      <c r="G35" s="469"/>
      <c r="H35" s="469"/>
      <c r="I35" s="469"/>
      <c r="J35" s="469"/>
      <c r="K35" s="469"/>
      <c r="L35" s="469"/>
      <c r="M35" s="469"/>
      <c r="N35" s="469"/>
      <c r="O35" s="469"/>
      <c r="P35" s="469"/>
      <c r="Q35" s="469"/>
      <c r="R35" s="469"/>
      <c r="S35" s="469"/>
      <c r="T35" s="469"/>
      <c r="U35" s="469"/>
      <c r="V35" s="469"/>
      <c r="W35" s="469"/>
      <c r="X35" s="469"/>
      <c r="Y35" s="469"/>
      <c r="Z35" s="469"/>
      <c r="AA35" s="469"/>
      <c r="AB35" s="469"/>
      <c r="AC35" s="469"/>
      <c r="AD35" s="469"/>
      <c r="AE35" s="469"/>
      <c r="AF35" s="469"/>
      <c r="AG35" s="469"/>
      <c r="AH35" s="469"/>
      <c r="AI35" s="469"/>
      <c r="AJ35" s="469"/>
      <c r="AK35" s="469"/>
      <c r="AL35" s="469"/>
      <c r="AM35" s="469"/>
      <c r="AN35" s="469" t="s">
        <v>1389</v>
      </c>
      <c r="AO35" s="469"/>
      <c r="AP35" s="469"/>
      <c r="AQ35" s="469"/>
      <c r="AR35" s="469"/>
      <c r="AS35" s="469"/>
      <c r="AT35" s="469"/>
      <c r="AU35" s="469"/>
      <c r="AV35" s="469"/>
      <c r="AW35" s="469"/>
      <c r="AX35" s="469"/>
      <c r="AY35" s="470"/>
    </row>
    <row r="36" spans="1:51" hidden="1" x14ac:dyDescent="0.25">
      <c r="A36" s="471"/>
      <c r="B36" s="412"/>
      <c r="C36" s="412"/>
      <c r="D36" s="412"/>
      <c r="E36" s="412"/>
      <c r="F36" s="412"/>
      <c r="G36" s="412"/>
      <c r="H36" s="412"/>
      <c r="I36" s="412"/>
      <c r="J36" s="412"/>
      <c r="K36" s="412"/>
      <c r="L36" s="412"/>
      <c r="M36" s="412"/>
      <c r="N36" s="412"/>
      <c r="O36" s="412"/>
      <c r="P36" s="412"/>
      <c r="Q36" s="412"/>
      <c r="R36" s="412"/>
      <c r="S36" s="412"/>
      <c r="T36" s="412"/>
      <c r="U36" s="412"/>
      <c r="V36" s="412"/>
      <c r="W36" s="412"/>
      <c r="X36" s="412"/>
      <c r="Y36" s="412"/>
      <c r="Z36" s="412"/>
      <c r="AA36" s="412"/>
      <c r="AB36" s="412"/>
      <c r="AC36" s="412"/>
      <c r="AD36" s="412"/>
      <c r="AE36" s="412"/>
      <c r="AF36" s="412"/>
      <c r="AG36" s="412"/>
      <c r="AH36" s="412"/>
      <c r="AI36" s="412"/>
      <c r="AJ36" s="412"/>
      <c r="AK36" s="472"/>
      <c r="AL36" s="473"/>
      <c r="AM36" s="474"/>
      <c r="AN36" s="472"/>
      <c r="AO36" s="474"/>
      <c r="AP36" s="472"/>
      <c r="AQ36" s="473"/>
      <c r="AR36" s="473"/>
      <c r="AS36" s="474"/>
      <c r="AT36" s="472"/>
      <c r="AU36" s="473"/>
      <c r="AV36" s="474"/>
      <c r="AW36" s="472"/>
      <c r="AX36" s="474"/>
      <c r="AY36" s="475"/>
    </row>
    <row r="37" spans="1:51" hidden="1" x14ac:dyDescent="0.25">
      <c r="A37" s="471"/>
      <c r="B37" s="472" t="s">
        <v>1324</v>
      </c>
      <c r="C37" s="473"/>
      <c r="D37" s="474"/>
      <c r="E37" s="472"/>
      <c r="F37" s="473"/>
      <c r="G37" s="473"/>
      <c r="H37" s="474"/>
      <c r="I37" s="472"/>
      <c r="J37" s="473"/>
      <c r="K37" s="474"/>
      <c r="L37" s="472"/>
      <c r="M37" s="474"/>
      <c r="N37" s="412"/>
      <c r="O37" s="412"/>
      <c r="P37" s="412"/>
      <c r="Q37" s="412"/>
      <c r="R37" s="412"/>
      <c r="S37" s="412"/>
      <c r="T37" s="454"/>
      <c r="U37" s="412"/>
      <c r="V37" s="412"/>
      <c r="W37" s="412"/>
      <c r="X37" s="412"/>
      <c r="Y37" s="412"/>
      <c r="Z37" s="412"/>
      <c r="AA37" s="412"/>
      <c r="AB37" s="412"/>
      <c r="AC37" s="412"/>
      <c r="AD37" s="412"/>
      <c r="AE37" s="412"/>
      <c r="AF37" s="412"/>
      <c r="AG37" s="412"/>
      <c r="AH37" s="412"/>
      <c r="AI37" s="412"/>
      <c r="AJ37" s="412"/>
      <c r="AK37" s="472"/>
      <c r="AL37" s="473"/>
      <c r="AM37" s="474"/>
      <c r="AN37" s="472"/>
      <c r="AO37" s="474"/>
      <c r="AP37" s="472"/>
      <c r="AQ37" s="473"/>
      <c r="AR37" s="473"/>
      <c r="AS37" s="474"/>
      <c r="AT37" s="472"/>
      <c r="AU37" s="473"/>
      <c r="AV37" s="474"/>
      <c r="AW37" s="472"/>
      <c r="AX37" s="474"/>
      <c r="AY37" s="475"/>
    </row>
    <row r="38" spans="1:51" hidden="1" x14ac:dyDescent="0.25">
      <c r="A38" s="471"/>
      <c r="B38" s="472" t="s">
        <v>1325</v>
      </c>
      <c r="C38" s="473"/>
      <c r="D38" s="474"/>
      <c r="E38" s="472"/>
      <c r="F38" s="473"/>
      <c r="G38" s="473"/>
      <c r="H38" s="474"/>
      <c r="I38" s="472"/>
      <c r="J38" s="473"/>
      <c r="K38" s="474"/>
      <c r="L38" s="472"/>
      <c r="M38" s="474"/>
      <c r="N38" s="412"/>
      <c r="O38" s="412"/>
      <c r="P38" s="412"/>
      <c r="Q38" s="412"/>
      <c r="R38" s="412"/>
      <c r="S38" s="412"/>
      <c r="T38" s="412"/>
      <c r="U38" s="412"/>
      <c r="V38" s="476"/>
      <c r="W38" s="472"/>
      <c r="X38" s="474"/>
      <c r="Y38" s="472"/>
      <c r="Z38" s="473"/>
      <c r="AA38" s="473"/>
      <c r="AB38" s="474"/>
      <c r="AC38" s="472"/>
      <c r="AD38" s="473"/>
      <c r="AE38" s="473"/>
      <c r="AF38" s="474"/>
      <c r="AG38" s="472"/>
      <c r="AH38" s="473"/>
      <c r="AI38" s="473"/>
      <c r="AJ38" s="473"/>
      <c r="AK38" s="472"/>
      <c r="AL38" s="473"/>
      <c r="AM38" s="474"/>
      <c r="AN38" s="472"/>
      <c r="AO38" s="474"/>
      <c r="AP38" s="472"/>
      <c r="AQ38" s="473"/>
      <c r="AR38" s="473"/>
      <c r="AS38" s="474"/>
      <c r="AT38" s="472"/>
      <c r="AU38" s="473"/>
      <c r="AV38" s="474"/>
      <c r="AW38" s="472"/>
      <c r="AX38" s="474"/>
      <c r="AY38" s="475"/>
    </row>
    <row r="39" spans="1:51" ht="15" hidden="1" customHeight="1" x14ac:dyDescent="0.25">
      <c r="A39" s="471"/>
      <c r="B39" s="472" t="s">
        <v>1326</v>
      </c>
      <c r="C39" s="473"/>
      <c r="D39" s="474"/>
      <c r="E39" s="472"/>
      <c r="F39" s="473"/>
      <c r="G39" s="473"/>
      <c r="H39" s="474"/>
      <c r="I39" s="472"/>
      <c r="J39" s="473"/>
      <c r="K39" s="474"/>
      <c r="L39" s="472"/>
      <c r="M39" s="474"/>
      <c r="N39" s="477"/>
      <c r="O39" s="478"/>
      <c r="P39" s="478"/>
      <c r="Q39" s="478"/>
      <c r="R39" s="478"/>
      <c r="S39" s="478"/>
      <c r="T39" s="478"/>
      <c r="U39" s="478"/>
      <c r="V39" s="476"/>
      <c r="W39" s="472"/>
      <c r="X39" s="474"/>
      <c r="Y39" s="472"/>
      <c r="Z39" s="473"/>
      <c r="AA39" s="473"/>
      <c r="AB39" s="474"/>
      <c r="AC39" s="472"/>
      <c r="AD39" s="473"/>
      <c r="AE39" s="473"/>
      <c r="AF39" s="474"/>
      <c r="AG39" s="472"/>
      <c r="AH39" s="473"/>
      <c r="AI39" s="473"/>
      <c r="AJ39" s="473"/>
      <c r="AK39" s="472"/>
      <c r="AL39" s="473"/>
      <c r="AM39" s="474"/>
      <c r="AN39" s="472"/>
      <c r="AO39" s="474"/>
      <c r="AP39" s="472"/>
      <c r="AQ39" s="473"/>
      <c r="AR39" s="473"/>
      <c r="AS39" s="474"/>
      <c r="AT39" s="472"/>
      <c r="AU39" s="473"/>
      <c r="AV39" s="474"/>
      <c r="AW39" s="472"/>
      <c r="AX39" s="474"/>
      <c r="AY39" s="475"/>
    </row>
    <row r="40" spans="1:51" ht="23.45" hidden="1" customHeight="1" thickBot="1" x14ac:dyDescent="0.3">
      <c r="A40" s="471"/>
      <c r="B40" s="1082"/>
      <c r="C40" s="1086"/>
      <c r="D40" s="1086"/>
      <c r="E40" s="1086"/>
      <c r="F40" s="1086"/>
      <c r="G40" s="1086"/>
      <c r="H40" s="1086"/>
      <c r="I40" s="1086"/>
      <c r="J40" s="1086"/>
      <c r="K40" s="1086"/>
      <c r="L40" s="1086"/>
      <c r="M40" s="1086"/>
      <c r="N40" s="1086"/>
      <c r="O40" s="1086"/>
      <c r="P40" s="1086"/>
      <c r="Q40" s="1086"/>
      <c r="R40" s="1086"/>
      <c r="S40" s="1086"/>
      <c r="T40" s="1086"/>
      <c r="U40" s="1086"/>
      <c r="V40" s="1086"/>
      <c r="W40" s="1086"/>
      <c r="X40" s="1086"/>
      <c r="Y40" s="1086"/>
      <c r="Z40" s="1086"/>
      <c r="AA40" s="1086"/>
      <c r="AB40" s="1105"/>
      <c r="AC40" s="1105"/>
      <c r="AD40" s="1105"/>
      <c r="AE40" s="1105"/>
      <c r="AF40" s="1105"/>
      <c r="AG40" s="1105"/>
      <c r="AH40" s="1105"/>
      <c r="AI40" s="1105"/>
      <c r="AJ40" s="1105"/>
      <c r="AK40" s="1105"/>
      <c r="AL40" s="1105"/>
      <c r="AM40" s="1105"/>
      <c r="AN40" s="1106"/>
      <c r="AO40" s="1076"/>
      <c r="AP40" s="1077"/>
      <c r="AQ40" s="1077"/>
      <c r="AR40" s="1077"/>
      <c r="AS40" s="1077"/>
      <c r="AT40" s="1077"/>
      <c r="AU40" s="1077"/>
      <c r="AV40" s="1078"/>
      <c r="AW40" s="1076">
        <v>2</v>
      </c>
      <c r="AX40" s="1078"/>
      <c r="AY40" s="475"/>
    </row>
    <row r="41" spans="1:51" ht="13.15" hidden="1" customHeight="1" x14ac:dyDescent="0.25">
      <c r="A41" s="471"/>
      <c r="B41" s="1104"/>
      <c r="C41" s="1106"/>
      <c r="D41" s="472"/>
      <c r="E41" s="474"/>
      <c r="F41" s="472"/>
      <c r="G41" s="474"/>
      <c r="H41" s="472"/>
      <c r="I41" s="473"/>
      <c r="J41" s="473"/>
      <c r="K41" s="474"/>
      <c r="L41" s="472"/>
      <c r="M41" s="473"/>
      <c r="N41" s="474"/>
      <c r="O41" s="472"/>
      <c r="P41" s="474"/>
      <c r="Q41" s="476"/>
      <c r="R41" s="476"/>
      <c r="S41" s="472"/>
      <c r="T41" s="473"/>
      <c r="U41" s="474"/>
      <c r="V41" s="472"/>
      <c r="W41" s="473"/>
      <c r="X41" s="473"/>
      <c r="Y41" s="474"/>
      <c r="Z41" s="472"/>
      <c r="AA41" s="473"/>
      <c r="AB41" s="1174"/>
      <c r="AC41" s="1175"/>
      <c r="AD41" s="1175"/>
      <c r="AE41" s="1175"/>
      <c r="AF41" s="1175"/>
      <c r="AG41" s="1175"/>
      <c r="AH41" s="1175"/>
      <c r="AI41" s="1175"/>
      <c r="AJ41" s="1175"/>
      <c r="AK41" s="1175"/>
      <c r="AL41" s="1175"/>
      <c r="AM41" s="1175"/>
      <c r="AN41" s="1175"/>
      <c r="AO41" s="1176"/>
      <c r="AP41" s="1183"/>
      <c r="AQ41" s="1184"/>
      <c r="AR41" s="1184"/>
      <c r="AS41" s="1184"/>
      <c r="AT41" s="1184"/>
      <c r="AU41" s="1184"/>
      <c r="AV41" s="1184"/>
      <c r="AW41" s="1184"/>
      <c r="AX41" s="1185"/>
      <c r="AY41" s="475"/>
    </row>
    <row r="42" spans="1:51" ht="6" hidden="1" customHeight="1" x14ac:dyDescent="0.25">
      <c r="A42" s="471"/>
      <c r="B42" s="1107"/>
      <c r="C42" s="1108"/>
      <c r="D42" s="468"/>
      <c r="E42" s="515"/>
      <c r="F42" s="468"/>
      <c r="G42" s="515"/>
      <c r="H42" s="468"/>
      <c r="I42" s="469"/>
      <c r="J42" s="469"/>
      <c r="K42" s="515"/>
      <c r="L42" s="468"/>
      <c r="M42" s="469"/>
      <c r="N42" s="515"/>
      <c r="O42" s="468"/>
      <c r="P42" s="515"/>
      <c r="Q42" s="533"/>
      <c r="R42" s="533"/>
      <c r="S42" s="468"/>
      <c r="T42" s="469"/>
      <c r="U42" s="515"/>
      <c r="V42" s="468"/>
      <c r="W42" s="469"/>
      <c r="X42" s="469"/>
      <c r="Y42" s="515"/>
      <c r="Z42" s="468"/>
      <c r="AA42" s="469"/>
      <c r="AB42" s="1177"/>
      <c r="AC42" s="1178"/>
      <c r="AD42" s="1178"/>
      <c r="AE42" s="1178"/>
      <c r="AF42" s="1178"/>
      <c r="AG42" s="1178"/>
      <c r="AH42" s="1178"/>
      <c r="AI42" s="1178"/>
      <c r="AJ42" s="1178"/>
      <c r="AK42" s="1178"/>
      <c r="AL42" s="1178"/>
      <c r="AM42" s="1178"/>
      <c r="AN42" s="1178"/>
      <c r="AO42" s="1179"/>
      <c r="AP42" s="1101"/>
      <c r="AQ42" s="1102"/>
      <c r="AR42" s="1102"/>
      <c r="AS42" s="1102"/>
      <c r="AT42" s="1102"/>
      <c r="AU42" s="1102"/>
      <c r="AV42" s="1102"/>
      <c r="AW42" s="1102"/>
      <c r="AX42" s="1126"/>
      <c r="AY42" s="475"/>
    </row>
    <row r="43" spans="1:51" ht="7.15" hidden="1" customHeight="1" x14ac:dyDescent="0.25">
      <c r="A43" s="471"/>
      <c r="B43" s="1107"/>
      <c r="C43" s="1108"/>
      <c r="D43" s="477"/>
      <c r="E43" s="519"/>
      <c r="F43" s="477"/>
      <c r="G43" s="519"/>
      <c r="H43" s="477"/>
      <c r="I43" s="478"/>
      <c r="J43" s="478"/>
      <c r="K43" s="519"/>
      <c r="L43" s="477"/>
      <c r="M43" s="478"/>
      <c r="N43" s="519"/>
      <c r="O43" s="477"/>
      <c r="P43" s="519"/>
      <c r="Q43" s="534"/>
      <c r="R43" s="534"/>
      <c r="S43" s="477"/>
      <c r="T43" s="478"/>
      <c r="U43" s="519"/>
      <c r="V43" s="477"/>
      <c r="W43" s="478"/>
      <c r="X43" s="478"/>
      <c r="Y43" s="519"/>
      <c r="Z43" s="477"/>
      <c r="AA43" s="478"/>
      <c r="AB43" s="1177"/>
      <c r="AC43" s="1178"/>
      <c r="AD43" s="1178"/>
      <c r="AE43" s="1178"/>
      <c r="AF43" s="1178"/>
      <c r="AG43" s="1178"/>
      <c r="AH43" s="1178"/>
      <c r="AI43" s="1178"/>
      <c r="AJ43" s="1178"/>
      <c r="AK43" s="1178"/>
      <c r="AL43" s="1178"/>
      <c r="AM43" s="1178"/>
      <c r="AN43" s="1178"/>
      <c r="AO43" s="1179"/>
      <c r="AP43" s="1125"/>
      <c r="AQ43" s="1102"/>
      <c r="AR43" s="1102"/>
      <c r="AS43" s="1102"/>
      <c r="AT43" s="1102"/>
      <c r="AU43" s="1102"/>
      <c r="AV43" s="1102"/>
      <c r="AW43" s="1102"/>
      <c r="AX43" s="1126"/>
      <c r="AY43" s="475"/>
    </row>
    <row r="44" spans="1:51" ht="15.6" hidden="1" customHeight="1" thickBot="1" x14ac:dyDescent="0.3">
      <c r="A44" s="471"/>
      <c r="B44" s="1084"/>
      <c r="C44" s="1085"/>
      <c r="D44" s="468"/>
      <c r="E44" s="515"/>
      <c r="F44" s="468"/>
      <c r="G44" s="515"/>
      <c r="H44" s="468"/>
      <c r="I44" s="469"/>
      <c r="J44" s="469"/>
      <c r="K44" s="515"/>
      <c r="L44" s="468"/>
      <c r="M44" s="469"/>
      <c r="N44" s="515"/>
      <c r="O44" s="468"/>
      <c r="P44" s="515"/>
      <c r="Q44" s="533"/>
      <c r="R44" s="533"/>
      <c r="S44" s="468"/>
      <c r="T44" s="469"/>
      <c r="U44" s="515"/>
      <c r="V44" s="468"/>
      <c r="W44" s="469"/>
      <c r="X44" s="469"/>
      <c r="Y44" s="515"/>
      <c r="Z44" s="468"/>
      <c r="AA44" s="469"/>
      <c r="AB44" s="1180"/>
      <c r="AC44" s="1181"/>
      <c r="AD44" s="1181"/>
      <c r="AE44" s="1181"/>
      <c r="AF44" s="1181"/>
      <c r="AG44" s="1181"/>
      <c r="AH44" s="1181"/>
      <c r="AI44" s="1181"/>
      <c r="AJ44" s="1181"/>
      <c r="AK44" s="1181"/>
      <c r="AL44" s="1181"/>
      <c r="AM44" s="1181"/>
      <c r="AN44" s="1181"/>
      <c r="AO44" s="1182"/>
      <c r="AP44" s="1101"/>
      <c r="AQ44" s="1102"/>
      <c r="AR44" s="1102"/>
      <c r="AS44" s="1102"/>
      <c r="AT44" s="1102"/>
      <c r="AU44" s="1102"/>
      <c r="AV44" s="1102"/>
      <c r="AW44" s="1102"/>
      <c r="AX44" s="1126"/>
      <c r="AY44" s="475"/>
    </row>
    <row r="45" spans="1:51" ht="12.6" hidden="1" customHeight="1" x14ac:dyDescent="0.25">
      <c r="A45" s="471"/>
      <c r="B45" s="472"/>
      <c r="C45" s="473" t="s">
        <v>265</v>
      </c>
      <c r="D45" s="1163" t="s">
        <v>1338</v>
      </c>
      <c r="E45" s="1164"/>
      <c r="F45" s="1165"/>
      <c r="G45" s="524" t="s">
        <v>1339</v>
      </c>
      <c r="H45" s="1166" t="s">
        <v>1340</v>
      </c>
      <c r="I45" s="1165"/>
      <c r="J45" s="1166" t="s">
        <v>1341</v>
      </c>
      <c r="K45" s="1164"/>
      <c r="L45" s="1165"/>
      <c r="M45" s="1166" t="s">
        <v>1342</v>
      </c>
      <c r="N45" s="1164"/>
      <c r="O45" s="1164"/>
      <c r="P45" s="1164"/>
      <c r="Q45" s="1164"/>
      <c r="R45" s="1164"/>
      <c r="S45" s="1164"/>
      <c r="T45" s="1164"/>
      <c r="U45" s="1165"/>
      <c r="V45" s="1166" t="s">
        <v>1343</v>
      </c>
      <c r="W45" s="1164"/>
      <c r="X45" s="1164"/>
      <c r="Y45" s="1164"/>
      <c r="Z45" s="1164"/>
      <c r="AA45" s="1164"/>
      <c r="AB45" s="1164"/>
      <c r="AC45" s="1164"/>
      <c r="AD45" s="1164"/>
      <c r="AE45" s="1164"/>
      <c r="AF45" s="1164"/>
      <c r="AG45" s="1164"/>
      <c r="AH45" s="1164"/>
      <c r="AI45" s="1164"/>
      <c r="AJ45" s="1164"/>
      <c r="AK45" s="1164"/>
      <c r="AL45" s="1164"/>
      <c r="AM45" s="1164"/>
      <c r="AN45" s="1164"/>
      <c r="AO45" s="1164"/>
      <c r="AP45" s="1164"/>
      <c r="AQ45" s="1164"/>
      <c r="AR45" s="1164"/>
      <c r="AS45" s="1164"/>
      <c r="AT45" s="1164"/>
      <c r="AU45" s="1164"/>
      <c r="AV45" s="1164"/>
      <c r="AW45" s="1164"/>
      <c r="AX45" s="1167"/>
      <c r="AY45" s="475"/>
    </row>
    <row r="46" spans="1:51" ht="12.6" hidden="1" customHeight="1" thickBot="1" x14ac:dyDescent="0.3">
      <c r="A46" s="471"/>
      <c r="B46" s="472"/>
      <c r="C46" s="473" t="s">
        <v>621</v>
      </c>
      <c r="D46" s="1168" t="s">
        <v>1344</v>
      </c>
      <c r="E46" s="1169"/>
      <c r="F46" s="1169"/>
      <c r="G46" s="1169"/>
      <c r="H46" s="1169"/>
      <c r="I46" s="1169"/>
      <c r="J46" s="1169"/>
      <c r="K46" s="1169"/>
      <c r="L46" s="1169"/>
      <c r="M46" s="1169"/>
      <c r="N46" s="1169"/>
      <c r="O46" s="1169"/>
      <c r="P46" s="1169"/>
      <c r="Q46" s="1169"/>
      <c r="R46" s="1169"/>
      <c r="S46" s="1169"/>
      <c r="T46" s="1169"/>
      <c r="U46" s="1170"/>
      <c r="V46" s="476" t="s">
        <v>1345</v>
      </c>
      <c r="W46" s="1082" t="s">
        <v>1346</v>
      </c>
      <c r="X46" s="1086"/>
      <c r="Y46" s="1086"/>
      <c r="Z46" s="1083"/>
      <c r="AA46" s="476" t="s">
        <v>1347</v>
      </c>
      <c r="AB46" s="1082" t="s">
        <v>1348</v>
      </c>
      <c r="AC46" s="1083"/>
      <c r="AD46" s="476" t="s">
        <v>1349</v>
      </c>
      <c r="AE46" s="472"/>
      <c r="AF46" s="1082" t="s">
        <v>1350</v>
      </c>
      <c r="AG46" s="1086"/>
      <c r="AH46" s="1083"/>
      <c r="AI46" s="1082" t="s">
        <v>1351</v>
      </c>
      <c r="AJ46" s="1086"/>
      <c r="AK46" s="1086"/>
      <c r="AL46" s="1083"/>
      <c r="AM46" s="1082" t="s">
        <v>1352</v>
      </c>
      <c r="AN46" s="1086"/>
      <c r="AO46" s="1083"/>
      <c r="AP46" s="1082" t="s">
        <v>1353</v>
      </c>
      <c r="AQ46" s="1086"/>
      <c r="AR46" s="1083"/>
      <c r="AS46" s="1082" t="s">
        <v>1354</v>
      </c>
      <c r="AT46" s="1086"/>
      <c r="AU46" s="1083"/>
      <c r="AV46" s="1082" t="s">
        <v>1355</v>
      </c>
      <c r="AW46" s="1086"/>
      <c r="AX46" s="1173"/>
      <c r="AY46" s="475"/>
    </row>
    <row r="47" spans="1:51" ht="15" hidden="1" customHeight="1" thickBot="1" x14ac:dyDescent="0.3">
      <c r="A47" s="471"/>
      <c r="B47" s="1082" t="s">
        <v>1356</v>
      </c>
      <c r="C47" s="1083"/>
      <c r="D47" s="1166" t="s">
        <v>1357</v>
      </c>
      <c r="E47" s="1164"/>
      <c r="F47" s="1164"/>
      <c r="G47" s="1164"/>
      <c r="H47" s="1164"/>
      <c r="I47" s="1164"/>
      <c r="J47" s="1164"/>
      <c r="K47" s="1164"/>
      <c r="L47" s="1164"/>
      <c r="M47" s="1164"/>
      <c r="N47" s="1164"/>
      <c r="O47" s="1164"/>
      <c r="P47" s="1164"/>
      <c r="Q47" s="1164"/>
      <c r="R47" s="1164"/>
      <c r="S47" s="1164"/>
      <c r="T47" s="1164"/>
      <c r="U47" s="1167"/>
      <c r="V47" s="1168" t="s">
        <v>1358</v>
      </c>
      <c r="W47" s="1169"/>
      <c r="X47" s="1169"/>
      <c r="Y47" s="1169"/>
      <c r="Z47" s="1169"/>
      <c r="AA47" s="1169"/>
      <c r="AB47" s="1169"/>
      <c r="AC47" s="1169"/>
      <c r="AD47" s="1169"/>
      <c r="AE47" s="1169"/>
      <c r="AF47" s="1169"/>
      <c r="AG47" s="1169"/>
      <c r="AH47" s="1170"/>
      <c r="AI47" s="1171" t="s">
        <v>1359</v>
      </c>
      <c r="AJ47" s="1169"/>
      <c r="AK47" s="1169"/>
      <c r="AL47" s="1170"/>
      <c r="AM47" s="1171" t="s">
        <v>1360</v>
      </c>
      <c r="AN47" s="1169"/>
      <c r="AO47" s="1170"/>
      <c r="AP47" s="1171" t="s">
        <v>1351</v>
      </c>
      <c r="AQ47" s="1169"/>
      <c r="AR47" s="1170"/>
      <c r="AS47" s="1171" t="s">
        <v>1361</v>
      </c>
      <c r="AT47" s="1169"/>
      <c r="AU47" s="1170"/>
      <c r="AV47" s="1171" t="s">
        <v>1362</v>
      </c>
      <c r="AW47" s="1169"/>
      <c r="AX47" s="1172"/>
      <c r="AY47" s="475"/>
    </row>
    <row r="48" spans="1:51" ht="24" hidden="1" x14ac:dyDescent="0.4">
      <c r="A48" s="471"/>
      <c r="B48" s="525"/>
      <c r="C48" s="490" t="s">
        <v>623</v>
      </c>
      <c r="D48" s="491"/>
      <c r="E48" s="505"/>
      <c r="F48" s="505"/>
      <c r="G48" s="505"/>
      <c r="H48" s="505"/>
      <c r="I48" s="505"/>
      <c r="J48" s="505"/>
      <c r="K48" s="505"/>
      <c r="L48" s="505"/>
      <c r="M48" s="505"/>
      <c r="N48" s="505"/>
      <c r="O48" s="505"/>
      <c r="P48" s="505"/>
      <c r="Q48" s="505"/>
      <c r="R48" s="505"/>
      <c r="S48" s="505"/>
      <c r="T48" s="505"/>
      <c r="U48" s="505"/>
      <c r="V48" s="495"/>
      <c r="W48" s="506"/>
      <c r="X48" s="506"/>
      <c r="Y48" s="506"/>
      <c r="Z48" s="506"/>
      <c r="AA48" s="505"/>
      <c r="AB48" s="505"/>
      <c r="AC48" s="505"/>
      <c r="AD48" s="505"/>
      <c r="AE48" s="505"/>
      <c r="AF48" s="505"/>
      <c r="AG48" s="505"/>
      <c r="AH48" s="505"/>
      <c r="AI48" s="505"/>
      <c r="AJ48" s="505"/>
      <c r="AK48" s="505"/>
      <c r="AL48" s="505"/>
      <c r="AM48" s="505"/>
      <c r="AN48" s="505"/>
      <c r="AO48" s="505"/>
      <c r="AP48" s="505"/>
      <c r="AQ48" s="505"/>
      <c r="AR48" s="505"/>
      <c r="AS48" s="505"/>
      <c r="AT48" s="505"/>
      <c r="AU48" s="505"/>
      <c r="AV48" s="505"/>
      <c r="AW48" s="505"/>
      <c r="AX48" s="507"/>
      <c r="AY48" s="475"/>
    </row>
    <row r="49" spans="1:51" ht="24" hidden="1" x14ac:dyDescent="0.4">
      <c r="A49" s="471"/>
      <c r="B49" s="525"/>
      <c r="C49" s="490" t="s">
        <v>626</v>
      </c>
      <c r="D49" s="505"/>
      <c r="E49" s="495"/>
      <c r="F49" s="495"/>
      <c r="G49" s="495"/>
      <c r="H49" s="495"/>
      <c r="I49" s="495"/>
      <c r="J49" s="495"/>
      <c r="K49" s="495"/>
      <c r="L49" s="495"/>
      <c r="M49" s="495"/>
      <c r="N49" s="495"/>
      <c r="O49" s="495"/>
      <c r="P49" s="495"/>
      <c r="Q49" s="495"/>
      <c r="R49" s="495"/>
      <c r="S49" s="495"/>
      <c r="T49" s="495"/>
      <c r="U49" s="495"/>
      <c r="V49" s="495"/>
      <c r="W49" s="496"/>
      <c r="X49" s="496"/>
      <c r="Y49" s="496"/>
      <c r="Z49" s="496"/>
      <c r="AA49" s="495"/>
      <c r="AB49" s="495"/>
      <c r="AC49" s="495"/>
      <c r="AD49" s="495"/>
      <c r="AE49" s="495"/>
      <c r="AF49" s="495"/>
      <c r="AG49" s="495"/>
      <c r="AH49" s="495"/>
      <c r="AI49" s="495"/>
      <c r="AJ49" s="495"/>
      <c r="AK49" s="495"/>
      <c r="AL49" s="495"/>
      <c r="AM49" s="495"/>
      <c r="AN49" s="495"/>
      <c r="AO49" s="495"/>
      <c r="AP49" s="495"/>
      <c r="AQ49" s="495"/>
      <c r="AR49" s="495"/>
      <c r="AS49" s="495"/>
      <c r="AT49" s="495"/>
      <c r="AU49" s="495"/>
      <c r="AV49" s="495"/>
      <c r="AW49" s="495"/>
      <c r="AX49" s="497"/>
      <c r="AY49" s="475"/>
    </row>
    <row r="50" spans="1:51" ht="24" hidden="1" x14ac:dyDescent="0.4">
      <c r="A50" s="471"/>
      <c r="B50" s="525"/>
      <c r="C50" s="490" t="s">
        <v>628</v>
      </c>
      <c r="D50" s="495"/>
      <c r="E50" s="495"/>
      <c r="F50" s="495"/>
      <c r="G50" s="495"/>
      <c r="H50" s="495"/>
      <c r="I50" s="495"/>
      <c r="J50" s="495"/>
      <c r="K50" s="495"/>
      <c r="L50" s="495"/>
      <c r="M50" s="495"/>
      <c r="N50" s="495"/>
      <c r="O50" s="495"/>
      <c r="P50" s="495"/>
      <c r="Q50" s="495"/>
      <c r="R50" s="495"/>
      <c r="S50" s="495"/>
      <c r="T50" s="495"/>
      <c r="U50" s="495"/>
      <c r="V50" s="495"/>
      <c r="W50" s="495"/>
      <c r="X50" s="495"/>
      <c r="Y50" s="495"/>
      <c r="Z50" s="495"/>
      <c r="AA50" s="495"/>
      <c r="AB50" s="495"/>
      <c r="AC50" s="495"/>
      <c r="AD50" s="495"/>
      <c r="AE50" s="495"/>
      <c r="AF50" s="495"/>
      <c r="AG50" s="495"/>
      <c r="AH50" s="495"/>
      <c r="AI50" s="495"/>
      <c r="AJ50" s="495"/>
      <c r="AK50" s="495"/>
      <c r="AL50" s="495"/>
      <c r="AM50" s="495"/>
      <c r="AN50" s="495"/>
      <c r="AO50" s="495"/>
      <c r="AP50" s="495"/>
      <c r="AQ50" s="495"/>
      <c r="AR50" s="495"/>
      <c r="AS50" s="495"/>
      <c r="AT50" s="495"/>
      <c r="AU50" s="495"/>
      <c r="AV50" s="495"/>
      <c r="AW50" s="495"/>
      <c r="AX50" s="497"/>
      <c r="AY50" s="475"/>
    </row>
    <row r="51" spans="1:51" ht="24" hidden="1" x14ac:dyDescent="0.4">
      <c r="A51" s="471"/>
      <c r="B51" s="525"/>
      <c r="C51" s="490" t="s">
        <v>630</v>
      </c>
      <c r="D51" s="494"/>
      <c r="E51" s="495"/>
      <c r="F51" s="495"/>
      <c r="G51" s="495"/>
      <c r="H51" s="495"/>
      <c r="I51" s="495"/>
      <c r="J51" s="495"/>
      <c r="K51" s="495"/>
      <c r="L51" s="495"/>
      <c r="M51" s="495"/>
      <c r="N51" s="495"/>
      <c r="O51" s="495"/>
      <c r="P51" s="495"/>
      <c r="Q51" s="495"/>
      <c r="R51" s="495"/>
      <c r="S51" s="495"/>
      <c r="T51" s="495"/>
      <c r="U51" s="495"/>
      <c r="V51" s="495"/>
      <c r="W51" s="495"/>
      <c r="X51" s="495"/>
      <c r="Y51" s="495"/>
      <c r="Z51" s="495"/>
      <c r="AA51" s="495"/>
      <c r="AB51" s="495"/>
      <c r="AC51" s="495"/>
      <c r="AD51" s="495"/>
      <c r="AE51" s="495"/>
      <c r="AF51" s="495"/>
      <c r="AG51" s="495"/>
      <c r="AH51" s="495"/>
      <c r="AI51" s="495"/>
      <c r="AJ51" s="495"/>
      <c r="AK51" s="495"/>
      <c r="AL51" s="495"/>
      <c r="AM51" s="495"/>
      <c r="AN51" s="495"/>
      <c r="AO51" s="495"/>
      <c r="AP51" s="495"/>
      <c r="AQ51" s="495"/>
      <c r="AR51" s="495"/>
      <c r="AS51" s="495"/>
      <c r="AT51" s="495"/>
      <c r="AU51" s="495"/>
      <c r="AV51" s="495"/>
      <c r="AW51" s="495"/>
      <c r="AX51" s="497"/>
      <c r="AY51" s="475"/>
    </row>
    <row r="52" spans="1:51" ht="24" hidden="1" x14ac:dyDescent="0.4">
      <c r="A52" s="471"/>
      <c r="B52" s="525"/>
      <c r="C52" s="490" t="s">
        <v>632</v>
      </c>
      <c r="D52" s="505"/>
      <c r="E52" s="495"/>
      <c r="F52" s="495"/>
      <c r="G52" s="495"/>
      <c r="H52" s="495"/>
      <c r="I52" s="495"/>
      <c r="J52" s="495"/>
      <c r="K52" s="495"/>
      <c r="L52" s="495"/>
      <c r="M52" s="495"/>
      <c r="N52" s="495"/>
      <c r="O52" s="495"/>
      <c r="P52" s="495"/>
      <c r="Q52" s="495"/>
      <c r="R52" s="495"/>
      <c r="S52" s="495"/>
      <c r="T52" s="495"/>
      <c r="U52" s="495"/>
      <c r="V52" s="495"/>
      <c r="W52" s="495"/>
      <c r="X52" s="495"/>
      <c r="Y52" s="495"/>
      <c r="Z52" s="495"/>
      <c r="AA52" s="495"/>
      <c r="AB52" s="495"/>
      <c r="AC52" s="495"/>
      <c r="AD52" s="495"/>
      <c r="AE52" s="495"/>
      <c r="AF52" s="495"/>
      <c r="AG52" s="495"/>
      <c r="AH52" s="495"/>
      <c r="AI52" s="495"/>
      <c r="AJ52" s="495"/>
      <c r="AK52" s="495"/>
      <c r="AL52" s="495"/>
      <c r="AM52" s="495"/>
      <c r="AN52" s="495"/>
      <c r="AO52" s="495"/>
      <c r="AP52" s="495"/>
      <c r="AQ52" s="495"/>
      <c r="AR52" s="495"/>
      <c r="AS52" s="495"/>
      <c r="AT52" s="495"/>
      <c r="AU52" s="495"/>
      <c r="AV52" s="495"/>
      <c r="AW52" s="495"/>
      <c r="AX52" s="497"/>
      <c r="AY52" s="475"/>
    </row>
    <row r="53" spans="1:51" ht="24" hidden="1" x14ac:dyDescent="0.4">
      <c r="A53" s="471"/>
      <c r="B53" s="525"/>
      <c r="C53" s="490" t="s">
        <v>634</v>
      </c>
      <c r="D53" s="505"/>
      <c r="E53" s="495"/>
      <c r="F53" s="495"/>
      <c r="G53" s="495"/>
      <c r="H53" s="495"/>
      <c r="I53" s="495"/>
      <c r="J53" s="495"/>
      <c r="K53" s="495"/>
      <c r="L53" s="495"/>
      <c r="M53" s="495"/>
      <c r="N53" s="495"/>
      <c r="O53" s="495"/>
      <c r="P53" s="495"/>
      <c r="Q53" s="495"/>
      <c r="R53" s="495"/>
      <c r="S53" s="495"/>
      <c r="T53" s="495"/>
      <c r="U53" s="495"/>
      <c r="V53" s="495"/>
      <c r="W53" s="495"/>
      <c r="X53" s="495"/>
      <c r="Y53" s="495"/>
      <c r="Z53" s="495"/>
      <c r="AA53" s="495"/>
      <c r="AB53" s="495"/>
      <c r="AC53" s="495"/>
      <c r="AD53" s="495"/>
      <c r="AE53" s="495"/>
      <c r="AF53" s="495"/>
      <c r="AG53" s="495"/>
      <c r="AH53" s="495"/>
      <c r="AI53" s="495"/>
      <c r="AJ53" s="495"/>
      <c r="AK53" s="495"/>
      <c r="AL53" s="495"/>
      <c r="AM53" s="495"/>
      <c r="AN53" s="495"/>
      <c r="AO53" s="495"/>
      <c r="AP53" s="495"/>
      <c r="AQ53" s="495"/>
      <c r="AR53" s="495"/>
      <c r="AS53" s="495"/>
      <c r="AT53" s="495"/>
      <c r="AU53" s="495"/>
      <c r="AV53" s="495"/>
      <c r="AW53" s="495"/>
      <c r="AX53" s="497"/>
      <c r="AY53" s="475"/>
    </row>
    <row r="54" spans="1:51" ht="24" hidden="1" x14ac:dyDescent="0.4">
      <c r="A54" s="471"/>
      <c r="B54" s="525"/>
      <c r="C54" s="490" t="s">
        <v>637</v>
      </c>
      <c r="D54" s="495"/>
      <c r="E54" s="495"/>
      <c r="F54" s="495"/>
      <c r="G54" s="495"/>
      <c r="H54" s="495"/>
      <c r="I54" s="495"/>
      <c r="J54" s="495"/>
      <c r="K54" s="495"/>
      <c r="L54" s="495"/>
      <c r="M54" s="495"/>
      <c r="N54" s="495"/>
      <c r="O54" s="495"/>
      <c r="P54" s="495"/>
      <c r="Q54" s="495"/>
      <c r="R54" s="495"/>
      <c r="S54" s="495"/>
      <c r="T54" s="495"/>
      <c r="U54" s="495"/>
      <c r="V54" s="495"/>
      <c r="W54" s="495"/>
      <c r="X54" s="495"/>
      <c r="Y54" s="495"/>
      <c r="Z54" s="495"/>
      <c r="AA54" s="495"/>
      <c r="AB54" s="495"/>
      <c r="AC54" s="495"/>
      <c r="AD54" s="495"/>
      <c r="AE54" s="495"/>
      <c r="AF54" s="495"/>
      <c r="AG54" s="495"/>
      <c r="AH54" s="495"/>
      <c r="AI54" s="495"/>
      <c r="AJ54" s="495"/>
      <c r="AK54" s="495"/>
      <c r="AL54" s="495"/>
      <c r="AM54" s="495"/>
      <c r="AN54" s="495"/>
      <c r="AO54" s="495"/>
      <c r="AP54" s="495"/>
      <c r="AQ54" s="495"/>
      <c r="AR54" s="495"/>
      <c r="AS54" s="495"/>
      <c r="AT54" s="495"/>
      <c r="AU54" s="495"/>
      <c r="AV54" s="495"/>
      <c r="AW54" s="495"/>
      <c r="AX54" s="497"/>
      <c r="AY54" s="475"/>
    </row>
    <row r="55" spans="1:51" ht="24" hidden="1" x14ac:dyDescent="0.4">
      <c r="A55" s="471"/>
      <c r="B55" s="525"/>
      <c r="C55" s="490" t="s">
        <v>640</v>
      </c>
      <c r="D55" s="494"/>
      <c r="E55" s="495"/>
      <c r="F55" s="495"/>
      <c r="G55" s="495"/>
      <c r="H55" s="495"/>
      <c r="I55" s="495"/>
      <c r="J55" s="495"/>
      <c r="K55" s="495"/>
      <c r="L55" s="495"/>
      <c r="M55" s="495"/>
      <c r="N55" s="495"/>
      <c r="O55" s="495"/>
      <c r="P55" s="495"/>
      <c r="Q55" s="495"/>
      <c r="R55" s="495"/>
      <c r="S55" s="495"/>
      <c r="T55" s="495"/>
      <c r="U55" s="495"/>
      <c r="V55" s="495"/>
      <c r="W55" s="495"/>
      <c r="X55" s="495"/>
      <c r="Y55" s="495"/>
      <c r="Z55" s="495"/>
      <c r="AA55" s="495"/>
      <c r="AB55" s="495"/>
      <c r="AC55" s="495"/>
      <c r="AD55" s="495"/>
      <c r="AE55" s="495"/>
      <c r="AF55" s="495"/>
      <c r="AG55" s="495"/>
      <c r="AH55" s="495"/>
      <c r="AI55" s="495"/>
      <c r="AJ55" s="495"/>
      <c r="AK55" s="495"/>
      <c r="AL55" s="495"/>
      <c r="AM55" s="495"/>
      <c r="AN55" s="495"/>
      <c r="AO55" s="495"/>
      <c r="AP55" s="495"/>
      <c r="AQ55" s="495"/>
      <c r="AR55" s="495"/>
      <c r="AS55" s="495"/>
      <c r="AT55" s="495"/>
      <c r="AU55" s="495"/>
      <c r="AV55" s="495"/>
      <c r="AW55" s="495"/>
      <c r="AX55" s="497"/>
      <c r="AY55" s="475"/>
    </row>
    <row r="56" spans="1:51" ht="24" hidden="1" x14ac:dyDescent="0.4">
      <c r="A56" s="471"/>
      <c r="B56" s="525"/>
      <c r="C56" s="490" t="s">
        <v>642</v>
      </c>
      <c r="D56" s="505"/>
      <c r="E56" s="495"/>
      <c r="F56" s="495"/>
      <c r="G56" s="495"/>
      <c r="H56" s="495"/>
      <c r="I56" s="495"/>
      <c r="J56" s="495"/>
      <c r="K56" s="495"/>
      <c r="L56" s="495"/>
      <c r="M56" s="495"/>
      <c r="N56" s="495"/>
      <c r="O56" s="495"/>
      <c r="P56" s="495"/>
      <c r="Q56" s="495"/>
      <c r="R56" s="495"/>
      <c r="S56" s="495"/>
      <c r="T56" s="495"/>
      <c r="U56" s="495"/>
      <c r="V56" s="495"/>
      <c r="W56" s="495"/>
      <c r="X56" s="495"/>
      <c r="Y56" s="495"/>
      <c r="Z56" s="495"/>
      <c r="AA56" s="495"/>
      <c r="AB56" s="495"/>
      <c r="AC56" s="495"/>
      <c r="AD56" s="495"/>
      <c r="AE56" s="495"/>
      <c r="AF56" s="495"/>
      <c r="AG56" s="495"/>
      <c r="AH56" s="495"/>
      <c r="AI56" s="495"/>
      <c r="AJ56" s="495"/>
      <c r="AK56" s="495"/>
      <c r="AL56" s="495"/>
      <c r="AM56" s="495"/>
      <c r="AN56" s="495"/>
      <c r="AO56" s="495"/>
      <c r="AP56" s="495"/>
      <c r="AQ56" s="495"/>
      <c r="AR56" s="495"/>
      <c r="AS56" s="495"/>
      <c r="AT56" s="495"/>
      <c r="AU56" s="495"/>
      <c r="AV56" s="495"/>
      <c r="AW56" s="495"/>
      <c r="AX56" s="497"/>
      <c r="AY56" s="475"/>
    </row>
    <row r="57" spans="1:51" ht="24" hidden="1" x14ac:dyDescent="0.4">
      <c r="A57" s="471"/>
      <c r="B57" s="525"/>
      <c r="C57" s="490" t="s">
        <v>1375</v>
      </c>
      <c r="D57" s="505"/>
      <c r="E57" s="495"/>
      <c r="F57" s="495"/>
      <c r="G57" s="495"/>
      <c r="H57" s="495"/>
      <c r="I57" s="495"/>
      <c r="J57" s="495"/>
      <c r="K57" s="495"/>
      <c r="L57" s="495"/>
      <c r="M57" s="495"/>
      <c r="N57" s="495"/>
      <c r="O57" s="495"/>
      <c r="P57" s="495"/>
      <c r="Q57" s="495"/>
      <c r="R57" s="495"/>
      <c r="S57" s="495"/>
      <c r="T57" s="495"/>
      <c r="U57" s="495"/>
      <c r="V57" s="495"/>
      <c r="W57" s="495"/>
      <c r="X57" s="495"/>
      <c r="Y57" s="495"/>
      <c r="Z57" s="495"/>
      <c r="AA57" s="495"/>
      <c r="AB57" s="495"/>
      <c r="AC57" s="495"/>
      <c r="AD57" s="495"/>
      <c r="AE57" s="495"/>
      <c r="AF57" s="495"/>
      <c r="AG57" s="495"/>
      <c r="AH57" s="495"/>
      <c r="AI57" s="495"/>
      <c r="AJ57" s="495"/>
      <c r="AK57" s="495"/>
      <c r="AL57" s="495"/>
      <c r="AM57" s="495"/>
      <c r="AN57" s="495"/>
      <c r="AO57" s="495"/>
      <c r="AP57" s="495"/>
      <c r="AQ57" s="495"/>
      <c r="AR57" s="495"/>
      <c r="AS57" s="495"/>
      <c r="AT57" s="495"/>
      <c r="AU57" s="495"/>
      <c r="AV57" s="495"/>
      <c r="AW57" s="495"/>
      <c r="AX57" s="497"/>
      <c r="AY57" s="475"/>
    </row>
    <row r="58" spans="1:51" ht="24" hidden="1" x14ac:dyDescent="0.4">
      <c r="A58" s="471"/>
      <c r="B58" s="525"/>
      <c r="C58" s="490" t="s">
        <v>1377</v>
      </c>
      <c r="D58" s="495"/>
      <c r="E58" s="495"/>
      <c r="F58" s="495"/>
      <c r="G58" s="495"/>
      <c r="H58" s="495"/>
      <c r="I58" s="495"/>
      <c r="J58" s="495"/>
      <c r="K58" s="495"/>
      <c r="L58" s="495"/>
      <c r="M58" s="495"/>
      <c r="N58" s="495"/>
      <c r="O58" s="495"/>
      <c r="P58" s="495"/>
      <c r="Q58" s="495"/>
      <c r="R58" s="495"/>
      <c r="S58" s="495"/>
      <c r="T58" s="495"/>
      <c r="U58" s="495"/>
      <c r="V58" s="495"/>
      <c r="W58" s="495"/>
      <c r="X58" s="495"/>
      <c r="Y58" s="495"/>
      <c r="Z58" s="495"/>
      <c r="AA58" s="495"/>
      <c r="AB58" s="495"/>
      <c r="AC58" s="495"/>
      <c r="AD58" s="495"/>
      <c r="AE58" s="495"/>
      <c r="AF58" s="495"/>
      <c r="AG58" s="495"/>
      <c r="AH58" s="495"/>
      <c r="AI58" s="495"/>
      <c r="AJ58" s="495"/>
      <c r="AK58" s="495"/>
      <c r="AL58" s="495"/>
      <c r="AM58" s="495"/>
      <c r="AN58" s="495"/>
      <c r="AO58" s="495"/>
      <c r="AP58" s="495"/>
      <c r="AQ58" s="495"/>
      <c r="AR58" s="495"/>
      <c r="AS58" s="495"/>
      <c r="AT58" s="412"/>
      <c r="AU58" s="495"/>
      <c r="AV58" s="495"/>
      <c r="AW58" s="495"/>
      <c r="AX58" s="497"/>
      <c r="AY58" s="475"/>
    </row>
    <row r="59" spans="1:51" ht="24" hidden="1" x14ac:dyDescent="0.4">
      <c r="A59" s="471"/>
      <c r="B59" s="525"/>
      <c r="C59" s="490" t="s">
        <v>1379</v>
      </c>
      <c r="D59" s="508"/>
      <c r="E59" s="495"/>
      <c r="F59" s="495"/>
      <c r="G59" s="495"/>
      <c r="H59" s="495"/>
      <c r="I59" s="495"/>
      <c r="J59" s="495"/>
      <c r="K59" s="495"/>
      <c r="L59" s="495"/>
      <c r="M59" s="495"/>
      <c r="N59" s="495"/>
      <c r="O59" s="495"/>
      <c r="P59" s="495"/>
      <c r="Q59" s="495"/>
      <c r="R59" s="495"/>
      <c r="S59" s="495"/>
      <c r="T59" s="495"/>
      <c r="U59" s="495"/>
      <c r="V59" s="495"/>
      <c r="W59" s="495"/>
      <c r="X59" s="495"/>
      <c r="Y59" s="495"/>
      <c r="Z59" s="495"/>
      <c r="AA59" s="495"/>
      <c r="AB59" s="495"/>
      <c r="AC59" s="495"/>
      <c r="AD59" s="495"/>
      <c r="AE59" s="495"/>
      <c r="AF59" s="495"/>
      <c r="AG59" s="495"/>
      <c r="AH59" s="495"/>
      <c r="AI59" s="495"/>
      <c r="AJ59" s="495"/>
      <c r="AK59" s="495"/>
      <c r="AL59" s="495"/>
      <c r="AM59" s="495"/>
      <c r="AN59" s="495"/>
      <c r="AO59" s="495"/>
      <c r="AP59" s="495"/>
      <c r="AQ59" s="495"/>
      <c r="AR59" s="495"/>
      <c r="AS59" s="495"/>
      <c r="AT59" s="495"/>
      <c r="AU59" s="495"/>
      <c r="AV59" s="495"/>
      <c r="AW59" s="495"/>
      <c r="AX59" s="497"/>
      <c r="AY59" s="475"/>
    </row>
    <row r="60" spans="1:51" ht="24" hidden="1" x14ac:dyDescent="0.4">
      <c r="A60" s="471"/>
      <c r="B60" s="525"/>
      <c r="C60" s="490" t="s">
        <v>1381</v>
      </c>
      <c r="D60" s="494"/>
      <c r="E60" s="508"/>
      <c r="F60" s="508"/>
      <c r="G60" s="508"/>
      <c r="H60" s="508"/>
      <c r="I60" s="508"/>
      <c r="J60" s="508"/>
      <c r="K60" s="508"/>
      <c r="L60" s="508"/>
      <c r="M60" s="508"/>
      <c r="N60" s="508"/>
      <c r="O60" s="508"/>
      <c r="P60" s="508"/>
      <c r="Q60" s="508"/>
      <c r="R60" s="508"/>
      <c r="S60" s="508"/>
      <c r="T60" s="508"/>
      <c r="U60" s="508"/>
      <c r="V60" s="495"/>
      <c r="W60" s="508"/>
      <c r="X60" s="508"/>
      <c r="Y60" s="508"/>
      <c r="Z60" s="495"/>
      <c r="AA60" s="495"/>
      <c r="AB60" s="495"/>
      <c r="AC60" s="495"/>
      <c r="AD60" s="495"/>
      <c r="AE60" s="495"/>
      <c r="AF60" s="495"/>
      <c r="AG60" s="495"/>
      <c r="AH60" s="495"/>
      <c r="AI60" s="495"/>
      <c r="AJ60" s="495"/>
      <c r="AK60" s="495"/>
      <c r="AL60" s="495"/>
      <c r="AM60" s="495"/>
      <c r="AN60" s="495"/>
      <c r="AO60" s="495"/>
      <c r="AP60" s="495"/>
      <c r="AQ60" s="495"/>
      <c r="AR60" s="495"/>
      <c r="AS60" s="495"/>
      <c r="AT60" s="495"/>
      <c r="AU60" s="495"/>
      <c r="AV60" s="495"/>
      <c r="AW60" s="495"/>
      <c r="AX60" s="497"/>
      <c r="AY60" s="475"/>
    </row>
    <row r="61" spans="1:51" ht="24" hidden="1" x14ac:dyDescent="0.4">
      <c r="A61" s="471"/>
      <c r="B61" s="525"/>
      <c r="C61" s="490" t="s">
        <v>583</v>
      </c>
      <c r="D61" s="505"/>
      <c r="E61" s="495"/>
      <c r="F61" s="495"/>
      <c r="G61" s="495"/>
      <c r="H61" s="495"/>
      <c r="I61" s="495"/>
      <c r="J61" s="495"/>
      <c r="K61" s="495"/>
      <c r="L61" s="495"/>
      <c r="M61" s="495"/>
      <c r="N61" s="495"/>
      <c r="O61" s="495"/>
      <c r="P61" s="495"/>
      <c r="Q61" s="495"/>
      <c r="R61" s="495"/>
      <c r="S61" s="495"/>
      <c r="T61" s="495"/>
      <c r="U61" s="495"/>
      <c r="V61" s="495"/>
      <c r="W61" s="495"/>
      <c r="X61" s="495"/>
      <c r="Y61" s="495"/>
      <c r="Z61" s="495"/>
      <c r="AA61" s="495"/>
      <c r="AB61" s="495"/>
      <c r="AC61" s="495"/>
      <c r="AD61" s="495"/>
      <c r="AE61" s="495"/>
      <c r="AF61" s="495"/>
      <c r="AG61" s="495"/>
      <c r="AH61" s="495"/>
      <c r="AI61" s="495"/>
      <c r="AJ61" s="495"/>
      <c r="AK61" s="495"/>
      <c r="AL61" s="495"/>
      <c r="AM61" s="495"/>
      <c r="AN61" s="495"/>
      <c r="AO61" s="495"/>
      <c r="AP61" s="495"/>
      <c r="AQ61" s="495"/>
      <c r="AR61" s="495"/>
      <c r="AS61" s="495"/>
      <c r="AT61" s="495"/>
      <c r="AU61" s="495"/>
      <c r="AV61" s="495"/>
      <c r="AW61" s="495"/>
      <c r="AX61" s="497"/>
      <c r="AY61" s="475"/>
    </row>
    <row r="62" spans="1:51" ht="24" hidden="1" x14ac:dyDescent="0.4">
      <c r="A62" s="471"/>
      <c r="B62" s="525"/>
      <c r="C62" s="490" t="s">
        <v>1384</v>
      </c>
      <c r="D62" s="508"/>
      <c r="E62" s="505"/>
      <c r="F62" s="505"/>
      <c r="G62" s="505"/>
      <c r="H62" s="505"/>
      <c r="I62" s="505"/>
      <c r="J62" s="505"/>
      <c r="K62" s="505"/>
      <c r="L62" s="505"/>
      <c r="M62" s="505"/>
      <c r="N62" s="505"/>
      <c r="O62" s="505"/>
      <c r="P62" s="505"/>
      <c r="Q62" s="505"/>
      <c r="R62" s="505"/>
      <c r="S62" s="505"/>
      <c r="T62" s="505"/>
      <c r="U62" s="505"/>
      <c r="V62" s="505"/>
      <c r="W62" s="506"/>
      <c r="X62" s="506"/>
      <c r="Y62" s="506"/>
      <c r="Z62" s="495"/>
      <c r="AA62" s="495"/>
      <c r="AB62" s="495"/>
      <c r="AC62" s="495"/>
      <c r="AD62" s="495"/>
      <c r="AE62" s="495"/>
      <c r="AF62" s="495"/>
      <c r="AG62" s="495"/>
      <c r="AH62" s="495"/>
      <c r="AI62" s="495"/>
      <c r="AJ62" s="495"/>
      <c r="AK62" s="495"/>
      <c r="AL62" s="495"/>
      <c r="AM62" s="495"/>
      <c r="AN62" s="495"/>
      <c r="AO62" s="495"/>
      <c r="AP62" s="495"/>
      <c r="AQ62" s="495"/>
      <c r="AR62" s="495"/>
      <c r="AS62" s="495"/>
      <c r="AT62" s="412"/>
      <c r="AU62" s="495"/>
      <c r="AV62" s="495"/>
      <c r="AW62" s="495"/>
      <c r="AX62" s="497"/>
      <c r="AY62" s="475"/>
    </row>
    <row r="63" spans="1:51" ht="24" hidden="1" x14ac:dyDescent="0.4">
      <c r="A63" s="471"/>
      <c r="B63" s="525"/>
      <c r="C63" s="490" t="s">
        <v>1385</v>
      </c>
      <c r="D63" s="494"/>
      <c r="E63" s="495"/>
      <c r="F63" s="495"/>
      <c r="G63" s="495"/>
      <c r="H63" s="495"/>
      <c r="I63" s="495"/>
      <c r="J63" s="495"/>
      <c r="K63" s="495"/>
      <c r="L63" s="495"/>
      <c r="M63" s="495"/>
      <c r="N63" s="495"/>
      <c r="O63" s="495"/>
      <c r="P63" s="495"/>
      <c r="Q63" s="495"/>
      <c r="R63" s="495"/>
      <c r="S63" s="495"/>
      <c r="T63" s="495"/>
      <c r="U63" s="495"/>
      <c r="V63" s="495"/>
      <c r="W63" s="496"/>
      <c r="X63" s="496"/>
      <c r="Y63" s="496"/>
      <c r="Z63" s="495"/>
      <c r="AA63" s="495"/>
      <c r="AB63" s="495"/>
      <c r="AC63" s="495"/>
      <c r="AD63" s="495"/>
      <c r="AE63" s="495"/>
      <c r="AF63" s="495"/>
      <c r="AG63" s="495"/>
      <c r="AH63" s="495"/>
      <c r="AI63" s="495"/>
      <c r="AJ63" s="495"/>
      <c r="AK63" s="495"/>
      <c r="AL63" s="495"/>
      <c r="AM63" s="495"/>
      <c r="AN63" s="495"/>
      <c r="AO63" s="495"/>
      <c r="AP63" s="495"/>
      <c r="AQ63" s="495"/>
      <c r="AR63" s="495"/>
      <c r="AS63" s="495"/>
      <c r="AT63" s="495"/>
      <c r="AU63" s="495"/>
      <c r="AV63" s="495"/>
      <c r="AW63" s="495"/>
      <c r="AX63" s="497"/>
      <c r="AY63" s="475"/>
    </row>
    <row r="64" spans="1:51" ht="24" hidden="1" x14ac:dyDescent="0.4">
      <c r="A64" s="471"/>
      <c r="B64" s="525"/>
      <c r="C64" s="509" t="s">
        <v>1400</v>
      </c>
      <c r="D64" s="505"/>
      <c r="E64" s="495"/>
      <c r="F64" s="495"/>
      <c r="G64" s="495"/>
      <c r="H64" s="495"/>
      <c r="I64" s="495"/>
      <c r="J64" s="495"/>
      <c r="K64" s="495"/>
      <c r="L64" s="495"/>
      <c r="M64" s="495"/>
      <c r="N64" s="495"/>
      <c r="O64" s="495"/>
      <c r="P64" s="495"/>
      <c r="Q64" s="495"/>
      <c r="R64" s="495"/>
      <c r="S64" s="495"/>
      <c r="T64" s="495"/>
      <c r="U64" s="495"/>
      <c r="V64" s="495"/>
      <c r="W64" s="495"/>
      <c r="X64" s="495"/>
      <c r="Y64" s="495"/>
      <c r="Z64" s="508"/>
      <c r="AA64" s="508"/>
      <c r="AB64" s="508"/>
      <c r="AC64" s="508"/>
      <c r="AD64" s="508"/>
      <c r="AE64" s="508"/>
      <c r="AF64" s="508"/>
      <c r="AG64" s="508"/>
      <c r="AH64" s="508"/>
      <c r="AI64" s="508"/>
      <c r="AJ64" s="508"/>
      <c r="AK64" s="508"/>
      <c r="AL64" s="508"/>
      <c r="AM64" s="508"/>
      <c r="AN64" s="508"/>
      <c r="AO64" s="508"/>
      <c r="AP64" s="508"/>
      <c r="AQ64" s="508"/>
      <c r="AR64" s="508"/>
      <c r="AS64" s="508"/>
      <c r="AT64" s="508"/>
      <c r="AU64" s="508"/>
      <c r="AV64" s="508"/>
      <c r="AW64" s="508"/>
      <c r="AX64" s="528"/>
      <c r="AY64" s="475"/>
    </row>
    <row r="65" spans="1:51" ht="24" hidden="1" customHeight="1" x14ac:dyDescent="0.35">
      <c r="A65" s="471"/>
      <c r="B65" s="1116" t="s">
        <v>1520</v>
      </c>
      <c r="C65" s="1117"/>
      <c r="D65" s="1117"/>
      <c r="E65" s="1118"/>
      <c r="F65" s="1116" t="s">
        <v>1521</v>
      </c>
      <c r="G65" s="1117"/>
      <c r="H65" s="1117"/>
      <c r="I65" s="1117"/>
      <c r="J65" s="1117"/>
      <c r="K65" s="1117"/>
      <c r="L65" s="1117"/>
      <c r="M65" s="1117"/>
      <c r="N65" s="1117"/>
      <c r="O65" s="1117"/>
      <c r="P65" s="1117"/>
      <c r="Q65" s="1117"/>
      <c r="R65" s="1117"/>
      <c r="S65" s="510"/>
      <c r="T65" s="510"/>
      <c r="U65" s="510"/>
      <c r="V65" s="510"/>
      <c r="W65" s="510"/>
      <c r="X65" s="510"/>
      <c r="Y65" s="510"/>
      <c r="Z65" s="510"/>
      <c r="AA65" s="510"/>
      <c r="AB65" s="512"/>
      <c r="AC65" s="512"/>
      <c r="AD65" s="512"/>
      <c r="AE65" s="512"/>
      <c r="AF65" s="512"/>
      <c r="AG65" s="512"/>
      <c r="AH65" s="512"/>
      <c r="AI65" s="512"/>
      <c r="AJ65" s="512"/>
      <c r="AK65" s="512"/>
      <c r="AL65" s="512"/>
      <c r="AM65" s="512"/>
      <c r="AN65" s="512"/>
      <c r="AO65" s="512"/>
      <c r="AP65" s="512"/>
      <c r="AQ65" s="512"/>
      <c r="AR65" s="512"/>
      <c r="AS65" s="512"/>
      <c r="AT65" s="512"/>
      <c r="AU65" s="512"/>
      <c r="AV65" s="512"/>
      <c r="AW65" s="512"/>
      <c r="AX65" s="531"/>
      <c r="AY65" s="475"/>
    </row>
    <row r="66" spans="1:51" ht="7.15" hidden="1" customHeight="1" x14ac:dyDescent="0.25">
      <c r="A66" s="477"/>
      <c r="B66" s="478"/>
      <c r="C66" s="478"/>
      <c r="D66" s="478"/>
      <c r="E66" s="478"/>
      <c r="F66" s="478"/>
      <c r="G66" s="478"/>
      <c r="H66" s="478"/>
      <c r="I66" s="478"/>
      <c r="J66" s="478"/>
      <c r="K66" s="478"/>
      <c r="L66" s="478"/>
      <c r="M66" s="478"/>
      <c r="N66" s="478"/>
      <c r="O66" s="478"/>
      <c r="P66" s="478"/>
      <c r="Q66" s="478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478"/>
      <c r="AC66" s="478"/>
      <c r="AD66" s="478"/>
      <c r="AE66" s="478"/>
      <c r="AF66" s="478"/>
      <c r="AG66" s="478"/>
      <c r="AH66" s="478"/>
      <c r="AI66" s="478"/>
      <c r="AJ66" s="478"/>
      <c r="AK66" s="478"/>
      <c r="AL66" s="478"/>
      <c r="AM66" s="478"/>
      <c r="AN66" s="478"/>
      <c r="AO66" s="478"/>
      <c r="AP66" s="478"/>
      <c r="AQ66" s="478"/>
      <c r="AR66" s="478"/>
      <c r="AS66" s="478"/>
      <c r="AT66" s="478"/>
      <c r="AU66" s="478"/>
      <c r="AV66" s="478"/>
      <c r="AW66" s="478"/>
      <c r="AX66" s="478"/>
      <c r="AY66" s="504"/>
    </row>
    <row r="67" spans="1:51" hidden="1" x14ac:dyDescent="0.25">
      <c r="A67" s="412"/>
      <c r="B67" s="412"/>
      <c r="C67" s="412"/>
      <c r="D67" s="412"/>
      <c r="E67" s="412"/>
      <c r="F67" s="412"/>
      <c r="G67" s="412"/>
      <c r="H67" s="412"/>
      <c r="I67" s="412"/>
      <c r="J67" s="412"/>
      <c r="K67" s="412"/>
      <c r="L67" s="412"/>
      <c r="M67" s="412"/>
      <c r="N67" s="412"/>
      <c r="O67" s="412"/>
      <c r="P67" s="412"/>
      <c r="Q67" s="412"/>
      <c r="R67" s="412"/>
      <c r="S67" s="412"/>
      <c r="T67" s="412"/>
      <c r="U67" s="412"/>
      <c r="V67" s="412"/>
      <c r="W67" s="412"/>
      <c r="X67" s="412"/>
      <c r="Y67" s="412"/>
      <c r="Z67" s="412"/>
      <c r="AA67" s="412"/>
      <c r="AB67" s="412"/>
      <c r="AC67" s="412"/>
      <c r="AD67" s="412"/>
      <c r="AE67" s="412"/>
      <c r="AF67" s="412"/>
      <c r="AG67" s="412"/>
      <c r="AH67" s="412"/>
      <c r="AI67" s="412"/>
      <c r="AJ67" s="412"/>
      <c r="AK67" s="412"/>
      <c r="AL67" s="412"/>
      <c r="AM67" s="412"/>
      <c r="AN67" s="412"/>
      <c r="AO67" s="412"/>
      <c r="AP67" s="412"/>
      <c r="AQ67" s="412"/>
      <c r="AR67" s="412"/>
      <c r="AS67" s="412"/>
      <c r="AT67" s="412"/>
      <c r="AU67" s="412"/>
      <c r="AV67" s="412"/>
      <c r="AW67" s="412"/>
      <c r="AX67" s="412"/>
      <c r="AY67" s="514"/>
    </row>
    <row r="68" spans="1:51" hidden="1" x14ac:dyDescent="0.25">
      <c r="A68" s="468"/>
      <c r="B68" s="469"/>
      <c r="C68" s="469"/>
      <c r="D68" s="469"/>
      <c r="E68" s="469"/>
      <c r="F68" s="469"/>
      <c r="G68" s="469"/>
      <c r="H68" s="469"/>
      <c r="I68" s="469"/>
      <c r="J68" s="469"/>
      <c r="K68" s="469"/>
      <c r="L68" s="469"/>
      <c r="M68" s="469"/>
      <c r="N68" s="469"/>
      <c r="O68" s="469"/>
      <c r="P68" s="469"/>
      <c r="Q68" s="469"/>
      <c r="R68" s="469"/>
      <c r="S68" s="469"/>
      <c r="T68" s="469"/>
      <c r="U68" s="469"/>
      <c r="V68" s="469"/>
      <c r="W68" s="469"/>
      <c r="X68" s="469"/>
      <c r="Y68" s="469"/>
      <c r="Z68" s="469"/>
      <c r="AA68" s="469"/>
      <c r="AB68" s="469"/>
      <c r="AC68" s="469"/>
      <c r="AD68" s="469"/>
      <c r="AE68" s="469"/>
      <c r="AF68" s="469"/>
      <c r="AG68" s="469"/>
      <c r="AH68" s="469"/>
      <c r="AI68" s="469"/>
      <c r="AJ68" s="469"/>
      <c r="AK68" s="469"/>
      <c r="AL68" s="469"/>
      <c r="AM68" s="469"/>
      <c r="AN68" s="469" t="s">
        <v>1389</v>
      </c>
      <c r="AO68" s="469"/>
      <c r="AP68" s="469"/>
      <c r="AQ68" s="469"/>
      <c r="AR68" s="469"/>
      <c r="AS68" s="469"/>
      <c r="AT68" s="469"/>
      <c r="AU68" s="469"/>
      <c r="AV68" s="469"/>
      <c r="AW68" s="469"/>
      <c r="AX68" s="469"/>
      <c r="AY68" s="470"/>
    </row>
    <row r="69" spans="1:51" hidden="1" x14ac:dyDescent="0.25">
      <c r="A69" s="471"/>
      <c r="B69" s="412"/>
      <c r="C69" s="412"/>
      <c r="D69" s="412"/>
      <c r="E69" s="412"/>
      <c r="F69" s="412"/>
      <c r="G69" s="412"/>
      <c r="H69" s="412"/>
      <c r="I69" s="412"/>
      <c r="J69" s="412"/>
      <c r="K69" s="412"/>
      <c r="L69" s="412"/>
      <c r="M69" s="412"/>
      <c r="N69" s="412"/>
      <c r="O69" s="412"/>
      <c r="P69" s="412"/>
      <c r="Q69" s="412"/>
      <c r="R69" s="412"/>
      <c r="S69" s="412"/>
      <c r="T69" s="412"/>
      <c r="U69" s="412"/>
      <c r="V69" s="412"/>
      <c r="W69" s="412"/>
      <c r="X69" s="412"/>
      <c r="Y69" s="412"/>
      <c r="Z69" s="412"/>
      <c r="AA69" s="412"/>
      <c r="AB69" s="412"/>
      <c r="AC69" s="412"/>
      <c r="AD69" s="412"/>
      <c r="AE69" s="412"/>
      <c r="AF69" s="412"/>
      <c r="AG69" s="412"/>
      <c r="AH69" s="412"/>
      <c r="AI69" s="412"/>
      <c r="AJ69" s="412"/>
      <c r="AK69" s="472"/>
      <c r="AL69" s="473"/>
      <c r="AM69" s="474"/>
      <c r="AN69" s="472"/>
      <c r="AO69" s="474"/>
      <c r="AP69" s="472"/>
      <c r="AQ69" s="473"/>
      <c r="AR69" s="473"/>
      <c r="AS69" s="474"/>
      <c r="AT69" s="472"/>
      <c r="AU69" s="473"/>
      <c r="AV69" s="474"/>
      <c r="AW69" s="472"/>
      <c r="AX69" s="474"/>
      <c r="AY69" s="475"/>
    </row>
    <row r="70" spans="1:51" hidden="1" x14ac:dyDescent="0.25">
      <c r="A70" s="471"/>
      <c r="B70" s="472" t="s">
        <v>1324</v>
      </c>
      <c r="C70" s="473"/>
      <c r="D70" s="474"/>
      <c r="E70" s="472"/>
      <c r="F70" s="473"/>
      <c r="G70" s="473"/>
      <c r="H70" s="474"/>
      <c r="I70" s="472"/>
      <c r="J70" s="473"/>
      <c r="K70" s="474"/>
      <c r="L70" s="472"/>
      <c r="M70" s="474"/>
      <c r="N70" s="412"/>
      <c r="O70" s="412"/>
      <c r="P70" s="412"/>
      <c r="Q70" s="412"/>
      <c r="R70" s="412"/>
      <c r="S70" s="412"/>
      <c r="T70" s="454"/>
      <c r="U70" s="412"/>
      <c r="V70" s="412"/>
      <c r="W70" s="412"/>
      <c r="X70" s="412"/>
      <c r="Y70" s="412"/>
      <c r="Z70" s="412"/>
      <c r="AA70" s="412"/>
      <c r="AB70" s="412"/>
      <c r="AC70" s="412"/>
      <c r="AD70" s="412"/>
      <c r="AE70" s="412"/>
      <c r="AF70" s="412"/>
      <c r="AG70" s="412"/>
      <c r="AH70" s="412"/>
      <c r="AI70" s="412"/>
      <c r="AJ70" s="412"/>
      <c r="AK70" s="472"/>
      <c r="AL70" s="473"/>
      <c r="AM70" s="474"/>
      <c r="AN70" s="472"/>
      <c r="AO70" s="474"/>
      <c r="AP70" s="472"/>
      <c r="AQ70" s="473"/>
      <c r="AR70" s="473"/>
      <c r="AS70" s="474"/>
      <c r="AT70" s="472"/>
      <c r="AU70" s="473"/>
      <c r="AV70" s="474"/>
      <c r="AW70" s="472"/>
      <c r="AX70" s="474"/>
      <c r="AY70" s="475"/>
    </row>
    <row r="71" spans="1:51" hidden="1" x14ac:dyDescent="0.25">
      <c r="A71" s="471"/>
      <c r="B71" s="472" t="s">
        <v>1325</v>
      </c>
      <c r="C71" s="473"/>
      <c r="D71" s="474"/>
      <c r="E71" s="472"/>
      <c r="F71" s="473"/>
      <c r="G71" s="473"/>
      <c r="H71" s="474"/>
      <c r="I71" s="472"/>
      <c r="J71" s="473"/>
      <c r="K71" s="474"/>
      <c r="L71" s="472"/>
      <c r="M71" s="474"/>
      <c r="N71" s="412"/>
      <c r="O71" s="412"/>
      <c r="P71" s="412"/>
      <c r="Q71" s="412"/>
      <c r="R71" s="412"/>
      <c r="S71" s="412"/>
      <c r="T71" s="412"/>
      <c r="U71" s="412"/>
      <c r="V71" s="476"/>
      <c r="W71" s="472"/>
      <c r="X71" s="474"/>
      <c r="Y71" s="472"/>
      <c r="Z71" s="473"/>
      <c r="AA71" s="473"/>
      <c r="AB71" s="474"/>
      <c r="AC71" s="472"/>
      <c r="AD71" s="473"/>
      <c r="AE71" s="473"/>
      <c r="AF71" s="474"/>
      <c r="AG71" s="472"/>
      <c r="AH71" s="473"/>
      <c r="AI71" s="473"/>
      <c r="AJ71" s="473"/>
      <c r="AK71" s="472"/>
      <c r="AL71" s="473"/>
      <c r="AM71" s="474"/>
      <c r="AN71" s="472"/>
      <c r="AO71" s="474"/>
      <c r="AP71" s="472"/>
      <c r="AQ71" s="473"/>
      <c r="AR71" s="473"/>
      <c r="AS71" s="474"/>
      <c r="AT71" s="472"/>
      <c r="AU71" s="473"/>
      <c r="AV71" s="474"/>
      <c r="AW71" s="472"/>
      <c r="AX71" s="474"/>
      <c r="AY71" s="475"/>
    </row>
    <row r="72" spans="1:51" hidden="1" x14ac:dyDescent="0.25">
      <c r="A72" s="471"/>
      <c r="B72" s="472" t="s">
        <v>1326</v>
      </c>
      <c r="C72" s="473"/>
      <c r="D72" s="474"/>
      <c r="E72" s="472"/>
      <c r="F72" s="473"/>
      <c r="G72" s="473"/>
      <c r="H72" s="474"/>
      <c r="I72" s="472"/>
      <c r="J72" s="473"/>
      <c r="K72" s="474"/>
      <c r="L72" s="472"/>
      <c r="M72" s="474"/>
      <c r="N72" s="477"/>
      <c r="O72" s="478"/>
      <c r="P72" s="478"/>
      <c r="Q72" s="478"/>
      <c r="R72" s="478"/>
      <c r="S72" s="478"/>
      <c r="T72" s="478"/>
      <c r="U72" s="478"/>
      <c r="V72" s="476"/>
      <c r="W72" s="472"/>
      <c r="X72" s="474"/>
      <c r="Y72" s="472"/>
      <c r="Z72" s="473"/>
      <c r="AA72" s="473"/>
      <c r="AB72" s="474"/>
      <c r="AC72" s="472"/>
      <c r="AD72" s="473"/>
      <c r="AE72" s="473"/>
      <c r="AF72" s="474"/>
      <c r="AG72" s="472"/>
      <c r="AH72" s="473"/>
      <c r="AI72" s="473"/>
      <c r="AJ72" s="473"/>
      <c r="AK72" s="472"/>
      <c r="AL72" s="473"/>
      <c r="AM72" s="474"/>
      <c r="AN72" s="472"/>
      <c r="AO72" s="474"/>
      <c r="AP72" s="472"/>
      <c r="AQ72" s="473"/>
      <c r="AR72" s="473"/>
      <c r="AS72" s="474"/>
      <c r="AT72" s="472"/>
      <c r="AU72" s="473"/>
      <c r="AV72" s="474"/>
      <c r="AW72" s="472"/>
      <c r="AX72" s="474"/>
      <c r="AY72" s="475"/>
    </row>
    <row r="73" spans="1:51" ht="18" hidden="1" x14ac:dyDescent="0.25">
      <c r="A73" s="471"/>
      <c r="B73" s="1082"/>
      <c r="C73" s="1086"/>
      <c r="D73" s="1086"/>
      <c r="E73" s="1086"/>
      <c r="F73" s="1086"/>
      <c r="G73" s="1086"/>
      <c r="H73" s="1086"/>
      <c r="I73" s="1086"/>
      <c r="J73" s="1086"/>
      <c r="K73" s="1086"/>
      <c r="L73" s="1086"/>
      <c r="M73" s="1086"/>
      <c r="N73" s="1086"/>
      <c r="O73" s="1086"/>
      <c r="P73" s="1086"/>
      <c r="Q73" s="1086"/>
      <c r="R73" s="1086"/>
      <c r="S73" s="1086"/>
      <c r="T73" s="1086"/>
      <c r="U73" s="1086"/>
      <c r="V73" s="1086"/>
      <c r="W73" s="1086"/>
      <c r="X73" s="1086"/>
      <c r="Y73" s="1086"/>
      <c r="Z73" s="1086"/>
      <c r="AA73" s="1086"/>
      <c r="AB73" s="1105"/>
      <c r="AC73" s="1105"/>
      <c r="AD73" s="1105"/>
      <c r="AE73" s="1105"/>
      <c r="AF73" s="1105"/>
      <c r="AG73" s="1105"/>
      <c r="AH73" s="1105"/>
      <c r="AI73" s="1105"/>
      <c r="AJ73" s="1105"/>
      <c r="AK73" s="1105"/>
      <c r="AL73" s="1105"/>
      <c r="AM73" s="1105"/>
      <c r="AN73" s="1106"/>
      <c r="AO73" s="1076"/>
      <c r="AP73" s="1077"/>
      <c r="AQ73" s="1077"/>
      <c r="AR73" s="1077"/>
      <c r="AS73" s="1077"/>
      <c r="AT73" s="1077"/>
      <c r="AU73" s="1077"/>
      <c r="AV73" s="1078"/>
      <c r="AW73" s="1076">
        <v>3</v>
      </c>
      <c r="AX73" s="1078"/>
      <c r="AY73" s="475"/>
    </row>
    <row r="74" spans="1:51" hidden="1" x14ac:dyDescent="0.25">
      <c r="A74" s="471"/>
      <c r="B74" s="1104"/>
      <c r="C74" s="1106"/>
      <c r="D74" s="472"/>
      <c r="E74" s="474"/>
      <c r="F74" s="472"/>
      <c r="G74" s="474"/>
      <c r="H74" s="472"/>
      <c r="I74" s="473"/>
      <c r="J74" s="473"/>
      <c r="K74" s="474"/>
      <c r="L74" s="472"/>
      <c r="M74" s="473"/>
      <c r="N74" s="474"/>
      <c r="O74" s="472"/>
      <c r="P74" s="474"/>
      <c r="Q74" s="476"/>
      <c r="R74" s="476"/>
      <c r="S74" s="472"/>
      <c r="T74" s="473"/>
      <c r="U74" s="474"/>
      <c r="V74" s="472"/>
      <c r="W74" s="473"/>
      <c r="X74" s="473"/>
      <c r="Y74" s="474"/>
      <c r="Z74" s="472"/>
      <c r="AA74" s="473"/>
      <c r="AB74" s="1174"/>
      <c r="AC74" s="1175"/>
      <c r="AD74" s="1175"/>
      <c r="AE74" s="1175"/>
      <c r="AF74" s="1175"/>
      <c r="AG74" s="1175"/>
      <c r="AH74" s="1175"/>
      <c r="AI74" s="1175"/>
      <c r="AJ74" s="1175"/>
      <c r="AK74" s="1175"/>
      <c r="AL74" s="1175"/>
      <c r="AM74" s="1175"/>
      <c r="AN74" s="1175"/>
      <c r="AO74" s="1176"/>
      <c r="AP74" s="1183"/>
      <c r="AQ74" s="1184"/>
      <c r="AR74" s="1184"/>
      <c r="AS74" s="1184"/>
      <c r="AT74" s="1184"/>
      <c r="AU74" s="1184"/>
      <c r="AV74" s="1184"/>
      <c r="AW74" s="1184"/>
      <c r="AX74" s="1185"/>
      <c r="AY74" s="475"/>
    </row>
    <row r="75" spans="1:51" hidden="1" x14ac:dyDescent="0.25">
      <c r="A75" s="471"/>
      <c r="B75" s="1107"/>
      <c r="C75" s="1108"/>
      <c r="D75" s="468"/>
      <c r="E75" s="515"/>
      <c r="F75" s="468"/>
      <c r="G75" s="515"/>
      <c r="H75" s="468"/>
      <c r="I75" s="469"/>
      <c r="J75" s="469"/>
      <c r="K75" s="515"/>
      <c r="L75" s="468"/>
      <c r="M75" s="469"/>
      <c r="N75" s="515"/>
      <c r="O75" s="468"/>
      <c r="P75" s="515"/>
      <c r="Q75" s="533"/>
      <c r="R75" s="533"/>
      <c r="S75" s="468"/>
      <c r="T75" s="469"/>
      <c r="U75" s="515"/>
      <c r="V75" s="468"/>
      <c r="W75" s="469"/>
      <c r="X75" s="469"/>
      <c r="Y75" s="515"/>
      <c r="Z75" s="468"/>
      <c r="AA75" s="469"/>
      <c r="AB75" s="1177"/>
      <c r="AC75" s="1178"/>
      <c r="AD75" s="1178"/>
      <c r="AE75" s="1178"/>
      <c r="AF75" s="1178"/>
      <c r="AG75" s="1178"/>
      <c r="AH75" s="1178"/>
      <c r="AI75" s="1178"/>
      <c r="AJ75" s="1178"/>
      <c r="AK75" s="1178"/>
      <c r="AL75" s="1178"/>
      <c r="AM75" s="1178"/>
      <c r="AN75" s="1178"/>
      <c r="AO75" s="1179"/>
      <c r="AP75" s="1101"/>
      <c r="AQ75" s="1102"/>
      <c r="AR75" s="1102"/>
      <c r="AS75" s="1102"/>
      <c r="AT75" s="1102"/>
      <c r="AU75" s="1102"/>
      <c r="AV75" s="1102"/>
      <c r="AW75" s="1102"/>
      <c r="AX75" s="1126"/>
      <c r="AY75" s="475"/>
    </row>
    <row r="76" spans="1:51" hidden="1" x14ac:dyDescent="0.25">
      <c r="A76" s="471"/>
      <c r="B76" s="1107"/>
      <c r="C76" s="1108"/>
      <c r="D76" s="477"/>
      <c r="E76" s="519"/>
      <c r="F76" s="477"/>
      <c r="G76" s="519"/>
      <c r="H76" s="477"/>
      <c r="I76" s="478"/>
      <c r="J76" s="478"/>
      <c r="K76" s="519"/>
      <c r="L76" s="477"/>
      <c r="M76" s="478"/>
      <c r="N76" s="519"/>
      <c r="O76" s="477"/>
      <c r="P76" s="519"/>
      <c r="Q76" s="534"/>
      <c r="R76" s="534"/>
      <c r="S76" s="477"/>
      <c r="T76" s="478"/>
      <c r="U76" s="519"/>
      <c r="V76" s="477"/>
      <c r="W76" s="478"/>
      <c r="X76" s="478"/>
      <c r="Y76" s="519"/>
      <c r="Z76" s="477"/>
      <c r="AA76" s="478"/>
      <c r="AB76" s="1177"/>
      <c r="AC76" s="1178"/>
      <c r="AD76" s="1178"/>
      <c r="AE76" s="1178"/>
      <c r="AF76" s="1178"/>
      <c r="AG76" s="1178"/>
      <c r="AH76" s="1178"/>
      <c r="AI76" s="1178"/>
      <c r="AJ76" s="1178"/>
      <c r="AK76" s="1178"/>
      <c r="AL76" s="1178"/>
      <c r="AM76" s="1178"/>
      <c r="AN76" s="1178"/>
      <c r="AO76" s="1179"/>
      <c r="AP76" s="1125"/>
      <c r="AQ76" s="1102"/>
      <c r="AR76" s="1102"/>
      <c r="AS76" s="1102"/>
      <c r="AT76" s="1102"/>
      <c r="AU76" s="1102"/>
      <c r="AV76" s="1102"/>
      <c r="AW76" s="1102"/>
      <c r="AX76" s="1126"/>
      <c r="AY76" s="475"/>
    </row>
    <row r="77" spans="1:51" ht="15.75" hidden="1" thickBot="1" x14ac:dyDescent="0.3">
      <c r="A77" s="471"/>
      <c r="B77" s="1084"/>
      <c r="C77" s="1085"/>
      <c r="D77" s="468"/>
      <c r="E77" s="515"/>
      <c r="F77" s="468"/>
      <c r="G77" s="515"/>
      <c r="H77" s="468"/>
      <c r="I77" s="469"/>
      <c r="J77" s="469"/>
      <c r="K77" s="515"/>
      <c r="L77" s="468"/>
      <c r="M77" s="469"/>
      <c r="N77" s="515"/>
      <c r="O77" s="468"/>
      <c r="P77" s="515"/>
      <c r="Q77" s="533"/>
      <c r="R77" s="533"/>
      <c r="S77" s="468"/>
      <c r="T77" s="469"/>
      <c r="U77" s="515"/>
      <c r="V77" s="468"/>
      <c r="W77" s="469"/>
      <c r="X77" s="469"/>
      <c r="Y77" s="515"/>
      <c r="Z77" s="468"/>
      <c r="AA77" s="469"/>
      <c r="AB77" s="1180"/>
      <c r="AC77" s="1181"/>
      <c r="AD77" s="1181"/>
      <c r="AE77" s="1181"/>
      <c r="AF77" s="1181"/>
      <c r="AG77" s="1181"/>
      <c r="AH77" s="1181"/>
      <c r="AI77" s="1181"/>
      <c r="AJ77" s="1181"/>
      <c r="AK77" s="1181"/>
      <c r="AL77" s="1181"/>
      <c r="AM77" s="1181"/>
      <c r="AN77" s="1181"/>
      <c r="AO77" s="1182"/>
      <c r="AP77" s="1101"/>
      <c r="AQ77" s="1102"/>
      <c r="AR77" s="1102"/>
      <c r="AS77" s="1102"/>
      <c r="AT77" s="1102"/>
      <c r="AU77" s="1102"/>
      <c r="AV77" s="1102"/>
      <c r="AW77" s="1102"/>
      <c r="AX77" s="1126"/>
      <c r="AY77" s="475"/>
    </row>
    <row r="78" spans="1:51" hidden="1" x14ac:dyDescent="0.25">
      <c r="A78" s="471"/>
      <c r="B78" s="472"/>
      <c r="C78" s="473" t="s">
        <v>265</v>
      </c>
      <c r="D78" s="1163" t="s">
        <v>1338</v>
      </c>
      <c r="E78" s="1164"/>
      <c r="F78" s="1165"/>
      <c r="G78" s="524" t="s">
        <v>1339</v>
      </c>
      <c r="H78" s="1166" t="s">
        <v>1340</v>
      </c>
      <c r="I78" s="1165"/>
      <c r="J78" s="1166" t="s">
        <v>1341</v>
      </c>
      <c r="K78" s="1164"/>
      <c r="L78" s="1165"/>
      <c r="M78" s="1166" t="s">
        <v>1342</v>
      </c>
      <c r="N78" s="1164"/>
      <c r="O78" s="1164"/>
      <c r="P78" s="1164"/>
      <c r="Q78" s="1164"/>
      <c r="R78" s="1164"/>
      <c r="S78" s="1164"/>
      <c r="T78" s="1164"/>
      <c r="U78" s="1165"/>
      <c r="V78" s="1166" t="s">
        <v>1343</v>
      </c>
      <c r="W78" s="1164"/>
      <c r="X78" s="1164"/>
      <c r="Y78" s="1164"/>
      <c r="Z78" s="1164"/>
      <c r="AA78" s="1164"/>
      <c r="AB78" s="1164"/>
      <c r="AC78" s="1164"/>
      <c r="AD78" s="1164"/>
      <c r="AE78" s="1164"/>
      <c r="AF78" s="1164"/>
      <c r="AG78" s="1164"/>
      <c r="AH78" s="1164"/>
      <c r="AI78" s="1164"/>
      <c r="AJ78" s="1164"/>
      <c r="AK78" s="1164"/>
      <c r="AL78" s="1164"/>
      <c r="AM78" s="1164"/>
      <c r="AN78" s="1164"/>
      <c r="AO78" s="1164"/>
      <c r="AP78" s="1164"/>
      <c r="AQ78" s="1164"/>
      <c r="AR78" s="1164"/>
      <c r="AS78" s="1164"/>
      <c r="AT78" s="1164"/>
      <c r="AU78" s="1164"/>
      <c r="AV78" s="1164"/>
      <c r="AW78" s="1164"/>
      <c r="AX78" s="1167"/>
      <c r="AY78" s="475"/>
    </row>
    <row r="79" spans="1:51" ht="15.75" hidden="1" thickBot="1" x14ac:dyDescent="0.3">
      <c r="A79" s="471"/>
      <c r="B79" s="472"/>
      <c r="C79" s="473" t="s">
        <v>621</v>
      </c>
      <c r="D79" s="1168" t="s">
        <v>1344</v>
      </c>
      <c r="E79" s="1169"/>
      <c r="F79" s="1169"/>
      <c r="G79" s="1169"/>
      <c r="H79" s="1169"/>
      <c r="I79" s="1169"/>
      <c r="J79" s="1169"/>
      <c r="K79" s="1169"/>
      <c r="L79" s="1169"/>
      <c r="M79" s="1169"/>
      <c r="N79" s="1169"/>
      <c r="O79" s="1169"/>
      <c r="P79" s="1169"/>
      <c r="Q79" s="1169"/>
      <c r="R79" s="1169"/>
      <c r="S79" s="1169"/>
      <c r="T79" s="1169"/>
      <c r="U79" s="1170"/>
      <c r="V79" s="476" t="s">
        <v>1345</v>
      </c>
      <c r="W79" s="1082" t="s">
        <v>1346</v>
      </c>
      <c r="X79" s="1086"/>
      <c r="Y79" s="1086"/>
      <c r="Z79" s="1083"/>
      <c r="AA79" s="476" t="s">
        <v>1347</v>
      </c>
      <c r="AB79" s="1082" t="s">
        <v>1348</v>
      </c>
      <c r="AC79" s="1083"/>
      <c r="AD79" s="476" t="s">
        <v>1349</v>
      </c>
      <c r="AE79" s="472"/>
      <c r="AF79" s="1082" t="s">
        <v>1350</v>
      </c>
      <c r="AG79" s="1086"/>
      <c r="AH79" s="1083"/>
      <c r="AI79" s="1082" t="s">
        <v>1351</v>
      </c>
      <c r="AJ79" s="1086"/>
      <c r="AK79" s="1086"/>
      <c r="AL79" s="1083"/>
      <c r="AM79" s="1082" t="s">
        <v>1352</v>
      </c>
      <c r="AN79" s="1086"/>
      <c r="AO79" s="1083"/>
      <c r="AP79" s="1082" t="s">
        <v>1353</v>
      </c>
      <c r="AQ79" s="1086"/>
      <c r="AR79" s="1083"/>
      <c r="AS79" s="1082" t="s">
        <v>1354</v>
      </c>
      <c r="AT79" s="1086"/>
      <c r="AU79" s="1083"/>
      <c r="AV79" s="1082" t="s">
        <v>1355</v>
      </c>
      <c r="AW79" s="1086"/>
      <c r="AX79" s="1173"/>
      <c r="AY79" s="475"/>
    </row>
    <row r="80" spans="1:51" ht="15.75" hidden="1" thickBot="1" x14ac:dyDescent="0.3">
      <c r="A80" s="471"/>
      <c r="B80" s="1082" t="s">
        <v>1356</v>
      </c>
      <c r="C80" s="1083"/>
      <c r="D80" s="1166" t="s">
        <v>1357</v>
      </c>
      <c r="E80" s="1164"/>
      <c r="F80" s="1164"/>
      <c r="G80" s="1164"/>
      <c r="H80" s="1164"/>
      <c r="I80" s="1164"/>
      <c r="J80" s="1164"/>
      <c r="K80" s="1164"/>
      <c r="L80" s="1164"/>
      <c r="M80" s="1164"/>
      <c r="N80" s="1164"/>
      <c r="O80" s="1164"/>
      <c r="P80" s="1164"/>
      <c r="Q80" s="1164"/>
      <c r="R80" s="1164"/>
      <c r="S80" s="1164"/>
      <c r="T80" s="1164"/>
      <c r="U80" s="1167"/>
      <c r="V80" s="1168" t="s">
        <v>1358</v>
      </c>
      <c r="W80" s="1169"/>
      <c r="X80" s="1169"/>
      <c r="Y80" s="1169"/>
      <c r="Z80" s="1169"/>
      <c r="AA80" s="1169"/>
      <c r="AB80" s="1169"/>
      <c r="AC80" s="1169"/>
      <c r="AD80" s="1169"/>
      <c r="AE80" s="1169"/>
      <c r="AF80" s="1169"/>
      <c r="AG80" s="1169"/>
      <c r="AH80" s="1170"/>
      <c r="AI80" s="1171" t="s">
        <v>1359</v>
      </c>
      <c r="AJ80" s="1169"/>
      <c r="AK80" s="1169"/>
      <c r="AL80" s="1170"/>
      <c r="AM80" s="1171" t="s">
        <v>1360</v>
      </c>
      <c r="AN80" s="1169"/>
      <c r="AO80" s="1170"/>
      <c r="AP80" s="1171" t="s">
        <v>1351</v>
      </c>
      <c r="AQ80" s="1169"/>
      <c r="AR80" s="1170"/>
      <c r="AS80" s="1171" t="s">
        <v>1361</v>
      </c>
      <c r="AT80" s="1169"/>
      <c r="AU80" s="1170"/>
      <c r="AV80" s="1171" t="s">
        <v>1362</v>
      </c>
      <c r="AW80" s="1169"/>
      <c r="AX80" s="1172"/>
      <c r="AY80" s="475"/>
    </row>
    <row r="81" spans="1:51" ht="24" hidden="1" x14ac:dyDescent="0.4">
      <c r="A81" s="471"/>
      <c r="B81" s="525"/>
      <c r="C81" s="490" t="s">
        <v>623</v>
      </c>
      <c r="D81" s="505"/>
      <c r="E81" s="505"/>
      <c r="F81" s="505"/>
      <c r="G81" s="505"/>
      <c r="H81" s="505"/>
      <c r="I81" s="505"/>
      <c r="J81" s="505"/>
      <c r="K81" s="505"/>
      <c r="L81" s="505"/>
      <c r="M81" s="505"/>
      <c r="N81" s="505"/>
      <c r="O81" s="505"/>
      <c r="P81" s="505"/>
      <c r="Q81" s="505"/>
      <c r="R81" s="505"/>
      <c r="S81" s="505"/>
      <c r="T81" s="505"/>
      <c r="U81" s="505"/>
      <c r="V81" s="495"/>
      <c r="W81" s="495"/>
      <c r="X81" s="495"/>
      <c r="Y81" s="495"/>
      <c r="Z81" s="506"/>
      <c r="AA81" s="505"/>
      <c r="AB81" s="505"/>
      <c r="AC81" s="505"/>
      <c r="AD81" s="505"/>
      <c r="AE81" s="505"/>
      <c r="AF81" s="505"/>
      <c r="AG81" s="505"/>
      <c r="AH81" s="505"/>
      <c r="AI81" s="505"/>
      <c r="AJ81" s="505"/>
      <c r="AK81" s="505"/>
      <c r="AL81" s="505"/>
      <c r="AM81" s="505"/>
      <c r="AN81" s="505"/>
      <c r="AO81" s="505"/>
      <c r="AP81" s="505"/>
      <c r="AQ81" s="505"/>
      <c r="AR81" s="505"/>
      <c r="AS81" s="505"/>
      <c r="AT81" s="505"/>
      <c r="AU81" s="505"/>
      <c r="AV81" s="505"/>
      <c r="AW81" s="505"/>
      <c r="AX81" s="507"/>
      <c r="AY81" s="475"/>
    </row>
    <row r="82" spans="1:51" ht="24" hidden="1" x14ac:dyDescent="0.4">
      <c r="A82" s="471"/>
      <c r="B82" s="525"/>
      <c r="C82" s="490" t="s">
        <v>626</v>
      </c>
      <c r="D82" s="495"/>
      <c r="E82" s="495"/>
      <c r="F82" s="495"/>
      <c r="G82" s="495"/>
      <c r="H82" s="495"/>
      <c r="I82" s="495"/>
      <c r="J82" s="495"/>
      <c r="K82" s="495"/>
      <c r="L82" s="495"/>
      <c r="M82" s="495"/>
      <c r="N82" s="495"/>
      <c r="O82" s="495"/>
      <c r="P82" s="495"/>
      <c r="Q82" s="495"/>
      <c r="R82" s="495"/>
      <c r="S82" s="495"/>
      <c r="T82" s="495"/>
      <c r="U82" s="495"/>
      <c r="V82" s="495"/>
      <c r="W82" s="495"/>
      <c r="X82" s="495"/>
      <c r="Y82" s="495"/>
      <c r="Z82" s="496"/>
      <c r="AA82" s="495"/>
      <c r="AB82" s="495"/>
      <c r="AC82" s="495"/>
      <c r="AD82" s="495"/>
      <c r="AE82" s="495"/>
      <c r="AF82" s="495"/>
      <c r="AG82" s="495"/>
      <c r="AH82" s="495"/>
      <c r="AI82" s="495"/>
      <c r="AJ82" s="495"/>
      <c r="AK82" s="495"/>
      <c r="AL82" s="495"/>
      <c r="AM82" s="495"/>
      <c r="AN82" s="495"/>
      <c r="AO82" s="495"/>
      <c r="AP82" s="495"/>
      <c r="AQ82" s="495"/>
      <c r="AR82" s="495"/>
      <c r="AS82" s="495"/>
      <c r="AT82" s="495"/>
      <c r="AU82" s="495"/>
      <c r="AV82" s="495"/>
      <c r="AW82" s="495"/>
      <c r="AX82" s="497"/>
      <c r="AY82" s="475"/>
    </row>
    <row r="83" spans="1:51" ht="24" hidden="1" x14ac:dyDescent="0.4">
      <c r="A83" s="471"/>
      <c r="B83" s="525"/>
      <c r="C83" s="490" t="s">
        <v>628</v>
      </c>
      <c r="D83" s="505"/>
      <c r="E83" s="495"/>
      <c r="F83" s="495"/>
      <c r="G83" s="495"/>
      <c r="H83" s="495"/>
      <c r="I83" s="495"/>
      <c r="J83" s="495"/>
      <c r="K83" s="495"/>
      <c r="L83" s="495"/>
      <c r="M83" s="495"/>
      <c r="N83" s="495"/>
      <c r="O83" s="495"/>
      <c r="P83" s="495"/>
      <c r="Q83" s="495"/>
      <c r="R83" s="495"/>
      <c r="S83" s="495"/>
      <c r="T83" s="495"/>
      <c r="U83" s="495"/>
      <c r="V83" s="495"/>
      <c r="W83" s="495"/>
      <c r="X83" s="495"/>
      <c r="Y83" s="495"/>
      <c r="Z83" s="495"/>
      <c r="AA83" s="495"/>
      <c r="AB83" s="495"/>
      <c r="AC83" s="495"/>
      <c r="AD83" s="495"/>
      <c r="AE83" s="495"/>
      <c r="AF83" s="495"/>
      <c r="AG83" s="495"/>
      <c r="AH83" s="495"/>
      <c r="AI83" s="495"/>
      <c r="AJ83" s="495"/>
      <c r="AK83" s="495"/>
      <c r="AL83" s="495"/>
      <c r="AM83" s="495"/>
      <c r="AN83" s="495"/>
      <c r="AO83" s="495"/>
      <c r="AP83" s="495"/>
      <c r="AQ83" s="495"/>
      <c r="AR83" s="495"/>
      <c r="AS83" s="495"/>
      <c r="AT83" s="495"/>
      <c r="AU83" s="495"/>
      <c r="AV83" s="495"/>
      <c r="AW83" s="495"/>
      <c r="AX83" s="497"/>
      <c r="AY83" s="475"/>
    </row>
    <row r="84" spans="1:51" ht="24" hidden="1" x14ac:dyDescent="0.4">
      <c r="A84" s="471"/>
      <c r="B84" s="525"/>
      <c r="C84" s="490" t="s">
        <v>630</v>
      </c>
      <c r="D84" s="505"/>
      <c r="E84" s="495"/>
      <c r="F84" s="495"/>
      <c r="G84" s="495"/>
      <c r="H84" s="495"/>
      <c r="I84" s="495"/>
      <c r="J84" s="495"/>
      <c r="K84" s="495"/>
      <c r="L84" s="495"/>
      <c r="M84" s="495"/>
      <c r="N84" s="495"/>
      <c r="O84" s="495"/>
      <c r="P84" s="495"/>
      <c r="Q84" s="495"/>
      <c r="R84" s="495"/>
      <c r="S84" s="495"/>
      <c r="T84" s="495"/>
      <c r="U84" s="495"/>
      <c r="V84" s="495"/>
      <c r="W84" s="495"/>
      <c r="X84" s="495"/>
      <c r="Y84" s="495"/>
      <c r="Z84" s="495"/>
      <c r="AA84" s="495"/>
      <c r="AB84" s="495"/>
      <c r="AC84" s="495"/>
      <c r="AD84" s="495"/>
      <c r="AE84" s="495"/>
      <c r="AF84" s="495"/>
      <c r="AG84" s="495"/>
      <c r="AH84" s="495"/>
      <c r="AI84" s="495"/>
      <c r="AJ84" s="495"/>
      <c r="AK84" s="495"/>
      <c r="AL84" s="495"/>
      <c r="AM84" s="495"/>
      <c r="AN84" s="495"/>
      <c r="AO84" s="495"/>
      <c r="AP84" s="495"/>
      <c r="AQ84" s="495"/>
      <c r="AR84" s="495"/>
      <c r="AS84" s="495"/>
      <c r="AT84" s="495"/>
      <c r="AU84" s="495"/>
      <c r="AV84" s="495"/>
      <c r="AW84" s="495"/>
      <c r="AX84" s="497"/>
      <c r="AY84" s="475"/>
    </row>
    <row r="85" spans="1:51" ht="24" hidden="1" x14ac:dyDescent="0.4">
      <c r="A85" s="471"/>
      <c r="B85" s="525"/>
      <c r="C85" s="490" t="s">
        <v>632</v>
      </c>
      <c r="D85" s="495"/>
      <c r="E85" s="495"/>
      <c r="F85" s="495"/>
      <c r="G85" s="495"/>
      <c r="H85" s="495"/>
      <c r="I85" s="495"/>
      <c r="J85" s="495"/>
      <c r="K85" s="495"/>
      <c r="L85" s="495"/>
      <c r="M85" s="495"/>
      <c r="N85" s="495"/>
      <c r="O85" s="495"/>
      <c r="P85" s="495"/>
      <c r="Q85" s="495"/>
      <c r="R85" s="495"/>
      <c r="S85" s="495"/>
      <c r="T85" s="495"/>
      <c r="U85" s="495"/>
      <c r="V85" s="495"/>
      <c r="W85" s="495"/>
      <c r="X85" s="495"/>
      <c r="Y85" s="495"/>
      <c r="Z85" s="495"/>
      <c r="AA85" s="495"/>
      <c r="AB85" s="495"/>
      <c r="AC85" s="495"/>
      <c r="AD85" s="495"/>
      <c r="AE85" s="495"/>
      <c r="AF85" s="495"/>
      <c r="AG85" s="495"/>
      <c r="AH85" s="495"/>
      <c r="AI85" s="495"/>
      <c r="AJ85" s="495"/>
      <c r="AK85" s="495"/>
      <c r="AL85" s="495"/>
      <c r="AM85" s="495"/>
      <c r="AN85" s="495"/>
      <c r="AO85" s="495"/>
      <c r="AP85" s="495"/>
      <c r="AQ85" s="495"/>
      <c r="AR85" s="495"/>
      <c r="AS85" s="495"/>
      <c r="AT85" s="495"/>
      <c r="AU85" s="495"/>
      <c r="AV85" s="495"/>
      <c r="AW85" s="495"/>
      <c r="AX85" s="497"/>
      <c r="AY85" s="475"/>
    </row>
    <row r="86" spans="1:51" ht="24" hidden="1" x14ac:dyDescent="0.4">
      <c r="A86" s="471"/>
      <c r="B86" s="525"/>
      <c r="C86" s="490" t="s">
        <v>634</v>
      </c>
      <c r="D86" s="495"/>
      <c r="E86" s="495"/>
      <c r="F86" s="495"/>
      <c r="G86" s="495"/>
      <c r="H86" s="495"/>
      <c r="I86" s="495"/>
      <c r="J86" s="495"/>
      <c r="K86" s="495"/>
      <c r="L86" s="495"/>
      <c r="M86" s="495"/>
      <c r="N86" s="495"/>
      <c r="O86" s="495"/>
      <c r="P86" s="495"/>
      <c r="Q86" s="495"/>
      <c r="R86" s="495"/>
      <c r="S86" s="495"/>
      <c r="T86" s="495"/>
      <c r="U86" s="495"/>
      <c r="V86" s="495"/>
      <c r="W86" s="495"/>
      <c r="X86" s="495"/>
      <c r="Y86" s="495"/>
      <c r="Z86" s="495"/>
      <c r="AA86" s="495"/>
      <c r="AB86" s="495"/>
      <c r="AC86" s="495"/>
      <c r="AD86" s="495"/>
      <c r="AE86" s="495"/>
      <c r="AF86" s="495"/>
      <c r="AG86" s="495"/>
      <c r="AH86" s="495"/>
      <c r="AI86" s="495"/>
      <c r="AJ86" s="495"/>
      <c r="AK86" s="495"/>
      <c r="AL86" s="495"/>
      <c r="AM86" s="495"/>
      <c r="AN86" s="495"/>
      <c r="AO86" s="495"/>
      <c r="AP86" s="495"/>
      <c r="AQ86" s="495"/>
      <c r="AR86" s="495"/>
      <c r="AS86" s="495"/>
      <c r="AT86" s="495"/>
      <c r="AU86" s="495"/>
      <c r="AV86" s="495"/>
      <c r="AW86" s="495"/>
      <c r="AX86" s="497"/>
      <c r="AY86" s="475"/>
    </row>
    <row r="87" spans="1:51" ht="24" hidden="1" x14ac:dyDescent="0.4">
      <c r="A87" s="471"/>
      <c r="B87" s="525"/>
      <c r="C87" s="490" t="s">
        <v>637</v>
      </c>
      <c r="D87" s="495"/>
      <c r="E87" s="495"/>
      <c r="F87" s="495"/>
      <c r="G87" s="495"/>
      <c r="H87" s="495"/>
      <c r="I87" s="495"/>
      <c r="J87" s="495"/>
      <c r="K87" s="495"/>
      <c r="L87" s="495"/>
      <c r="M87" s="495"/>
      <c r="N87" s="495"/>
      <c r="O87" s="495"/>
      <c r="P87" s="495"/>
      <c r="Q87" s="495"/>
      <c r="R87" s="495"/>
      <c r="S87" s="495"/>
      <c r="T87" s="495"/>
      <c r="U87" s="495"/>
      <c r="V87" s="495"/>
      <c r="W87" s="495"/>
      <c r="X87" s="495"/>
      <c r="Y87" s="495"/>
      <c r="Z87" s="495"/>
      <c r="AA87" s="495"/>
      <c r="AB87" s="495"/>
      <c r="AC87" s="495"/>
      <c r="AD87" s="495"/>
      <c r="AE87" s="495"/>
      <c r="AF87" s="495"/>
      <c r="AG87" s="495"/>
      <c r="AH87" s="495"/>
      <c r="AI87" s="495"/>
      <c r="AJ87" s="495"/>
      <c r="AK87" s="495"/>
      <c r="AL87" s="495"/>
      <c r="AM87" s="495"/>
      <c r="AN87" s="495"/>
      <c r="AO87" s="495"/>
      <c r="AP87" s="495"/>
      <c r="AQ87" s="495"/>
      <c r="AR87" s="495"/>
      <c r="AS87" s="495"/>
      <c r="AT87" s="495"/>
      <c r="AU87" s="495"/>
      <c r="AV87" s="495"/>
      <c r="AW87" s="495"/>
      <c r="AX87" s="497"/>
      <c r="AY87" s="475"/>
    </row>
    <row r="88" spans="1:51" ht="24" hidden="1" x14ac:dyDescent="0.4">
      <c r="A88" s="471"/>
      <c r="B88" s="525"/>
      <c r="C88" s="490" t="s">
        <v>640</v>
      </c>
      <c r="D88" s="412"/>
      <c r="E88" s="495"/>
      <c r="F88" s="495"/>
      <c r="G88" s="495"/>
      <c r="H88" s="495"/>
      <c r="I88" s="495"/>
      <c r="J88" s="495"/>
      <c r="K88" s="495"/>
      <c r="L88" s="495"/>
      <c r="M88" s="495"/>
      <c r="N88" s="495"/>
      <c r="O88" s="495"/>
      <c r="P88" s="495"/>
      <c r="Q88" s="495"/>
      <c r="R88" s="495"/>
      <c r="S88" s="495"/>
      <c r="T88" s="495"/>
      <c r="U88" s="495"/>
      <c r="V88" s="495"/>
      <c r="W88" s="495"/>
      <c r="X88" s="495"/>
      <c r="Y88" s="495"/>
      <c r="Z88" s="495"/>
      <c r="AA88" s="495"/>
      <c r="AB88" s="495"/>
      <c r="AC88" s="495"/>
      <c r="AD88" s="495"/>
      <c r="AE88" s="495"/>
      <c r="AF88" s="495"/>
      <c r="AG88" s="495"/>
      <c r="AH88" s="495"/>
      <c r="AI88" s="495"/>
      <c r="AJ88" s="495"/>
      <c r="AK88" s="495"/>
      <c r="AL88" s="495"/>
      <c r="AM88" s="495"/>
      <c r="AN88" s="495"/>
      <c r="AO88" s="495"/>
      <c r="AP88" s="495"/>
      <c r="AQ88" s="495"/>
      <c r="AR88" s="495"/>
      <c r="AS88" s="495"/>
      <c r="AT88" s="495"/>
      <c r="AU88" s="495"/>
      <c r="AV88" s="495"/>
      <c r="AW88" s="495"/>
      <c r="AX88" s="497"/>
      <c r="AY88" s="475"/>
    </row>
    <row r="89" spans="1:51" ht="24" hidden="1" x14ac:dyDescent="0.4">
      <c r="A89" s="471"/>
      <c r="B89" s="525"/>
      <c r="C89" s="490" t="s">
        <v>642</v>
      </c>
      <c r="D89" s="495"/>
      <c r="E89" s="495"/>
      <c r="F89" s="495"/>
      <c r="G89" s="495"/>
      <c r="H89" s="495"/>
      <c r="I89" s="495"/>
      <c r="J89" s="495"/>
      <c r="K89" s="495"/>
      <c r="L89" s="495"/>
      <c r="M89" s="495"/>
      <c r="N89" s="495"/>
      <c r="O89" s="495"/>
      <c r="P89" s="495"/>
      <c r="Q89" s="495"/>
      <c r="R89" s="495"/>
      <c r="S89" s="495"/>
      <c r="T89" s="495"/>
      <c r="U89" s="495"/>
      <c r="V89" s="495"/>
      <c r="W89" s="495"/>
      <c r="X89" s="495"/>
      <c r="Y89" s="495"/>
      <c r="Z89" s="495"/>
      <c r="AA89" s="495"/>
      <c r="AB89" s="495"/>
      <c r="AC89" s="495"/>
      <c r="AD89" s="495"/>
      <c r="AE89" s="495"/>
      <c r="AF89" s="495"/>
      <c r="AG89" s="495"/>
      <c r="AH89" s="495"/>
      <c r="AI89" s="495"/>
      <c r="AJ89" s="495"/>
      <c r="AK89" s="495"/>
      <c r="AL89" s="495"/>
      <c r="AM89" s="495"/>
      <c r="AN89" s="495"/>
      <c r="AO89" s="495"/>
      <c r="AP89" s="495"/>
      <c r="AQ89" s="495"/>
      <c r="AR89" s="495"/>
      <c r="AS89" s="495"/>
      <c r="AT89" s="495"/>
      <c r="AU89" s="495"/>
      <c r="AV89" s="495"/>
      <c r="AW89" s="495"/>
      <c r="AX89" s="497"/>
      <c r="AY89" s="475"/>
    </row>
    <row r="90" spans="1:51" ht="24" hidden="1" x14ac:dyDescent="0.4">
      <c r="A90" s="471"/>
      <c r="B90" s="525"/>
      <c r="C90" s="490" t="s">
        <v>1375</v>
      </c>
      <c r="D90" s="495"/>
      <c r="E90" s="495"/>
      <c r="F90" s="495"/>
      <c r="G90" s="495"/>
      <c r="H90" s="495"/>
      <c r="I90" s="495"/>
      <c r="J90" s="495"/>
      <c r="K90" s="495"/>
      <c r="L90" s="495"/>
      <c r="M90" s="495"/>
      <c r="N90" s="495"/>
      <c r="O90" s="495"/>
      <c r="P90" s="495"/>
      <c r="Q90" s="495"/>
      <c r="R90" s="495"/>
      <c r="S90" s="495"/>
      <c r="T90" s="495"/>
      <c r="U90" s="495"/>
      <c r="V90" s="495"/>
      <c r="W90" s="495"/>
      <c r="X90" s="495"/>
      <c r="Y90" s="495"/>
      <c r="Z90" s="495"/>
      <c r="AA90" s="495"/>
      <c r="AB90" s="495"/>
      <c r="AC90" s="495"/>
      <c r="AD90" s="495"/>
      <c r="AE90" s="495"/>
      <c r="AF90" s="495"/>
      <c r="AG90" s="495"/>
      <c r="AH90" s="495"/>
      <c r="AI90" s="495"/>
      <c r="AJ90" s="495"/>
      <c r="AK90" s="495"/>
      <c r="AL90" s="495"/>
      <c r="AM90" s="495"/>
      <c r="AN90" s="495"/>
      <c r="AO90" s="495"/>
      <c r="AP90" s="495"/>
      <c r="AQ90" s="495"/>
      <c r="AR90" s="495"/>
      <c r="AS90" s="495"/>
      <c r="AT90" s="495"/>
      <c r="AU90" s="495"/>
      <c r="AV90" s="495"/>
      <c r="AW90" s="495"/>
      <c r="AX90" s="497"/>
      <c r="AY90" s="475"/>
    </row>
    <row r="91" spans="1:51" ht="24" hidden="1" x14ac:dyDescent="0.4">
      <c r="A91" s="471"/>
      <c r="B91" s="525"/>
      <c r="C91" s="490" t="s">
        <v>1377</v>
      </c>
      <c r="D91" s="494"/>
      <c r="E91" s="508"/>
      <c r="F91" s="508"/>
      <c r="G91" s="508"/>
      <c r="H91" s="508"/>
      <c r="I91" s="508"/>
      <c r="J91" s="508"/>
      <c r="K91" s="508"/>
      <c r="L91" s="508"/>
      <c r="M91" s="508"/>
      <c r="N91" s="508"/>
      <c r="O91" s="508"/>
      <c r="P91" s="508"/>
      <c r="Q91" s="508"/>
      <c r="R91" s="508"/>
      <c r="S91" s="508"/>
      <c r="T91" s="508"/>
      <c r="U91" s="508"/>
      <c r="V91" s="495"/>
      <c r="W91" s="495"/>
      <c r="X91" s="495"/>
      <c r="Y91" s="495"/>
      <c r="Z91" s="495"/>
      <c r="AA91" s="495"/>
      <c r="AB91" s="495"/>
      <c r="AC91" s="495"/>
      <c r="AD91" s="495"/>
      <c r="AE91" s="495"/>
      <c r="AF91" s="495"/>
      <c r="AG91" s="495"/>
      <c r="AH91" s="495"/>
      <c r="AI91" s="495"/>
      <c r="AJ91" s="495"/>
      <c r="AK91" s="495"/>
      <c r="AL91" s="495"/>
      <c r="AM91" s="495"/>
      <c r="AN91" s="495"/>
      <c r="AO91" s="495"/>
      <c r="AP91" s="495"/>
      <c r="AQ91" s="495"/>
      <c r="AR91" s="495"/>
      <c r="AS91" s="495"/>
      <c r="AT91" s="412"/>
      <c r="AU91" s="495"/>
      <c r="AV91" s="495"/>
      <c r="AW91" s="495"/>
      <c r="AX91" s="497"/>
      <c r="AY91" s="475"/>
    </row>
    <row r="92" spans="1:51" ht="24" hidden="1" x14ac:dyDescent="0.4">
      <c r="A92" s="471"/>
      <c r="B92" s="525"/>
      <c r="C92" s="490" t="s">
        <v>1379</v>
      </c>
      <c r="D92" s="412"/>
      <c r="E92" s="495"/>
      <c r="F92" s="495"/>
      <c r="G92" s="495"/>
      <c r="H92" s="495"/>
      <c r="I92" s="495"/>
      <c r="J92" s="495"/>
      <c r="K92" s="495"/>
      <c r="L92" s="495"/>
      <c r="M92" s="495"/>
      <c r="N92" s="495"/>
      <c r="O92" s="495"/>
      <c r="P92" s="495"/>
      <c r="Q92" s="495"/>
      <c r="R92" s="495"/>
      <c r="S92" s="495"/>
      <c r="T92" s="495"/>
      <c r="U92" s="495"/>
      <c r="V92" s="505"/>
      <c r="W92" s="506"/>
      <c r="X92" s="506"/>
      <c r="Y92" s="506"/>
      <c r="Z92" s="506"/>
      <c r="AA92" s="495"/>
      <c r="AB92" s="495"/>
      <c r="AC92" s="495"/>
      <c r="AD92" s="495"/>
      <c r="AE92" s="495"/>
      <c r="AF92" s="495"/>
      <c r="AG92" s="495"/>
      <c r="AH92" s="495"/>
      <c r="AI92" s="495"/>
      <c r="AJ92" s="495"/>
      <c r="AK92" s="495"/>
      <c r="AL92" s="495"/>
      <c r="AM92" s="495"/>
      <c r="AN92" s="495"/>
      <c r="AO92" s="495"/>
      <c r="AP92" s="495"/>
      <c r="AQ92" s="495"/>
      <c r="AR92" s="495"/>
      <c r="AS92" s="495"/>
      <c r="AT92" s="495"/>
      <c r="AU92" s="495"/>
      <c r="AV92" s="495"/>
      <c r="AW92" s="495"/>
      <c r="AX92" s="497"/>
      <c r="AY92" s="475"/>
    </row>
    <row r="93" spans="1:51" ht="24" hidden="1" x14ac:dyDescent="0.4">
      <c r="A93" s="471"/>
      <c r="B93" s="525"/>
      <c r="C93" s="490" t="s">
        <v>1381</v>
      </c>
      <c r="D93" s="495"/>
      <c r="E93" s="495"/>
      <c r="F93" s="495"/>
      <c r="G93" s="495"/>
      <c r="H93" s="495"/>
      <c r="I93" s="495"/>
      <c r="J93" s="495"/>
      <c r="K93" s="495"/>
      <c r="L93" s="495"/>
      <c r="M93" s="495"/>
      <c r="N93" s="495"/>
      <c r="O93" s="495"/>
      <c r="P93" s="495"/>
      <c r="Q93" s="495"/>
      <c r="R93" s="495"/>
      <c r="S93" s="495"/>
      <c r="T93" s="495"/>
      <c r="U93" s="495"/>
      <c r="V93" s="495"/>
      <c r="W93" s="496"/>
      <c r="X93" s="496"/>
      <c r="Y93" s="496"/>
      <c r="Z93" s="496"/>
      <c r="AA93" s="495"/>
      <c r="AB93" s="495"/>
      <c r="AC93" s="495"/>
      <c r="AD93" s="495"/>
      <c r="AE93" s="495"/>
      <c r="AF93" s="495"/>
      <c r="AG93" s="495"/>
      <c r="AH93" s="495"/>
      <c r="AI93" s="495"/>
      <c r="AJ93" s="495"/>
      <c r="AK93" s="495"/>
      <c r="AL93" s="495"/>
      <c r="AM93" s="495"/>
      <c r="AN93" s="495"/>
      <c r="AO93" s="495"/>
      <c r="AP93" s="495"/>
      <c r="AQ93" s="495"/>
      <c r="AR93" s="495"/>
      <c r="AS93" s="495"/>
      <c r="AT93" s="495"/>
      <c r="AU93" s="495"/>
      <c r="AV93" s="495"/>
      <c r="AW93" s="495"/>
      <c r="AX93" s="497"/>
      <c r="AY93" s="475"/>
    </row>
    <row r="94" spans="1:51" ht="24" hidden="1" x14ac:dyDescent="0.4">
      <c r="A94" s="471"/>
      <c r="B94" s="525"/>
      <c r="C94" s="490" t="s">
        <v>583</v>
      </c>
      <c r="D94" s="495"/>
      <c r="E94" s="495"/>
      <c r="F94" s="495"/>
      <c r="G94" s="495"/>
      <c r="H94" s="495"/>
      <c r="I94" s="495"/>
      <c r="J94" s="495"/>
      <c r="K94" s="495"/>
      <c r="L94" s="495"/>
      <c r="M94" s="495"/>
      <c r="N94" s="495"/>
      <c r="O94" s="495"/>
      <c r="P94" s="495"/>
      <c r="Q94" s="495"/>
      <c r="R94" s="495"/>
      <c r="S94" s="495"/>
      <c r="T94" s="495"/>
      <c r="U94" s="495"/>
      <c r="V94" s="495"/>
      <c r="W94" s="495"/>
      <c r="X94" s="495"/>
      <c r="Y94" s="495"/>
      <c r="Z94" s="495"/>
      <c r="AA94" s="495"/>
      <c r="AB94" s="495"/>
      <c r="AC94" s="495"/>
      <c r="AD94" s="495"/>
      <c r="AE94" s="495"/>
      <c r="AF94" s="495"/>
      <c r="AG94" s="495"/>
      <c r="AH94" s="495"/>
      <c r="AI94" s="495"/>
      <c r="AJ94" s="495"/>
      <c r="AK94" s="495"/>
      <c r="AL94" s="495"/>
      <c r="AM94" s="495"/>
      <c r="AN94" s="495"/>
      <c r="AO94" s="495"/>
      <c r="AP94" s="495"/>
      <c r="AQ94" s="495"/>
      <c r="AR94" s="495"/>
      <c r="AS94" s="495"/>
      <c r="AT94" s="495"/>
      <c r="AU94" s="495"/>
      <c r="AV94" s="495"/>
      <c r="AW94" s="495"/>
      <c r="AX94" s="497"/>
      <c r="AY94" s="475"/>
    </row>
    <row r="95" spans="1:51" ht="24" hidden="1" x14ac:dyDescent="0.4">
      <c r="A95" s="471"/>
      <c r="B95" s="525"/>
      <c r="C95" s="490" t="s">
        <v>1384</v>
      </c>
      <c r="D95" s="495"/>
      <c r="E95" s="495"/>
      <c r="F95" s="495"/>
      <c r="G95" s="495"/>
      <c r="H95" s="495"/>
      <c r="I95" s="495"/>
      <c r="J95" s="495"/>
      <c r="K95" s="495"/>
      <c r="L95" s="495"/>
      <c r="M95" s="495"/>
      <c r="N95" s="495"/>
      <c r="O95" s="495"/>
      <c r="P95" s="495"/>
      <c r="Q95" s="495"/>
      <c r="R95" s="495"/>
      <c r="S95" s="495"/>
      <c r="T95" s="495"/>
      <c r="U95" s="495"/>
      <c r="V95" s="495"/>
      <c r="W95" s="495"/>
      <c r="X95" s="495"/>
      <c r="Y95" s="495"/>
      <c r="Z95" s="495"/>
      <c r="AA95" s="495"/>
      <c r="AB95" s="495"/>
      <c r="AC95" s="495"/>
      <c r="AD95" s="495"/>
      <c r="AE95" s="495"/>
      <c r="AF95" s="495"/>
      <c r="AG95" s="495"/>
      <c r="AH95" s="495"/>
      <c r="AI95" s="495"/>
      <c r="AJ95" s="495"/>
      <c r="AK95" s="495"/>
      <c r="AL95" s="495"/>
      <c r="AM95" s="495"/>
      <c r="AN95" s="495"/>
      <c r="AO95" s="495"/>
      <c r="AP95" s="495"/>
      <c r="AQ95" s="495"/>
      <c r="AR95" s="495"/>
      <c r="AS95" s="495"/>
      <c r="AT95" s="412"/>
      <c r="AU95" s="495"/>
      <c r="AV95" s="495"/>
      <c r="AW95" s="495"/>
      <c r="AX95" s="497"/>
      <c r="AY95" s="475"/>
    </row>
    <row r="96" spans="1:51" ht="24" hidden="1" x14ac:dyDescent="0.4">
      <c r="A96" s="471"/>
      <c r="B96" s="525"/>
      <c r="C96" s="490" t="s">
        <v>1385</v>
      </c>
      <c r="D96" s="495"/>
      <c r="E96" s="495"/>
      <c r="F96" s="495"/>
      <c r="G96" s="495"/>
      <c r="H96" s="495"/>
      <c r="I96" s="495"/>
      <c r="J96" s="495"/>
      <c r="K96" s="495"/>
      <c r="L96" s="495"/>
      <c r="M96" s="495"/>
      <c r="N96" s="495"/>
      <c r="O96" s="495"/>
      <c r="P96" s="495"/>
      <c r="Q96" s="495"/>
      <c r="R96" s="495"/>
      <c r="S96" s="495"/>
      <c r="T96" s="495"/>
      <c r="U96" s="495"/>
      <c r="V96" s="495"/>
      <c r="W96" s="495"/>
      <c r="X96" s="495"/>
      <c r="Y96" s="495"/>
      <c r="Z96" s="495"/>
      <c r="AA96" s="495"/>
      <c r="AB96" s="495"/>
      <c r="AC96" s="495"/>
      <c r="AD96" s="495"/>
      <c r="AE96" s="495"/>
      <c r="AF96" s="495"/>
      <c r="AG96" s="495"/>
      <c r="AH96" s="495"/>
      <c r="AI96" s="495"/>
      <c r="AJ96" s="495"/>
      <c r="AK96" s="495"/>
      <c r="AL96" s="495"/>
      <c r="AM96" s="495"/>
      <c r="AN96" s="495"/>
      <c r="AO96" s="495"/>
      <c r="AP96" s="495"/>
      <c r="AQ96" s="495"/>
      <c r="AR96" s="495"/>
      <c r="AS96" s="495"/>
      <c r="AT96" s="495"/>
      <c r="AU96" s="495"/>
      <c r="AV96" s="495"/>
      <c r="AW96" s="495"/>
      <c r="AX96" s="497"/>
      <c r="AY96" s="475"/>
    </row>
    <row r="97" spans="1:51" ht="24" hidden="1" x14ac:dyDescent="0.4">
      <c r="A97" s="471"/>
      <c r="B97" s="526"/>
      <c r="C97" s="509" t="s">
        <v>1400</v>
      </c>
      <c r="D97" s="508"/>
      <c r="E97" s="508"/>
      <c r="F97" s="508"/>
      <c r="G97" s="508"/>
      <c r="H97" s="508"/>
      <c r="I97" s="508"/>
      <c r="J97" s="508"/>
      <c r="K97" s="508"/>
      <c r="L97" s="508"/>
      <c r="M97" s="508"/>
      <c r="N97" s="508"/>
      <c r="O97" s="508"/>
      <c r="P97" s="508"/>
      <c r="Q97" s="508"/>
      <c r="R97" s="508"/>
      <c r="S97" s="508"/>
      <c r="T97" s="508"/>
      <c r="U97" s="508"/>
      <c r="V97" s="495"/>
      <c r="W97" s="508"/>
      <c r="X97" s="508"/>
      <c r="Y97" s="508"/>
      <c r="Z97" s="508"/>
      <c r="AA97" s="508"/>
      <c r="AB97" s="508"/>
      <c r="AC97" s="508"/>
      <c r="AD97" s="508"/>
      <c r="AE97" s="508"/>
      <c r="AF97" s="508"/>
      <c r="AG97" s="508"/>
      <c r="AH97" s="508"/>
      <c r="AI97" s="508"/>
      <c r="AJ97" s="508"/>
      <c r="AK97" s="508"/>
      <c r="AL97" s="508"/>
      <c r="AM97" s="508"/>
      <c r="AN97" s="508"/>
      <c r="AO97" s="508"/>
      <c r="AP97" s="508"/>
      <c r="AQ97" s="508"/>
      <c r="AR97" s="508"/>
      <c r="AS97" s="508"/>
      <c r="AT97" s="508"/>
      <c r="AU97" s="508"/>
      <c r="AV97" s="508"/>
      <c r="AW97" s="508"/>
      <c r="AX97" s="528"/>
      <c r="AY97" s="475"/>
    </row>
    <row r="98" spans="1:51" ht="23.25" hidden="1" x14ac:dyDescent="0.35">
      <c r="A98" s="471"/>
      <c r="B98" s="1116" t="s">
        <v>1520</v>
      </c>
      <c r="C98" s="1117"/>
      <c r="D98" s="1117"/>
      <c r="E98" s="1118"/>
      <c r="F98" s="1116" t="s">
        <v>1521</v>
      </c>
      <c r="G98" s="1117"/>
      <c r="H98" s="1117"/>
      <c r="I98" s="1117"/>
      <c r="J98" s="1117"/>
      <c r="K98" s="1117"/>
      <c r="L98" s="1117"/>
      <c r="M98" s="1117"/>
      <c r="N98" s="1117"/>
      <c r="O98" s="1117"/>
      <c r="P98" s="1117"/>
      <c r="Q98" s="1117"/>
      <c r="R98" s="1117"/>
      <c r="S98" s="510"/>
      <c r="T98" s="510"/>
      <c r="U98" s="510"/>
      <c r="V98" s="510"/>
      <c r="W98" s="510"/>
      <c r="X98" s="510"/>
      <c r="Y98" s="510"/>
      <c r="Z98" s="510"/>
      <c r="AA98" s="510"/>
      <c r="AB98" s="512"/>
      <c r="AC98" s="512"/>
      <c r="AD98" s="512"/>
      <c r="AE98" s="512"/>
      <c r="AF98" s="512"/>
      <c r="AG98" s="512"/>
      <c r="AH98" s="512"/>
      <c r="AI98" s="512"/>
      <c r="AJ98" s="512"/>
      <c r="AK98" s="512"/>
      <c r="AL98" s="512"/>
      <c r="AM98" s="512"/>
      <c r="AN98" s="512"/>
      <c r="AO98" s="512"/>
      <c r="AP98" s="512"/>
      <c r="AQ98" s="512"/>
      <c r="AR98" s="512"/>
      <c r="AS98" s="512"/>
      <c r="AT98" s="512"/>
      <c r="AU98" s="512"/>
      <c r="AV98" s="512"/>
      <c r="AW98" s="512"/>
      <c r="AX98" s="531"/>
      <c r="AY98" s="475"/>
    </row>
    <row r="99" spans="1:51" hidden="1" x14ac:dyDescent="0.25">
      <c r="A99" s="477"/>
      <c r="B99" s="478"/>
      <c r="C99" s="478"/>
      <c r="D99" s="478"/>
      <c r="E99" s="478"/>
      <c r="F99" s="478"/>
      <c r="G99" s="478"/>
      <c r="H99" s="478"/>
      <c r="I99" s="478"/>
      <c r="J99" s="478"/>
      <c r="K99" s="478"/>
      <c r="L99" s="478"/>
      <c r="M99" s="478"/>
      <c r="N99" s="478"/>
      <c r="O99" s="478"/>
      <c r="P99" s="478"/>
      <c r="Q99" s="478"/>
      <c r="R99" s="478"/>
      <c r="S99" s="478"/>
      <c r="T99" s="478"/>
      <c r="U99" s="478"/>
      <c r="V99" s="478"/>
      <c r="W99" s="478"/>
      <c r="X99" s="478"/>
      <c r="Y99" s="478"/>
      <c r="Z99" s="478"/>
      <c r="AA99" s="478"/>
      <c r="AB99" s="478"/>
      <c r="AC99" s="478"/>
      <c r="AD99" s="478"/>
      <c r="AE99" s="478"/>
      <c r="AF99" s="478"/>
      <c r="AG99" s="478"/>
      <c r="AH99" s="478"/>
      <c r="AI99" s="478"/>
      <c r="AJ99" s="478"/>
      <c r="AK99" s="478"/>
      <c r="AL99" s="478"/>
      <c r="AM99" s="478"/>
      <c r="AN99" s="478"/>
      <c r="AO99" s="478"/>
      <c r="AP99" s="478"/>
      <c r="AQ99" s="478"/>
      <c r="AR99" s="478"/>
      <c r="AS99" s="478"/>
      <c r="AT99" s="478"/>
      <c r="AU99" s="478"/>
      <c r="AV99" s="478"/>
      <c r="AW99" s="478"/>
      <c r="AX99" s="478"/>
      <c r="AY99" s="504"/>
    </row>
    <row r="100" spans="1:51" hidden="1" x14ac:dyDescent="0.25">
      <c r="A100" s="412"/>
      <c r="B100" s="412"/>
      <c r="C100" s="412"/>
      <c r="D100" s="412"/>
      <c r="E100" s="412"/>
      <c r="F100" s="412"/>
      <c r="G100" s="412"/>
      <c r="H100" s="412"/>
      <c r="I100" s="412"/>
      <c r="J100" s="412"/>
      <c r="K100" s="412"/>
      <c r="L100" s="412"/>
      <c r="M100" s="412"/>
      <c r="N100" s="412"/>
      <c r="O100" s="412"/>
      <c r="P100" s="412"/>
      <c r="Q100" s="412"/>
      <c r="R100" s="412"/>
      <c r="S100" s="412"/>
      <c r="T100" s="412"/>
      <c r="U100" s="412"/>
      <c r="V100" s="412"/>
      <c r="W100" s="412"/>
      <c r="X100" s="412"/>
      <c r="Y100" s="412"/>
      <c r="Z100" s="412"/>
      <c r="AA100" s="412"/>
      <c r="AB100" s="412"/>
      <c r="AC100" s="412"/>
      <c r="AD100" s="412"/>
      <c r="AE100" s="412"/>
      <c r="AF100" s="412"/>
      <c r="AG100" s="412"/>
      <c r="AH100" s="412"/>
      <c r="AI100" s="412"/>
      <c r="AJ100" s="412"/>
      <c r="AK100" s="412"/>
      <c r="AL100" s="412"/>
      <c r="AM100" s="412"/>
      <c r="AN100" s="412"/>
      <c r="AO100" s="412"/>
      <c r="AP100" s="412"/>
      <c r="AQ100" s="412"/>
      <c r="AR100" s="412"/>
      <c r="AS100" s="412"/>
      <c r="AT100" s="412"/>
      <c r="AU100" s="412"/>
      <c r="AV100" s="412"/>
      <c r="AW100" s="412"/>
      <c r="AX100" s="412"/>
      <c r="AY100" s="514"/>
    </row>
    <row r="101" spans="1:51" hidden="1" x14ac:dyDescent="0.25">
      <c r="A101" s="468"/>
      <c r="B101" s="469"/>
      <c r="C101" s="469"/>
      <c r="D101" s="469"/>
      <c r="E101" s="469"/>
      <c r="F101" s="469"/>
      <c r="G101" s="469"/>
      <c r="H101" s="469"/>
      <c r="I101" s="469"/>
      <c r="J101" s="469"/>
      <c r="K101" s="469"/>
      <c r="L101" s="469"/>
      <c r="M101" s="469"/>
      <c r="N101" s="469"/>
      <c r="O101" s="469"/>
      <c r="P101" s="469"/>
      <c r="Q101" s="469"/>
      <c r="R101" s="469"/>
      <c r="S101" s="469"/>
      <c r="T101" s="469"/>
      <c r="U101" s="469"/>
      <c r="V101" s="469"/>
      <c r="W101" s="469"/>
      <c r="X101" s="469"/>
      <c r="Y101" s="469"/>
      <c r="Z101" s="469"/>
      <c r="AA101" s="469"/>
      <c r="AB101" s="469"/>
      <c r="AC101" s="469"/>
      <c r="AD101" s="469"/>
      <c r="AE101" s="469"/>
      <c r="AF101" s="469"/>
      <c r="AG101" s="469"/>
      <c r="AH101" s="469"/>
      <c r="AI101" s="469"/>
      <c r="AJ101" s="469"/>
      <c r="AK101" s="469"/>
      <c r="AL101" s="469"/>
      <c r="AM101" s="469"/>
      <c r="AN101" s="469"/>
      <c r="AO101" s="469"/>
      <c r="AP101" s="469"/>
      <c r="AQ101" s="469"/>
      <c r="AR101" s="469"/>
      <c r="AS101" s="469"/>
      <c r="AT101" s="469"/>
      <c r="AU101" s="469"/>
      <c r="AV101" s="469"/>
      <c r="AW101" s="469"/>
      <c r="AX101" s="469"/>
      <c r="AY101" s="470"/>
    </row>
    <row r="102" spans="1:51" hidden="1" x14ac:dyDescent="0.25">
      <c r="A102" s="471"/>
      <c r="B102" s="412"/>
      <c r="C102" s="412"/>
      <c r="D102" s="412"/>
      <c r="E102" s="412"/>
      <c r="F102" s="412"/>
      <c r="G102" s="412"/>
      <c r="H102" s="412"/>
      <c r="I102" s="412"/>
      <c r="J102" s="412"/>
      <c r="K102" s="412"/>
      <c r="L102" s="412"/>
      <c r="M102" s="412"/>
      <c r="N102" s="412"/>
      <c r="O102" s="412"/>
      <c r="P102" s="412"/>
      <c r="Q102" s="412"/>
      <c r="R102" s="412"/>
      <c r="S102" s="412"/>
      <c r="T102" s="412"/>
      <c r="U102" s="412"/>
      <c r="V102" s="412"/>
      <c r="W102" s="412"/>
      <c r="X102" s="412"/>
      <c r="Y102" s="412"/>
      <c r="Z102" s="412"/>
      <c r="AA102" s="412"/>
      <c r="AB102" s="412"/>
      <c r="AC102" s="412"/>
      <c r="AD102" s="412"/>
      <c r="AE102" s="412"/>
      <c r="AF102" s="412"/>
      <c r="AG102" s="412"/>
      <c r="AH102" s="412"/>
      <c r="AI102" s="412"/>
      <c r="AJ102" s="412"/>
      <c r="AK102" s="472"/>
      <c r="AL102" s="473"/>
      <c r="AM102" s="474"/>
      <c r="AN102" s="472"/>
      <c r="AO102" s="474"/>
      <c r="AP102" s="472"/>
      <c r="AQ102" s="473"/>
      <c r="AR102" s="473"/>
      <c r="AS102" s="474"/>
      <c r="AT102" s="472"/>
      <c r="AU102" s="473"/>
      <c r="AV102" s="474"/>
      <c r="AW102" s="472"/>
      <c r="AX102" s="474"/>
      <c r="AY102" s="475"/>
    </row>
    <row r="103" spans="1:51" hidden="1" x14ac:dyDescent="0.25">
      <c r="A103" s="471"/>
      <c r="B103" s="472"/>
      <c r="C103" s="473"/>
      <c r="D103" s="474"/>
      <c r="E103" s="472"/>
      <c r="F103" s="473"/>
      <c r="G103" s="473"/>
      <c r="H103" s="474"/>
      <c r="I103" s="472"/>
      <c r="J103" s="473"/>
      <c r="K103" s="474"/>
      <c r="L103" s="472"/>
      <c r="M103" s="474"/>
      <c r="N103" s="412"/>
      <c r="O103" s="412"/>
      <c r="P103" s="412"/>
      <c r="Q103" s="412"/>
      <c r="R103" s="412"/>
      <c r="S103" s="412"/>
      <c r="T103" s="454"/>
      <c r="U103" s="412"/>
      <c r="V103" s="412"/>
      <c r="W103" s="412"/>
      <c r="X103" s="412"/>
      <c r="Y103" s="412"/>
      <c r="Z103" s="412"/>
      <c r="AA103" s="412"/>
      <c r="AB103" s="412"/>
      <c r="AC103" s="412"/>
      <c r="AD103" s="412"/>
      <c r="AE103" s="412"/>
      <c r="AF103" s="412"/>
      <c r="AG103" s="412"/>
      <c r="AH103" s="412"/>
      <c r="AI103" s="412"/>
      <c r="AJ103" s="412"/>
      <c r="AK103" s="472"/>
      <c r="AL103" s="473"/>
      <c r="AM103" s="474"/>
      <c r="AN103" s="472"/>
      <c r="AO103" s="474"/>
      <c r="AP103" s="472"/>
      <c r="AQ103" s="473"/>
      <c r="AR103" s="473"/>
      <c r="AS103" s="474"/>
      <c r="AT103" s="472"/>
      <c r="AU103" s="473"/>
      <c r="AV103" s="474"/>
      <c r="AW103" s="472"/>
      <c r="AX103" s="474"/>
      <c r="AY103" s="475"/>
    </row>
    <row r="104" spans="1:51" hidden="1" x14ac:dyDescent="0.25">
      <c r="A104" s="471"/>
      <c r="B104" s="472"/>
      <c r="C104" s="473"/>
      <c r="D104" s="474"/>
      <c r="E104" s="472"/>
      <c r="F104" s="473"/>
      <c r="G104" s="473"/>
      <c r="H104" s="474"/>
      <c r="I104" s="472"/>
      <c r="J104" s="473"/>
      <c r="K104" s="474"/>
      <c r="L104" s="472"/>
      <c r="M104" s="474"/>
      <c r="N104" s="412"/>
      <c r="O104" s="412"/>
      <c r="P104" s="412"/>
      <c r="Q104" s="412"/>
      <c r="R104" s="412"/>
      <c r="S104" s="412"/>
      <c r="T104" s="412"/>
      <c r="U104" s="412"/>
      <c r="V104" s="476"/>
      <c r="W104" s="472"/>
      <c r="X104" s="474"/>
      <c r="Y104" s="472"/>
      <c r="Z104" s="473"/>
      <c r="AA104" s="473"/>
      <c r="AB104" s="474"/>
      <c r="AC104" s="472"/>
      <c r="AD104" s="473"/>
      <c r="AE104" s="473"/>
      <c r="AF104" s="474"/>
      <c r="AG104" s="472"/>
      <c r="AH104" s="473"/>
      <c r="AI104" s="473"/>
      <c r="AJ104" s="473"/>
      <c r="AK104" s="472"/>
      <c r="AL104" s="473"/>
      <c r="AM104" s="474"/>
      <c r="AN104" s="472"/>
      <c r="AO104" s="474"/>
      <c r="AP104" s="472"/>
      <c r="AQ104" s="473"/>
      <c r="AR104" s="473"/>
      <c r="AS104" s="474"/>
      <c r="AT104" s="472"/>
      <c r="AU104" s="473"/>
      <c r="AV104" s="474"/>
      <c r="AW104" s="472"/>
      <c r="AX104" s="474"/>
      <c r="AY104" s="475"/>
    </row>
    <row r="105" spans="1:51" hidden="1" x14ac:dyDescent="0.25">
      <c r="A105" s="471"/>
      <c r="B105" s="472"/>
      <c r="C105" s="473"/>
      <c r="D105" s="474"/>
      <c r="E105" s="472"/>
      <c r="F105" s="473"/>
      <c r="G105" s="473"/>
      <c r="H105" s="474"/>
      <c r="I105" s="472"/>
      <c r="J105" s="473"/>
      <c r="K105" s="474"/>
      <c r="L105" s="472"/>
      <c r="M105" s="474"/>
      <c r="N105" s="477"/>
      <c r="O105" s="478"/>
      <c r="P105" s="478"/>
      <c r="Q105" s="478"/>
      <c r="R105" s="478"/>
      <c r="S105" s="478"/>
      <c r="T105" s="478"/>
      <c r="U105" s="478"/>
      <c r="V105" s="476"/>
      <c r="W105" s="472"/>
      <c r="X105" s="474"/>
      <c r="Y105" s="472"/>
      <c r="Z105" s="473"/>
      <c r="AA105" s="473"/>
      <c r="AB105" s="474"/>
      <c r="AC105" s="472"/>
      <c r="AD105" s="473"/>
      <c r="AE105" s="473"/>
      <c r="AF105" s="474"/>
      <c r="AG105" s="472"/>
      <c r="AH105" s="473"/>
      <c r="AI105" s="473"/>
      <c r="AJ105" s="473"/>
      <c r="AK105" s="472"/>
      <c r="AL105" s="473"/>
      <c r="AM105" s="474"/>
      <c r="AN105" s="472"/>
      <c r="AO105" s="474"/>
      <c r="AP105" s="472"/>
      <c r="AQ105" s="473"/>
      <c r="AR105" s="473"/>
      <c r="AS105" s="474"/>
      <c r="AT105" s="472"/>
      <c r="AU105" s="473"/>
      <c r="AV105" s="474"/>
      <c r="AW105" s="472"/>
      <c r="AX105" s="474"/>
      <c r="AY105" s="475"/>
    </row>
    <row r="106" spans="1:51" ht="18" hidden="1" x14ac:dyDescent="0.25">
      <c r="A106" s="471"/>
      <c r="B106" s="1082"/>
      <c r="C106" s="1086"/>
      <c r="D106" s="1086"/>
      <c r="E106" s="1086"/>
      <c r="F106" s="1086"/>
      <c r="G106" s="1086"/>
      <c r="H106" s="1086"/>
      <c r="I106" s="1086"/>
      <c r="J106" s="1086"/>
      <c r="K106" s="1086"/>
      <c r="L106" s="1086"/>
      <c r="M106" s="1086"/>
      <c r="N106" s="1086"/>
      <c r="O106" s="1086"/>
      <c r="P106" s="1086"/>
      <c r="Q106" s="1086"/>
      <c r="R106" s="1086"/>
      <c r="S106" s="1086"/>
      <c r="T106" s="1086"/>
      <c r="U106" s="1086"/>
      <c r="V106" s="1086"/>
      <c r="W106" s="1086"/>
      <c r="X106" s="1086"/>
      <c r="Y106" s="1086"/>
      <c r="Z106" s="1086"/>
      <c r="AA106" s="1086"/>
      <c r="AB106" s="1105"/>
      <c r="AC106" s="1105"/>
      <c r="AD106" s="1105"/>
      <c r="AE106" s="1105"/>
      <c r="AF106" s="1105"/>
      <c r="AG106" s="1105"/>
      <c r="AH106" s="1105"/>
      <c r="AI106" s="1105"/>
      <c r="AJ106" s="1105"/>
      <c r="AK106" s="1105"/>
      <c r="AL106" s="1105"/>
      <c r="AM106" s="1105"/>
      <c r="AN106" s="1106"/>
      <c r="AO106" s="1076"/>
      <c r="AP106" s="1077"/>
      <c r="AQ106" s="1077"/>
      <c r="AR106" s="1077"/>
      <c r="AS106" s="1077"/>
      <c r="AT106" s="1077"/>
      <c r="AU106" s="1077"/>
      <c r="AV106" s="1078"/>
      <c r="AW106" s="1076"/>
      <c r="AX106" s="1078"/>
      <c r="AY106" s="475"/>
    </row>
    <row r="107" spans="1:51" hidden="1" x14ac:dyDescent="0.25">
      <c r="A107" s="471"/>
      <c r="B107" s="1104"/>
      <c r="C107" s="1106"/>
      <c r="D107" s="472"/>
      <c r="E107" s="474"/>
      <c r="F107" s="472"/>
      <c r="G107" s="474"/>
      <c r="H107" s="472"/>
      <c r="I107" s="473"/>
      <c r="J107" s="473"/>
      <c r="K107" s="474"/>
      <c r="L107" s="472"/>
      <c r="M107" s="473"/>
      <c r="N107" s="474"/>
      <c r="O107" s="472"/>
      <c r="P107" s="474"/>
      <c r="Q107" s="476"/>
      <c r="R107" s="476"/>
      <c r="S107" s="472"/>
      <c r="T107" s="473"/>
      <c r="U107" s="474"/>
      <c r="V107" s="472"/>
      <c r="W107" s="473"/>
      <c r="X107" s="473"/>
      <c r="Y107" s="474"/>
      <c r="Z107" s="472"/>
      <c r="AA107" s="473"/>
      <c r="AB107" s="1174"/>
      <c r="AC107" s="1175"/>
      <c r="AD107" s="1175"/>
      <c r="AE107" s="1175"/>
      <c r="AF107" s="1175"/>
      <c r="AG107" s="1175"/>
      <c r="AH107" s="1175"/>
      <c r="AI107" s="1175"/>
      <c r="AJ107" s="1175"/>
      <c r="AK107" s="1175"/>
      <c r="AL107" s="1175"/>
      <c r="AM107" s="1175"/>
      <c r="AN107" s="1175"/>
      <c r="AO107" s="1176"/>
      <c r="AP107" s="1183"/>
      <c r="AQ107" s="1184"/>
      <c r="AR107" s="1184"/>
      <c r="AS107" s="1184"/>
      <c r="AT107" s="1184"/>
      <c r="AU107" s="1184"/>
      <c r="AV107" s="1184"/>
      <c r="AW107" s="1184"/>
      <c r="AX107" s="1185"/>
      <c r="AY107" s="475"/>
    </row>
    <row r="108" spans="1:51" hidden="1" x14ac:dyDescent="0.25">
      <c r="A108" s="471"/>
      <c r="B108" s="1107"/>
      <c r="C108" s="1108"/>
      <c r="D108" s="468"/>
      <c r="E108" s="515"/>
      <c r="F108" s="468"/>
      <c r="G108" s="515"/>
      <c r="H108" s="468"/>
      <c r="I108" s="469"/>
      <c r="J108" s="469"/>
      <c r="K108" s="515"/>
      <c r="L108" s="468"/>
      <c r="M108" s="469"/>
      <c r="N108" s="515"/>
      <c r="O108" s="468"/>
      <c r="P108" s="515"/>
      <c r="Q108" s="533"/>
      <c r="R108" s="533"/>
      <c r="S108" s="468"/>
      <c r="T108" s="469"/>
      <c r="U108" s="515"/>
      <c r="V108" s="468"/>
      <c r="W108" s="469"/>
      <c r="X108" s="469"/>
      <c r="Y108" s="515"/>
      <c r="Z108" s="468"/>
      <c r="AA108" s="469"/>
      <c r="AB108" s="1177"/>
      <c r="AC108" s="1178"/>
      <c r="AD108" s="1178"/>
      <c r="AE108" s="1178"/>
      <c r="AF108" s="1178"/>
      <c r="AG108" s="1178"/>
      <c r="AH108" s="1178"/>
      <c r="AI108" s="1178"/>
      <c r="AJ108" s="1178"/>
      <c r="AK108" s="1178"/>
      <c r="AL108" s="1178"/>
      <c r="AM108" s="1178"/>
      <c r="AN108" s="1178"/>
      <c r="AO108" s="1179"/>
      <c r="AP108" s="1101"/>
      <c r="AQ108" s="1102"/>
      <c r="AR108" s="1102"/>
      <c r="AS108" s="1102"/>
      <c r="AT108" s="1102"/>
      <c r="AU108" s="1102"/>
      <c r="AV108" s="1102"/>
      <c r="AW108" s="1102"/>
      <c r="AX108" s="1126"/>
      <c r="AY108" s="475"/>
    </row>
    <row r="109" spans="1:51" hidden="1" x14ac:dyDescent="0.25">
      <c r="A109" s="471"/>
      <c r="B109" s="1107"/>
      <c r="C109" s="1108"/>
      <c r="D109" s="477"/>
      <c r="E109" s="519"/>
      <c r="F109" s="477"/>
      <c r="G109" s="519"/>
      <c r="H109" s="477"/>
      <c r="I109" s="478"/>
      <c r="J109" s="478"/>
      <c r="K109" s="519"/>
      <c r="L109" s="477"/>
      <c r="M109" s="478"/>
      <c r="N109" s="519"/>
      <c r="O109" s="477"/>
      <c r="P109" s="519"/>
      <c r="Q109" s="534"/>
      <c r="R109" s="534"/>
      <c r="S109" s="477"/>
      <c r="T109" s="478"/>
      <c r="U109" s="519"/>
      <c r="V109" s="477"/>
      <c r="W109" s="478"/>
      <c r="X109" s="478"/>
      <c r="Y109" s="519"/>
      <c r="Z109" s="477"/>
      <c r="AA109" s="478"/>
      <c r="AB109" s="1177"/>
      <c r="AC109" s="1178"/>
      <c r="AD109" s="1178"/>
      <c r="AE109" s="1178"/>
      <c r="AF109" s="1178"/>
      <c r="AG109" s="1178"/>
      <c r="AH109" s="1178"/>
      <c r="AI109" s="1178"/>
      <c r="AJ109" s="1178"/>
      <c r="AK109" s="1178"/>
      <c r="AL109" s="1178"/>
      <c r="AM109" s="1178"/>
      <c r="AN109" s="1178"/>
      <c r="AO109" s="1179"/>
      <c r="AP109" s="1125"/>
      <c r="AQ109" s="1102"/>
      <c r="AR109" s="1102"/>
      <c r="AS109" s="1102"/>
      <c r="AT109" s="1102"/>
      <c r="AU109" s="1102"/>
      <c r="AV109" s="1102"/>
      <c r="AW109" s="1102"/>
      <c r="AX109" s="1126"/>
      <c r="AY109" s="475"/>
    </row>
    <row r="110" spans="1:51" ht="15.75" hidden="1" thickBot="1" x14ac:dyDescent="0.3">
      <c r="A110" s="471"/>
      <c r="B110" s="1084"/>
      <c r="C110" s="1085"/>
      <c r="D110" s="468"/>
      <c r="E110" s="515"/>
      <c r="F110" s="468"/>
      <c r="G110" s="515"/>
      <c r="H110" s="468"/>
      <c r="I110" s="469"/>
      <c r="J110" s="469"/>
      <c r="K110" s="515"/>
      <c r="L110" s="468"/>
      <c r="M110" s="469"/>
      <c r="N110" s="515"/>
      <c r="O110" s="468"/>
      <c r="P110" s="515"/>
      <c r="Q110" s="533"/>
      <c r="R110" s="533"/>
      <c r="S110" s="468"/>
      <c r="T110" s="469"/>
      <c r="U110" s="515"/>
      <c r="V110" s="468"/>
      <c r="W110" s="469"/>
      <c r="X110" s="469"/>
      <c r="Y110" s="515"/>
      <c r="Z110" s="468"/>
      <c r="AA110" s="469"/>
      <c r="AB110" s="1180"/>
      <c r="AC110" s="1181"/>
      <c r="AD110" s="1181"/>
      <c r="AE110" s="1181"/>
      <c r="AF110" s="1181"/>
      <c r="AG110" s="1181"/>
      <c r="AH110" s="1181"/>
      <c r="AI110" s="1181"/>
      <c r="AJ110" s="1181"/>
      <c r="AK110" s="1181"/>
      <c r="AL110" s="1181"/>
      <c r="AM110" s="1181"/>
      <c r="AN110" s="1181"/>
      <c r="AO110" s="1182"/>
      <c r="AP110" s="1101"/>
      <c r="AQ110" s="1102"/>
      <c r="AR110" s="1102"/>
      <c r="AS110" s="1102"/>
      <c r="AT110" s="1102"/>
      <c r="AU110" s="1102"/>
      <c r="AV110" s="1102"/>
      <c r="AW110" s="1102"/>
      <c r="AX110" s="1126"/>
      <c r="AY110" s="475"/>
    </row>
    <row r="111" spans="1:51" hidden="1" x14ac:dyDescent="0.25">
      <c r="A111" s="471"/>
      <c r="B111" s="472"/>
      <c r="C111" s="473"/>
      <c r="D111" s="1163"/>
      <c r="E111" s="1164"/>
      <c r="F111" s="1165"/>
      <c r="G111" s="524"/>
      <c r="H111" s="1166"/>
      <c r="I111" s="1165"/>
      <c r="J111" s="1166"/>
      <c r="K111" s="1164"/>
      <c r="L111" s="1165"/>
      <c r="M111" s="1166"/>
      <c r="N111" s="1164"/>
      <c r="O111" s="1164"/>
      <c r="P111" s="1164"/>
      <c r="Q111" s="1164"/>
      <c r="R111" s="1164"/>
      <c r="S111" s="1164"/>
      <c r="T111" s="1164"/>
      <c r="U111" s="1165"/>
      <c r="V111" s="1166"/>
      <c r="W111" s="1164"/>
      <c r="X111" s="1164"/>
      <c r="Y111" s="1164"/>
      <c r="Z111" s="1164"/>
      <c r="AA111" s="1164"/>
      <c r="AB111" s="1164"/>
      <c r="AC111" s="1164"/>
      <c r="AD111" s="1164"/>
      <c r="AE111" s="1164"/>
      <c r="AF111" s="1164"/>
      <c r="AG111" s="1164"/>
      <c r="AH111" s="1164"/>
      <c r="AI111" s="1164"/>
      <c r="AJ111" s="1164"/>
      <c r="AK111" s="1164"/>
      <c r="AL111" s="1164"/>
      <c r="AM111" s="1164"/>
      <c r="AN111" s="1164"/>
      <c r="AO111" s="1164"/>
      <c r="AP111" s="1164"/>
      <c r="AQ111" s="1164"/>
      <c r="AR111" s="1164"/>
      <c r="AS111" s="1164"/>
      <c r="AT111" s="1164"/>
      <c r="AU111" s="1164"/>
      <c r="AV111" s="1164"/>
      <c r="AW111" s="1164"/>
      <c r="AX111" s="1167"/>
      <c r="AY111" s="475"/>
    </row>
    <row r="112" spans="1:51" ht="15.75" hidden="1" thickBot="1" x14ac:dyDescent="0.3">
      <c r="A112" s="471"/>
      <c r="B112" s="472"/>
      <c r="C112" s="473"/>
      <c r="D112" s="1168"/>
      <c r="E112" s="1169"/>
      <c r="F112" s="1169"/>
      <c r="G112" s="1169"/>
      <c r="H112" s="1169"/>
      <c r="I112" s="1169"/>
      <c r="J112" s="1169"/>
      <c r="K112" s="1169"/>
      <c r="L112" s="1169"/>
      <c r="M112" s="1169"/>
      <c r="N112" s="1169"/>
      <c r="O112" s="1169"/>
      <c r="P112" s="1169"/>
      <c r="Q112" s="1169"/>
      <c r="R112" s="1169"/>
      <c r="S112" s="1169"/>
      <c r="T112" s="1169"/>
      <c r="U112" s="1170"/>
      <c r="V112" s="476"/>
      <c r="W112" s="1082"/>
      <c r="X112" s="1086"/>
      <c r="Y112" s="1086"/>
      <c r="Z112" s="1083"/>
      <c r="AA112" s="476"/>
      <c r="AB112" s="1082"/>
      <c r="AC112" s="1083"/>
      <c r="AD112" s="476"/>
      <c r="AE112" s="472"/>
      <c r="AF112" s="1082"/>
      <c r="AG112" s="1086"/>
      <c r="AH112" s="1083"/>
      <c r="AI112" s="1082"/>
      <c r="AJ112" s="1086"/>
      <c r="AK112" s="1086"/>
      <c r="AL112" s="1083"/>
      <c r="AM112" s="1082"/>
      <c r="AN112" s="1086"/>
      <c r="AO112" s="1083"/>
      <c r="AP112" s="1082"/>
      <c r="AQ112" s="1086"/>
      <c r="AR112" s="1083"/>
      <c r="AS112" s="1082"/>
      <c r="AT112" s="1086"/>
      <c r="AU112" s="1083"/>
      <c r="AV112" s="1082"/>
      <c r="AW112" s="1086"/>
      <c r="AX112" s="1173"/>
      <c r="AY112" s="475"/>
    </row>
    <row r="113" spans="1:51" ht="15.75" hidden="1" thickBot="1" x14ac:dyDescent="0.3">
      <c r="A113" s="471"/>
      <c r="B113" s="1082"/>
      <c r="C113" s="1083"/>
      <c r="D113" s="1166"/>
      <c r="E113" s="1164"/>
      <c r="F113" s="1164"/>
      <c r="G113" s="1164"/>
      <c r="H113" s="1164"/>
      <c r="I113" s="1164"/>
      <c r="J113" s="1164"/>
      <c r="K113" s="1164"/>
      <c r="L113" s="1164"/>
      <c r="M113" s="1164"/>
      <c r="N113" s="1164"/>
      <c r="O113" s="1164"/>
      <c r="P113" s="1164"/>
      <c r="Q113" s="1164"/>
      <c r="R113" s="1164"/>
      <c r="S113" s="1164"/>
      <c r="T113" s="1164"/>
      <c r="U113" s="1167"/>
      <c r="V113" s="1168"/>
      <c r="W113" s="1169"/>
      <c r="X113" s="1169"/>
      <c r="Y113" s="1169"/>
      <c r="Z113" s="1169"/>
      <c r="AA113" s="1169"/>
      <c r="AB113" s="1169"/>
      <c r="AC113" s="1169"/>
      <c r="AD113" s="1169"/>
      <c r="AE113" s="1169"/>
      <c r="AF113" s="1169"/>
      <c r="AG113" s="1169"/>
      <c r="AH113" s="1170"/>
      <c r="AI113" s="1171"/>
      <c r="AJ113" s="1169"/>
      <c r="AK113" s="1169"/>
      <c r="AL113" s="1170"/>
      <c r="AM113" s="1171"/>
      <c r="AN113" s="1169"/>
      <c r="AO113" s="1170"/>
      <c r="AP113" s="1171"/>
      <c r="AQ113" s="1169"/>
      <c r="AR113" s="1170"/>
      <c r="AS113" s="1171"/>
      <c r="AT113" s="1169"/>
      <c r="AU113" s="1170"/>
      <c r="AV113" s="1171"/>
      <c r="AW113" s="1169"/>
      <c r="AX113" s="1172"/>
      <c r="AY113" s="475"/>
    </row>
    <row r="114" spans="1:51" ht="24" hidden="1" x14ac:dyDescent="0.4">
      <c r="A114" s="471"/>
      <c r="B114" s="525"/>
      <c r="C114" s="490"/>
      <c r="D114" s="508"/>
      <c r="E114" s="505"/>
      <c r="F114" s="505"/>
      <c r="G114" s="505"/>
      <c r="H114" s="505"/>
      <c r="I114" s="505"/>
      <c r="J114" s="505"/>
      <c r="K114" s="505"/>
      <c r="L114" s="505"/>
      <c r="M114" s="505"/>
      <c r="N114" s="505"/>
      <c r="O114" s="505"/>
      <c r="P114" s="505"/>
      <c r="Q114" s="505"/>
      <c r="R114" s="505"/>
      <c r="S114" s="505"/>
      <c r="T114" s="505"/>
      <c r="U114" s="505"/>
      <c r="V114" s="505"/>
      <c r="W114" s="506"/>
      <c r="X114" s="506"/>
      <c r="Y114" s="506"/>
      <c r="Z114" s="506"/>
      <c r="AA114" s="505"/>
      <c r="AB114" s="505"/>
      <c r="AC114" s="505"/>
      <c r="AD114" s="505"/>
      <c r="AE114" s="505"/>
      <c r="AF114" s="505"/>
      <c r="AG114" s="505"/>
      <c r="AH114" s="505"/>
      <c r="AI114" s="505"/>
      <c r="AJ114" s="505"/>
      <c r="AK114" s="505"/>
      <c r="AL114" s="505"/>
      <c r="AM114" s="505"/>
      <c r="AN114" s="505"/>
      <c r="AO114" s="505"/>
      <c r="AP114" s="505"/>
      <c r="AQ114" s="505"/>
      <c r="AR114" s="505"/>
      <c r="AS114" s="505"/>
      <c r="AT114" s="505"/>
      <c r="AU114" s="505"/>
      <c r="AV114" s="505"/>
      <c r="AW114" s="505"/>
      <c r="AX114" s="507"/>
      <c r="AY114" s="475"/>
    </row>
    <row r="115" spans="1:51" ht="24" hidden="1" x14ac:dyDescent="0.4">
      <c r="A115" s="471"/>
      <c r="B115" s="525"/>
      <c r="C115" s="490"/>
      <c r="D115" s="495"/>
      <c r="E115" s="495"/>
      <c r="F115" s="495"/>
      <c r="G115" s="495"/>
      <c r="H115" s="495"/>
      <c r="I115" s="495"/>
      <c r="J115" s="495"/>
      <c r="K115" s="495"/>
      <c r="L115" s="495"/>
      <c r="M115" s="495"/>
      <c r="N115" s="495"/>
      <c r="O115" s="495"/>
      <c r="P115" s="495"/>
      <c r="Q115" s="495"/>
      <c r="R115" s="495"/>
      <c r="S115" s="495"/>
      <c r="T115" s="495"/>
      <c r="U115" s="495"/>
      <c r="V115" s="495"/>
      <c r="W115" s="496"/>
      <c r="X115" s="496"/>
      <c r="Y115" s="496"/>
      <c r="Z115" s="496"/>
      <c r="AA115" s="495"/>
      <c r="AB115" s="495"/>
      <c r="AC115" s="495"/>
      <c r="AD115" s="495"/>
      <c r="AE115" s="495"/>
      <c r="AF115" s="495"/>
      <c r="AG115" s="495"/>
      <c r="AH115" s="495"/>
      <c r="AI115" s="495"/>
      <c r="AJ115" s="495"/>
      <c r="AK115" s="495"/>
      <c r="AL115" s="495"/>
      <c r="AM115" s="495"/>
      <c r="AN115" s="495"/>
      <c r="AO115" s="495"/>
      <c r="AP115" s="495"/>
      <c r="AQ115" s="495"/>
      <c r="AR115" s="495"/>
      <c r="AS115" s="495"/>
      <c r="AT115" s="495"/>
      <c r="AU115" s="495"/>
      <c r="AV115" s="495"/>
      <c r="AW115" s="495"/>
      <c r="AX115" s="497"/>
      <c r="AY115" s="475"/>
    </row>
    <row r="116" spans="1:51" ht="24" hidden="1" x14ac:dyDescent="0.4">
      <c r="A116" s="471"/>
      <c r="B116" s="525"/>
      <c r="C116" s="490"/>
      <c r="D116" s="505"/>
      <c r="E116" s="495"/>
      <c r="F116" s="495"/>
      <c r="G116" s="495"/>
      <c r="H116" s="495"/>
      <c r="I116" s="495"/>
      <c r="J116" s="495"/>
      <c r="K116" s="495"/>
      <c r="L116" s="495"/>
      <c r="M116" s="495"/>
      <c r="N116" s="495"/>
      <c r="O116" s="495"/>
      <c r="P116" s="495"/>
      <c r="Q116" s="495"/>
      <c r="R116" s="495"/>
      <c r="S116" s="495"/>
      <c r="T116" s="495"/>
      <c r="U116" s="495"/>
      <c r="V116" s="495"/>
      <c r="W116" s="495"/>
      <c r="X116" s="495"/>
      <c r="Y116" s="495"/>
      <c r="Z116" s="495"/>
      <c r="AA116" s="495"/>
      <c r="AB116" s="495"/>
      <c r="AC116" s="495"/>
      <c r="AD116" s="495"/>
      <c r="AE116" s="495"/>
      <c r="AF116" s="495"/>
      <c r="AG116" s="495"/>
      <c r="AH116" s="495"/>
      <c r="AI116" s="495"/>
      <c r="AJ116" s="495"/>
      <c r="AK116" s="495"/>
      <c r="AL116" s="495"/>
      <c r="AM116" s="495"/>
      <c r="AN116" s="495"/>
      <c r="AO116" s="495"/>
      <c r="AP116" s="495"/>
      <c r="AQ116" s="495"/>
      <c r="AR116" s="495"/>
      <c r="AS116" s="495"/>
      <c r="AT116" s="495"/>
      <c r="AU116" s="495"/>
      <c r="AV116" s="495"/>
      <c r="AW116" s="495"/>
      <c r="AX116" s="497"/>
      <c r="AY116" s="475"/>
    </row>
    <row r="117" spans="1:51" ht="24" hidden="1" x14ac:dyDescent="0.4">
      <c r="A117" s="471"/>
      <c r="B117" s="525"/>
      <c r="C117" s="490"/>
      <c r="D117" s="505"/>
      <c r="E117" s="495"/>
      <c r="F117" s="495"/>
      <c r="G117" s="495"/>
      <c r="H117" s="495"/>
      <c r="I117" s="495"/>
      <c r="J117" s="495"/>
      <c r="K117" s="495"/>
      <c r="L117" s="495"/>
      <c r="M117" s="495"/>
      <c r="N117" s="495"/>
      <c r="O117" s="495"/>
      <c r="P117" s="495"/>
      <c r="Q117" s="495"/>
      <c r="R117" s="495"/>
      <c r="S117" s="495"/>
      <c r="T117" s="495"/>
      <c r="U117" s="495"/>
      <c r="V117" s="495"/>
      <c r="W117" s="495"/>
      <c r="X117" s="495"/>
      <c r="Y117" s="495"/>
      <c r="Z117" s="495"/>
      <c r="AA117" s="495"/>
      <c r="AB117" s="495"/>
      <c r="AC117" s="495"/>
      <c r="AD117" s="495"/>
      <c r="AE117" s="495"/>
      <c r="AF117" s="495"/>
      <c r="AG117" s="495"/>
      <c r="AH117" s="495"/>
      <c r="AI117" s="495"/>
      <c r="AJ117" s="495"/>
      <c r="AK117" s="495"/>
      <c r="AL117" s="495"/>
      <c r="AM117" s="495"/>
      <c r="AN117" s="495"/>
      <c r="AO117" s="495"/>
      <c r="AP117" s="495"/>
      <c r="AQ117" s="495"/>
      <c r="AR117" s="495"/>
      <c r="AS117" s="495"/>
      <c r="AT117" s="495"/>
      <c r="AU117" s="495"/>
      <c r="AV117" s="495"/>
      <c r="AW117" s="495"/>
      <c r="AX117" s="497"/>
      <c r="AY117" s="475"/>
    </row>
    <row r="118" spans="1:51" ht="24" hidden="1" x14ac:dyDescent="0.4">
      <c r="A118" s="471"/>
      <c r="B118" s="525"/>
      <c r="C118" s="490"/>
      <c r="D118" s="495"/>
      <c r="E118" s="495"/>
      <c r="F118" s="495"/>
      <c r="G118" s="495"/>
      <c r="H118" s="495"/>
      <c r="I118" s="495"/>
      <c r="J118" s="495"/>
      <c r="K118" s="495"/>
      <c r="L118" s="495"/>
      <c r="M118" s="495"/>
      <c r="N118" s="495"/>
      <c r="O118" s="495"/>
      <c r="P118" s="495"/>
      <c r="Q118" s="495"/>
      <c r="R118" s="495"/>
      <c r="S118" s="495"/>
      <c r="T118" s="495"/>
      <c r="U118" s="495"/>
      <c r="V118" s="495"/>
      <c r="W118" s="495"/>
      <c r="X118" s="495"/>
      <c r="Y118" s="495"/>
      <c r="Z118" s="495"/>
      <c r="AA118" s="495"/>
      <c r="AB118" s="495"/>
      <c r="AC118" s="495"/>
      <c r="AD118" s="495"/>
      <c r="AE118" s="495"/>
      <c r="AF118" s="495"/>
      <c r="AG118" s="495"/>
      <c r="AH118" s="495"/>
      <c r="AI118" s="495"/>
      <c r="AJ118" s="495"/>
      <c r="AK118" s="495"/>
      <c r="AL118" s="495"/>
      <c r="AM118" s="495"/>
      <c r="AN118" s="495"/>
      <c r="AO118" s="495"/>
      <c r="AP118" s="495"/>
      <c r="AQ118" s="495"/>
      <c r="AR118" s="495"/>
      <c r="AS118" s="495"/>
      <c r="AT118" s="495"/>
      <c r="AU118" s="495"/>
      <c r="AV118" s="495"/>
      <c r="AW118" s="495"/>
      <c r="AX118" s="497"/>
      <c r="AY118" s="475"/>
    </row>
    <row r="119" spans="1:51" ht="24" hidden="1" x14ac:dyDescent="0.4">
      <c r="A119" s="471"/>
      <c r="B119" s="525"/>
      <c r="C119" s="490"/>
      <c r="D119" s="495"/>
      <c r="E119" s="495"/>
      <c r="F119" s="495"/>
      <c r="G119" s="495"/>
      <c r="H119" s="495"/>
      <c r="I119" s="495"/>
      <c r="J119" s="495"/>
      <c r="K119" s="495"/>
      <c r="L119" s="495"/>
      <c r="M119" s="495"/>
      <c r="N119" s="495"/>
      <c r="O119" s="495"/>
      <c r="P119" s="495"/>
      <c r="Q119" s="495"/>
      <c r="R119" s="495"/>
      <c r="S119" s="495"/>
      <c r="T119" s="495"/>
      <c r="U119" s="495"/>
      <c r="V119" s="495"/>
      <c r="W119" s="495"/>
      <c r="X119" s="495"/>
      <c r="Y119" s="495"/>
      <c r="Z119" s="495"/>
      <c r="AA119" s="495"/>
      <c r="AB119" s="495"/>
      <c r="AC119" s="495"/>
      <c r="AD119" s="495"/>
      <c r="AE119" s="495"/>
      <c r="AF119" s="495"/>
      <c r="AG119" s="495"/>
      <c r="AH119" s="495"/>
      <c r="AI119" s="495"/>
      <c r="AJ119" s="495"/>
      <c r="AK119" s="495"/>
      <c r="AL119" s="495"/>
      <c r="AM119" s="495"/>
      <c r="AN119" s="495"/>
      <c r="AO119" s="495"/>
      <c r="AP119" s="495"/>
      <c r="AQ119" s="495"/>
      <c r="AR119" s="495"/>
      <c r="AS119" s="495"/>
      <c r="AT119" s="495"/>
      <c r="AU119" s="495"/>
      <c r="AV119" s="495"/>
      <c r="AW119" s="495"/>
      <c r="AX119" s="497"/>
      <c r="AY119" s="475"/>
    </row>
    <row r="120" spans="1:51" ht="24" hidden="1" x14ac:dyDescent="0.4">
      <c r="A120" s="471"/>
      <c r="B120" s="525"/>
      <c r="C120" s="490"/>
      <c r="D120" s="505"/>
      <c r="E120" s="495"/>
      <c r="F120" s="495"/>
      <c r="G120" s="495"/>
      <c r="H120" s="495"/>
      <c r="I120" s="495"/>
      <c r="J120" s="495"/>
      <c r="K120" s="495"/>
      <c r="L120" s="495"/>
      <c r="M120" s="495"/>
      <c r="N120" s="495"/>
      <c r="O120" s="495"/>
      <c r="P120" s="495"/>
      <c r="Q120" s="495"/>
      <c r="R120" s="495"/>
      <c r="S120" s="495"/>
      <c r="T120" s="495"/>
      <c r="U120" s="495"/>
      <c r="V120" s="495"/>
      <c r="W120" s="495"/>
      <c r="X120" s="495"/>
      <c r="Y120" s="495"/>
      <c r="Z120" s="495"/>
      <c r="AA120" s="495"/>
      <c r="AB120" s="495"/>
      <c r="AC120" s="495"/>
      <c r="AD120" s="495"/>
      <c r="AE120" s="495"/>
      <c r="AF120" s="495"/>
      <c r="AG120" s="495"/>
      <c r="AH120" s="495"/>
      <c r="AI120" s="495"/>
      <c r="AJ120" s="495"/>
      <c r="AK120" s="495"/>
      <c r="AL120" s="495"/>
      <c r="AM120" s="495"/>
      <c r="AN120" s="495"/>
      <c r="AO120" s="495"/>
      <c r="AP120" s="495"/>
      <c r="AQ120" s="495"/>
      <c r="AR120" s="495"/>
      <c r="AS120" s="495"/>
      <c r="AT120" s="495"/>
      <c r="AU120" s="495"/>
      <c r="AV120" s="495"/>
      <c r="AW120" s="495"/>
      <c r="AX120" s="497"/>
      <c r="AY120" s="475"/>
    </row>
    <row r="121" spans="1:51" ht="24" hidden="1" x14ac:dyDescent="0.4">
      <c r="A121" s="471"/>
      <c r="B121" s="525"/>
      <c r="C121" s="490"/>
      <c r="D121" s="505"/>
      <c r="E121" s="495"/>
      <c r="F121" s="495"/>
      <c r="G121" s="495"/>
      <c r="H121" s="495"/>
      <c r="I121" s="495"/>
      <c r="J121" s="495"/>
      <c r="K121" s="495"/>
      <c r="L121" s="495"/>
      <c r="M121" s="495"/>
      <c r="N121" s="495"/>
      <c r="O121" s="495"/>
      <c r="P121" s="495"/>
      <c r="Q121" s="495"/>
      <c r="R121" s="495"/>
      <c r="S121" s="495"/>
      <c r="T121" s="495"/>
      <c r="U121" s="495"/>
      <c r="V121" s="495"/>
      <c r="W121" s="495"/>
      <c r="X121" s="495"/>
      <c r="Y121" s="495"/>
      <c r="Z121" s="495"/>
      <c r="AA121" s="495"/>
      <c r="AB121" s="495"/>
      <c r="AC121" s="495"/>
      <c r="AD121" s="495"/>
      <c r="AE121" s="495"/>
      <c r="AF121" s="495"/>
      <c r="AG121" s="495"/>
      <c r="AH121" s="495"/>
      <c r="AI121" s="495"/>
      <c r="AJ121" s="495"/>
      <c r="AK121" s="495"/>
      <c r="AL121" s="495"/>
      <c r="AM121" s="495"/>
      <c r="AN121" s="495"/>
      <c r="AO121" s="495"/>
      <c r="AP121" s="495"/>
      <c r="AQ121" s="495"/>
      <c r="AR121" s="495"/>
      <c r="AS121" s="495"/>
      <c r="AT121" s="495"/>
      <c r="AU121" s="495"/>
      <c r="AV121" s="495"/>
      <c r="AW121" s="495"/>
      <c r="AX121" s="497"/>
      <c r="AY121" s="475"/>
    </row>
    <row r="122" spans="1:51" ht="24" hidden="1" x14ac:dyDescent="0.4">
      <c r="A122" s="471"/>
      <c r="B122" s="525"/>
      <c r="C122" s="490"/>
      <c r="D122" s="495"/>
      <c r="E122" s="495"/>
      <c r="F122" s="495"/>
      <c r="G122" s="495"/>
      <c r="H122" s="495"/>
      <c r="I122" s="495"/>
      <c r="J122" s="495"/>
      <c r="K122" s="495"/>
      <c r="L122" s="495"/>
      <c r="M122" s="495"/>
      <c r="N122" s="495"/>
      <c r="O122" s="495"/>
      <c r="P122" s="495"/>
      <c r="Q122" s="495"/>
      <c r="R122" s="495"/>
      <c r="S122" s="495"/>
      <c r="T122" s="495"/>
      <c r="U122" s="495"/>
      <c r="V122" s="495"/>
      <c r="W122" s="495"/>
      <c r="X122" s="495"/>
      <c r="Y122" s="495"/>
      <c r="Z122" s="495"/>
      <c r="AA122" s="495"/>
      <c r="AB122" s="495"/>
      <c r="AC122" s="495"/>
      <c r="AD122" s="495"/>
      <c r="AE122" s="495"/>
      <c r="AF122" s="495"/>
      <c r="AG122" s="495"/>
      <c r="AH122" s="495"/>
      <c r="AI122" s="495"/>
      <c r="AJ122" s="495"/>
      <c r="AK122" s="495"/>
      <c r="AL122" s="495"/>
      <c r="AM122" s="495"/>
      <c r="AN122" s="495"/>
      <c r="AO122" s="495"/>
      <c r="AP122" s="495"/>
      <c r="AQ122" s="495"/>
      <c r="AR122" s="495"/>
      <c r="AS122" s="495"/>
      <c r="AT122" s="495"/>
      <c r="AU122" s="495"/>
      <c r="AV122" s="495"/>
      <c r="AW122" s="495"/>
      <c r="AX122" s="497"/>
      <c r="AY122" s="475"/>
    </row>
    <row r="123" spans="1:51" ht="24" hidden="1" x14ac:dyDescent="0.4">
      <c r="A123" s="471"/>
      <c r="B123" s="525"/>
      <c r="C123" s="490"/>
      <c r="D123" s="495"/>
      <c r="E123" s="495"/>
      <c r="F123" s="495"/>
      <c r="G123" s="495"/>
      <c r="H123" s="495"/>
      <c r="I123" s="495"/>
      <c r="J123" s="495"/>
      <c r="K123" s="495"/>
      <c r="L123" s="495"/>
      <c r="M123" s="495"/>
      <c r="N123" s="495"/>
      <c r="O123" s="495"/>
      <c r="P123" s="495"/>
      <c r="Q123" s="495"/>
      <c r="R123" s="495"/>
      <c r="S123" s="495"/>
      <c r="T123" s="495"/>
      <c r="U123" s="495"/>
      <c r="V123" s="495"/>
      <c r="W123" s="495"/>
      <c r="X123" s="495"/>
      <c r="Y123" s="495"/>
      <c r="Z123" s="495"/>
      <c r="AA123" s="495"/>
      <c r="AB123" s="495"/>
      <c r="AC123" s="495"/>
      <c r="AD123" s="495"/>
      <c r="AE123" s="495"/>
      <c r="AF123" s="495"/>
      <c r="AG123" s="495"/>
      <c r="AH123" s="495"/>
      <c r="AI123" s="495"/>
      <c r="AJ123" s="495"/>
      <c r="AK123" s="495"/>
      <c r="AL123" s="495"/>
      <c r="AM123" s="495"/>
      <c r="AN123" s="495"/>
      <c r="AO123" s="495"/>
      <c r="AP123" s="495"/>
      <c r="AQ123" s="495"/>
      <c r="AR123" s="495"/>
      <c r="AS123" s="495"/>
      <c r="AT123" s="495"/>
      <c r="AU123" s="495"/>
      <c r="AV123" s="495"/>
      <c r="AW123" s="495"/>
      <c r="AX123" s="497"/>
      <c r="AY123" s="475"/>
    </row>
    <row r="124" spans="1:51" ht="24" hidden="1" x14ac:dyDescent="0.4">
      <c r="A124" s="471"/>
      <c r="B124" s="525"/>
      <c r="C124" s="490"/>
      <c r="D124" s="495"/>
      <c r="E124" s="495"/>
      <c r="F124" s="495"/>
      <c r="G124" s="495"/>
      <c r="H124" s="495"/>
      <c r="I124" s="495"/>
      <c r="J124" s="495"/>
      <c r="K124" s="495"/>
      <c r="L124" s="495"/>
      <c r="M124" s="495"/>
      <c r="N124" s="495"/>
      <c r="O124" s="495"/>
      <c r="P124" s="495"/>
      <c r="Q124" s="495"/>
      <c r="R124" s="495"/>
      <c r="S124" s="495"/>
      <c r="T124" s="495"/>
      <c r="U124" s="495"/>
      <c r="V124" s="495"/>
      <c r="W124" s="495"/>
      <c r="X124" s="495"/>
      <c r="Y124" s="495"/>
      <c r="Z124" s="495"/>
      <c r="AA124" s="495"/>
      <c r="AB124" s="495"/>
      <c r="AC124" s="495"/>
      <c r="AD124" s="495"/>
      <c r="AE124" s="495"/>
      <c r="AF124" s="495"/>
      <c r="AG124" s="495"/>
      <c r="AH124" s="495"/>
      <c r="AI124" s="495"/>
      <c r="AJ124" s="495"/>
      <c r="AK124" s="495"/>
      <c r="AL124" s="495"/>
      <c r="AM124" s="495"/>
      <c r="AN124" s="495"/>
      <c r="AO124" s="495"/>
      <c r="AP124" s="495"/>
      <c r="AQ124" s="495"/>
      <c r="AR124" s="495"/>
      <c r="AS124" s="495"/>
      <c r="AT124" s="412"/>
      <c r="AU124" s="495"/>
      <c r="AV124" s="495"/>
      <c r="AW124" s="495"/>
      <c r="AX124" s="497"/>
      <c r="AY124" s="475"/>
    </row>
    <row r="125" spans="1:51" ht="24" hidden="1" x14ac:dyDescent="0.4">
      <c r="A125" s="471"/>
      <c r="B125" s="525"/>
      <c r="C125" s="490"/>
      <c r="D125" s="412"/>
      <c r="E125" s="495"/>
      <c r="F125" s="495"/>
      <c r="G125" s="495"/>
      <c r="H125" s="495"/>
      <c r="I125" s="495"/>
      <c r="J125" s="495"/>
      <c r="K125" s="495"/>
      <c r="L125" s="495"/>
      <c r="M125" s="495"/>
      <c r="N125" s="495"/>
      <c r="O125" s="495"/>
      <c r="P125" s="495"/>
      <c r="Q125" s="495"/>
      <c r="R125" s="495"/>
      <c r="S125" s="495"/>
      <c r="T125" s="495"/>
      <c r="U125" s="495"/>
      <c r="V125" s="495"/>
      <c r="W125" s="495"/>
      <c r="X125" s="495"/>
      <c r="Y125" s="495"/>
      <c r="Z125" s="495"/>
      <c r="AA125" s="495"/>
      <c r="AB125" s="495"/>
      <c r="AC125" s="495"/>
      <c r="AD125" s="495"/>
      <c r="AE125" s="495"/>
      <c r="AF125" s="495"/>
      <c r="AG125" s="495"/>
      <c r="AH125" s="495"/>
      <c r="AI125" s="495"/>
      <c r="AJ125" s="495"/>
      <c r="AK125" s="495"/>
      <c r="AL125" s="495"/>
      <c r="AM125" s="495"/>
      <c r="AN125" s="495"/>
      <c r="AO125" s="495"/>
      <c r="AP125" s="495"/>
      <c r="AQ125" s="495"/>
      <c r="AR125" s="495"/>
      <c r="AS125" s="495"/>
      <c r="AT125" s="495"/>
      <c r="AU125" s="495"/>
      <c r="AV125" s="495"/>
      <c r="AW125" s="495"/>
      <c r="AX125" s="497"/>
      <c r="AY125" s="475"/>
    </row>
    <row r="126" spans="1:51" ht="24" hidden="1" x14ac:dyDescent="0.4">
      <c r="A126" s="471"/>
      <c r="B126" s="525"/>
      <c r="C126" s="490"/>
      <c r="D126" s="495"/>
      <c r="E126" s="495"/>
      <c r="F126" s="495"/>
      <c r="G126" s="495"/>
      <c r="H126" s="495"/>
      <c r="I126" s="495"/>
      <c r="J126" s="495"/>
      <c r="K126" s="495"/>
      <c r="L126" s="495"/>
      <c r="M126" s="495"/>
      <c r="N126" s="495"/>
      <c r="O126" s="495"/>
      <c r="P126" s="495"/>
      <c r="Q126" s="495"/>
      <c r="R126" s="495"/>
      <c r="S126" s="495"/>
      <c r="T126" s="495"/>
      <c r="U126" s="495"/>
      <c r="V126" s="495"/>
      <c r="W126" s="495"/>
      <c r="X126" s="495"/>
      <c r="Y126" s="495"/>
      <c r="Z126" s="495"/>
      <c r="AA126" s="495"/>
      <c r="AB126" s="495"/>
      <c r="AC126" s="495"/>
      <c r="AD126" s="495"/>
      <c r="AE126" s="495"/>
      <c r="AF126" s="495"/>
      <c r="AG126" s="495"/>
      <c r="AH126" s="495"/>
      <c r="AI126" s="495"/>
      <c r="AJ126" s="495"/>
      <c r="AK126" s="495"/>
      <c r="AL126" s="495"/>
      <c r="AM126" s="495"/>
      <c r="AN126" s="495"/>
      <c r="AO126" s="495"/>
      <c r="AP126" s="495"/>
      <c r="AQ126" s="495"/>
      <c r="AR126" s="495"/>
      <c r="AS126" s="495"/>
      <c r="AT126" s="495"/>
      <c r="AU126" s="495"/>
      <c r="AV126" s="495"/>
      <c r="AW126" s="495"/>
      <c r="AX126" s="497"/>
      <c r="AY126" s="475"/>
    </row>
    <row r="127" spans="1:51" ht="24" hidden="1" x14ac:dyDescent="0.4">
      <c r="A127" s="471"/>
      <c r="B127" s="525"/>
      <c r="C127" s="490"/>
      <c r="D127" s="495"/>
      <c r="E127" s="495"/>
      <c r="F127" s="495"/>
      <c r="G127" s="495"/>
      <c r="H127" s="495"/>
      <c r="I127" s="495"/>
      <c r="J127" s="495"/>
      <c r="K127" s="495"/>
      <c r="L127" s="495"/>
      <c r="M127" s="495"/>
      <c r="N127" s="495"/>
      <c r="O127" s="495"/>
      <c r="P127" s="495"/>
      <c r="Q127" s="495"/>
      <c r="R127" s="495"/>
      <c r="S127" s="495"/>
      <c r="T127" s="495"/>
      <c r="U127" s="495"/>
      <c r="V127" s="495"/>
      <c r="W127" s="495"/>
      <c r="X127" s="495"/>
      <c r="Y127" s="495"/>
      <c r="Z127" s="495"/>
      <c r="AA127" s="495"/>
      <c r="AB127" s="495"/>
      <c r="AC127" s="495"/>
      <c r="AD127" s="495"/>
      <c r="AE127" s="495"/>
      <c r="AF127" s="495"/>
      <c r="AG127" s="495"/>
      <c r="AH127" s="495"/>
      <c r="AI127" s="495"/>
      <c r="AJ127" s="495"/>
      <c r="AK127" s="495"/>
      <c r="AL127" s="495"/>
      <c r="AM127" s="495"/>
      <c r="AN127" s="495"/>
      <c r="AO127" s="495"/>
      <c r="AP127" s="495"/>
      <c r="AQ127" s="495"/>
      <c r="AR127" s="495"/>
      <c r="AS127" s="495"/>
      <c r="AT127" s="495"/>
      <c r="AU127" s="495"/>
      <c r="AV127" s="495"/>
      <c r="AW127" s="495"/>
      <c r="AX127" s="497"/>
      <c r="AY127" s="475"/>
    </row>
    <row r="128" spans="1:51" ht="24" hidden="1" x14ac:dyDescent="0.4">
      <c r="A128" s="471"/>
      <c r="B128" s="525"/>
      <c r="C128" s="490"/>
      <c r="D128" s="495"/>
      <c r="E128" s="495"/>
      <c r="F128" s="495"/>
      <c r="G128" s="495"/>
      <c r="H128" s="495"/>
      <c r="I128" s="495"/>
      <c r="J128" s="495"/>
      <c r="K128" s="495"/>
      <c r="L128" s="495"/>
      <c r="M128" s="495"/>
      <c r="N128" s="495"/>
      <c r="O128" s="495"/>
      <c r="P128" s="495"/>
      <c r="Q128" s="495"/>
      <c r="R128" s="495"/>
      <c r="S128" s="495"/>
      <c r="T128" s="495"/>
      <c r="U128" s="495"/>
      <c r="V128" s="495"/>
      <c r="W128" s="495"/>
      <c r="X128" s="495"/>
      <c r="Y128" s="495"/>
      <c r="Z128" s="495"/>
      <c r="AA128" s="495"/>
      <c r="AB128" s="495"/>
      <c r="AC128" s="495"/>
      <c r="AD128" s="495"/>
      <c r="AE128" s="495"/>
      <c r="AF128" s="495"/>
      <c r="AG128" s="495"/>
      <c r="AH128" s="495"/>
      <c r="AI128" s="495"/>
      <c r="AJ128" s="495"/>
      <c r="AK128" s="495"/>
      <c r="AL128" s="495"/>
      <c r="AM128" s="495"/>
      <c r="AN128" s="495"/>
      <c r="AO128" s="495"/>
      <c r="AP128" s="495"/>
      <c r="AQ128" s="495"/>
      <c r="AR128" s="495"/>
      <c r="AS128" s="495"/>
      <c r="AT128" s="412"/>
      <c r="AU128" s="495"/>
      <c r="AV128" s="495"/>
      <c r="AW128" s="495"/>
      <c r="AX128" s="497"/>
      <c r="AY128" s="475"/>
    </row>
    <row r="129" spans="1:51" ht="24" hidden="1" x14ac:dyDescent="0.4">
      <c r="A129" s="471"/>
      <c r="B129" s="525"/>
      <c r="C129" s="490"/>
      <c r="D129" s="495"/>
      <c r="E129" s="495"/>
      <c r="F129" s="495"/>
      <c r="G129" s="495"/>
      <c r="H129" s="495"/>
      <c r="I129" s="495"/>
      <c r="J129" s="495"/>
      <c r="K129" s="495"/>
      <c r="L129" s="495"/>
      <c r="M129" s="495"/>
      <c r="N129" s="495"/>
      <c r="O129" s="495"/>
      <c r="P129" s="495"/>
      <c r="Q129" s="495"/>
      <c r="R129" s="495"/>
      <c r="S129" s="495"/>
      <c r="T129" s="495"/>
      <c r="U129" s="495"/>
      <c r="V129" s="495"/>
      <c r="W129" s="495"/>
      <c r="X129" s="495"/>
      <c r="Y129" s="495"/>
      <c r="Z129" s="495"/>
      <c r="AA129" s="495"/>
      <c r="AB129" s="495"/>
      <c r="AC129" s="495"/>
      <c r="AD129" s="495"/>
      <c r="AE129" s="495"/>
      <c r="AF129" s="495"/>
      <c r="AG129" s="495"/>
      <c r="AH129" s="495"/>
      <c r="AI129" s="495"/>
      <c r="AJ129" s="495"/>
      <c r="AK129" s="495"/>
      <c r="AL129" s="495"/>
      <c r="AM129" s="495"/>
      <c r="AN129" s="495"/>
      <c r="AO129" s="495"/>
      <c r="AP129" s="495"/>
      <c r="AQ129" s="495"/>
      <c r="AR129" s="495"/>
      <c r="AS129" s="495"/>
      <c r="AT129" s="495"/>
      <c r="AU129" s="495"/>
      <c r="AV129" s="495"/>
      <c r="AW129" s="495"/>
      <c r="AX129" s="497"/>
      <c r="AY129" s="475"/>
    </row>
    <row r="130" spans="1:51" ht="24" hidden="1" x14ac:dyDescent="0.4">
      <c r="A130" s="471"/>
      <c r="B130" s="526"/>
      <c r="C130" s="509"/>
      <c r="D130" s="508"/>
      <c r="E130" s="508"/>
      <c r="F130" s="508"/>
      <c r="G130" s="508"/>
      <c r="H130" s="508"/>
      <c r="I130" s="508"/>
      <c r="J130" s="508"/>
      <c r="K130" s="508"/>
      <c r="L130" s="508"/>
      <c r="M130" s="508"/>
      <c r="N130" s="508"/>
      <c r="O130" s="508"/>
      <c r="P130" s="508"/>
      <c r="Q130" s="508"/>
      <c r="R130" s="508"/>
      <c r="S130" s="508"/>
      <c r="T130" s="508"/>
      <c r="U130" s="508"/>
      <c r="V130" s="495"/>
      <c r="W130" s="508"/>
      <c r="X130" s="508"/>
      <c r="Y130" s="508"/>
      <c r="Z130" s="508"/>
      <c r="AA130" s="508"/>
      <c r="AB130" s="508"/>
      <c r="AC130" s="508"/>
      <c r="AD130" s="508"/>
      <c r="AE130" s="508"/>
      <c r="AF130" s="508"/>
      <c r="AG130" s="508"/>
      <c r="AH130" s="508"/>
      <c r="AI130" s="508"/>
      <c r="AJ130" s="508"/>
      <c r="AK130" s="508"/>
      <c r="AL130" s="508"/>
      <c r="AM130" s="508"/>
      <c r="AN130" s="508"/>
      <c r="AO130" s="508"/>
      <c r="AP130" s="508"/>
      <c r="AQ130" s="508"/>
      <c r="AR130" s="508"/>
      <c r="AS130" s="508"/>
      <c r="AT130" s="508"/>
      <c r="AU130" s="508"/>
      <c r="AV130" s="508"/>
      <c r="AW130" s="508"/>
      <c r="AX130" s="528"/>
      <c r="AY130" s="475"/>
    </row>
    <row r="131" spans="1:51" ht="23.25" hidden="1" x14ac:dyDescent="0.35">
      <c r="A131" s="471"/>
      <c r="B131" s="1116"/>
      <c r="C131" s="1117"/>
      <c r="D131" s="1117"/>
      <c r="E131" s="1118"/>
      <c r="F131" s="1116"/>
      <c r="G131" s="1117"/>
      <c r="H131" s="1117"/>
      <c r="I131" s="1117"/>
      <c r="J131" s="1117"/>
      <c r="K131" s="1117"/>
      <c r="L131" s="1117"/>
      <c r="M131" s="1117"/>
      <c r="N131" s="1117"/>
      <c r="O131" s="1117"/>
      <c r="P131" s="1117"/>
      <c r="Q131" s="1117"/>
      <c r="R131" s="1117"/>
      <c r="S131" s="510"/>
      <c r="T131" s="510"/>
      <c r="U131" s="510"/>
      <c r="V131" s="510"/>
      <c r="W131" s="510"/>
      <c r="X131" s="510"/>
      <c r="Y131" s="510"/>
      <c r="Z131" s="510"/>
      <c r="AA131" s="510"/>
      <c r="AB131" s="512"/>
      <c r="AC131" s="512"/>
      <c r="AD131" s="512"/>
      <c r="AE131" s="512"/>
      <c r="AF131" s="512"/>
      <c r="AG131" s="512"/>
      <c r="AH131" s="512"/>
      <c r="AI131" s="512"/>
      <c r="AJ131" s="512"/>
      <c r="AK131" s="512"/>
      <c r="AL131" s="512"/>
      <c r="AM131" s="512"/>
      <c r="AN131" s="512"/>
      <c r="AO131" s="512"/>
      <c r="AP131" s="512"/>
      <c r="AQ131" s="512"/>
      <c r="AR131" s="512"/>
      <c r="AS131" s="512"/>
      <c r="AT131" s="512"/>
      <c r="AU131" s="512"/>
      <c r="AV131" s="512"/>
      <c r="AW131" s="512"/>
      <c r="AX131" s="531"/>
      <c r="AY131" s="475"/>
    </row>
    <row r="132" spans="1:51" hidden="1" x14ac:dyDescent="0.25">
      <c r="A132" s="477"/>
      <c r="B132" s="478"/>
      <c r="C132" s="478"/>
      <c r="D132" s="478"/>
      <c r="E132" s="478"/>
      <c r="F132" s="478"/>
      <c r="G132" s="478"/>
      <c r="H132" s="478"/>
      <c r="I132" s="478"/>
      <c r="J132" s="478"/>
      <c r="K132" s="478"/>
      <c r="L132" s="478"/>
      <c r="M132" s="478"/>
      <c r="N132" s="478"/>
      <c r="O132" s="478"/>
      <c r="P132" s="478"/>
      <c r="Q132" s="478"/>
      <c r="R132" s="478"/>
      <c r="S132" s="478"/>
      <c r="T132" s="478"/>
      <c r="U132" s="478"/>
      <c r="V132" s="478"/>
      <c r="W132" s="478"/>
      <c r="X132" s="478"/>
      <c r="Y132" s="478"/>
      <c r="Z132" s="478"/>
      <c r="AA132" s="478"/>
      <c r="AB132" s="478"/>
      <c r="AC132" s="478"/>
      <c r="AD132" s="478"/>
      <c r="AE132" s="478"/>
      <c r="AF132" s="478"/>
      <c r="AG132" s="478"/>
      <c r="AH132" s="478"/>
      <c r="AI132" s="478"/>
      <c r="AJ132" s="478"/>
      <c r="AK132" s="478"/>
      <c r="AL132" s="478"/>
      <c r="AM132" s="478"/>
      <c r="AN132" s="478"/>
      <c r="AO132" s="478"/>
      <c r="AP132" s="478"/>
      <c r="AQ132" s="478"/>
      <c r="AR132" s="478"/>
      <c r="AS132" s="478"/>
      <c r="AT132" s="478"/>
      <c r="AU132" s="478"/>
      <c r="AV132" s="478"/>
      <c r="AW132" s="478"/>
      <c r="AX132" s="478"/>
      <c r="AY132" s="504"/>
    </row>
    <row r="133" spans="1:51" hidden="1" x14ac:dyDescent="0.25">
      <c r="A133" s="412"/>
      <c r="B133" s="412"/>
      <c r="C133" s="412"/>
      <c r="D133" s="412"/>
      <c r="E133" s="412"/>
      <c r="F133" s="412"/>
      <c r="G133" s="412"/>
      <c r="H133" s="412"/>
      <c r="I133" s="412"/>
      <c r="J133" s="412"/>
      <c r="K133" s="412"/>
      <c r="L133" s="412"/>
      <c r="M133" s="412"/>
      <c r="N133" s="412"/>
      <c r="O133" s="412"/>
      <c r="P133" s="412"/>
      <c r="Q133" s="412"/>
      <c r="R133" s="412"/>
      <c r="S133" s="412"/>
      <c r="T133" s="412"/>
      <c r="U133" s="412"/>
      <c r="V133" s="412"/>
      <c r="W133" s="412"/>
      <c r="X133" s="412"/>
      <c r="Y133" s="412"/>
      <c r="Z133" s="412"/>
      <c r="AA133" s="412"/>
      <c r="AB133" s="412"/>
      <c r="AC133" s="412"/>
      <c r="AD133" s="412"/>
      <c r="AE133" s="412"/>
      <c r="AF133" s="412"/>
      <c r="AG133" s="412"/>
      <c r="AH133" s="412"/>
      <c r="AI133" s="412"/>
      <c r="AJ133" s="412"/>
      <c r="AK133" s="412"/>
      <c r="AL133" s="412"/>
      <c r="AM133" s="412"/>
      <c r="AN133" s="412"/>
      <c r="AO133" s="412"/>
      <c r="AP133" s="412"/>
      <c r="AQ133" s="412"/>
      <c r="AR133" s="412"/>
      <c r="AS133" s="412"/>
      <c r="AT133" s="412"/>
      <c r="AU133" s="412"/>
      <c r="AV133" s="412"/>
      <c r="AW133" s="412"/>
      <c r="AX133" s="412"/>
      <c r="AY133" s="514"/>
    </row>
    <row r="134" spans="1:51" x14ac:dyDescent="0.25">
      <c r="A134" s="412"/>
      <c r="B134" s="412"/>
      <c r="C134" s="412"/>
      <c r="D134" s="412"/>
      <c r="E134" s="412"/>
      <c r="F134" s="412"/>
      <c r="G134" s="412"/>
      <c r="H134" s="412"/>
      <c r="I134" s="412"/>
      <c r="J134" s="412"/>
      <c r="K134" s="412"/>
      <c r="L134" s="412"/>
      <c r="M134" s="412"/>
      <c r="N134" s="412"/>
      <c r="O134" s="412"/>
      <c r="P134" s="412"/>
      <c r="Q134" s="412"/>
      <c r="R134" s="412"/>
      <c r="S134" s="412"/>
      <c r="T134" s="412"/>
      <c r="U134" s="412"/>
      <c r="V134" s="412"/>
      <c r="W134" s="412"/>
      <c r="X134" s="412"/>
      <c r="Y134" s="412"/>
      <c r="Z134" s="412"/>
      <c r="AA134" s="412"/>
      <c r="AB134" s="412"/>
      <c r="AC134" s="412"/>
      <c r="AD134" s="412"/>
      <c r="AE134" s="412"/>
      <c r="AF134" s="412"/>
      <c r="AG134" s="412"/>
      <c r="AH134" s="412"/>
      <c r="AI134" s="412"/>
      <c r="AJ134" s="412"/>
      <c r="AK134" s="412"/>
      <c r="AL134" s="412"/>
      <c r="AM134" s="412"/>
      <c r="AN134" s="412"/>
      <c r="AO134" s="412"/>
      <c r="AP134" s="412"/>
      <c r="AQ134" s="412"/>
      <c r="AR134" s="412"/>
      <c r="AS134" s="412"/>
      <c r="AT134" s="412"/>
      <c r="AU134" s="412"/>
      <c r="AV134" s="412"/>
      <c r="AW134" s="412"/>
      <c r="AX134" s="412"/>
      <c r="AY134" s="514"/>
    </row>
  </sheetData>
  <protectedRanges>
    <protectedRange sqref="B32:R32 B65:R65" name="Диапазон6"/>
    <protectedRange sqref="B48:B64" name="Диапазон4"/>
    <protectedRange sqref="B16:B31" name="Диапазон2"/>
    <protectedRange sqref="D16:AX31" name="Диапазон1"/>
    <protectedRange sqref="D48:AX64" name="Диапазон3"/>
    <protectedRange sqref="AU6:AV6" name="Диапазон5"/>
  </protectedRanges>
  <mergeCells count="134">
    <mergeCell ref="AV113:AX113"/>
    <mergeCell ref="B131:E131"/>
    <mergeCell ref="F131:R131"/>
    <mergeCell ref="AP112:AR112"/>
    <mergeCell ref="AS112:AU112"/>
    <mergeCell ref="AV112:AX112"/>
    <mergeCell ref="B113:C113"/>
    <mergeCell ref="D113:U113"/>
    <mergeCell ref="V113:AH113"/>
    <mergeCell ref="AI113:AL113"/>
    <mergeCell ref="AM113:AO113"/>
    <mergeCell ref="AP113:AR113"/>
    <mergeCell ref="AS113:AU113"/>
    <mergeCell ref="D112:U112"/>
    <mergeCell ref="W112:Z112"/>
    <mergeCell ref="AB112:AC112"/>
    <mergeCell ref="AF112:AH112"/>
    <mergeCell ref="AI112:AL112"/>
    <mergeCell ref="AM112:AO112"/>
    <mergeCell ref="B107:C110"/>
    <mergeCell ref="AB107:AO110"/>
    <mergeCell ref="AP107:AX108"/>
    <mergeCell ref="AP109:AX110"/>
    <mergeCell ref="D111:F111"/>
    <mergeCell ref="H111:I111"/>
    <mergeCell ref="J111:L111"/>
    <mergeCell ref="M111:U111"/>
    <mergeCell ref="V111:AX111"/>
    <mergeCell ref="AV80:AX80"/>
    <mergeCell ref="B98:E98"/>
    <mergeCell ref="F98:R98"/>
    <mergeCell ref="B106:AN106"/>
    <mergeCell ref="AO106:AV106"/>
    <mergeCell ref="AW106:AX106"/>
    <mergeCell ref="AP79:AR79"/>
    <mergeCell ref="AS79:AU79"/>
    <mergeCell ref="AV79:AX79"/>
    <mergeCell ref="B80:C80"/>
    <mergeCell ref="D80:U80"/>
    <mergeCell ref="V80:AH80"/>
    <mergeCell ref="AI80:AL80"/>
    <mergeCell ref="AM80:AO80"/>
    <mergeCell ref="AP80:AR80"/>
    <mergeCell ref="AS80:AU80"/>
    <mergeCell ref="D79:U79"/>
    <mergeCell ref="W79:Z79"/>
    <mergeCell ref="AB79:AC79"/>
    <mergeCell ref="AF79:AH79"/>
    <mergeCell ref="AI79:AL79"/>
    <mergeCell ref="AM79:AO79"/>
    <mergeCell ref="B74:C77"/>
    <mergeCell ref="AB74:AO77"/>
    <mergeCell ref="AP74:AX75"/>
    <mergeCell ref="AP76:AX77"/>
    <mergeCell ref="D78:F78"/>
    <mergeCell ref="H78:I78"/>
    <mergeCell ref="J78:L78"/>
    <mergeCell ref="M78:U78"/>
    <mergeCell ref="V78:AX78"/>
    <mergeCell ref="AV47:AX47"/>
    <mergeCell ref="B65:E65"/>
    <mergeCell ref="F65:R65"/>
    <mergeCell ref="B73:AN73"/>
    <mergeCell ref="AO73:AV73"/>
    <mergeCell ref="AW73:AX73"/>
    <mergeCell ref="AP46:AR46"/>
    <mergeCell ref="AS46:AU46"/>
    <mergeCell ref="AV46:AX46"/>
    <mergeCell ref="B47:C47"/>
    <mergeCell ref="D47:U47"/>
    <mergeCell ref="V47:AH47"/>
    <mergeCell ref="AI47:AL47"/>
    <mergeCell ref="AM47:AO47"/>
    <mergeCell ref="AP47:AR47"/>
    <mergeCell ref="AS47:AU47"/>
    <mergeCell ref="D46:U46"/>
    <mergeCell ref="W46:Z46"/>
    <mergeCell ref="AB46:AC46"/>
    <mergeCell ref="AF46:AH46"/>
    <mergeCell ref="AI46:AL46"/>
    <mergeCell ref="AM46:AO46"/>
    <mergeCell ref="B41:C44"/>
    <mergeCell ref="AB41:AO44"/>
    <mergeCell ref="AP41:AX42"/>
    <mergeCell ref="AP43:AX44"/>
    <mergeCell ref="D45:F45"/>
    <mergeCell ref="H45:I45"/>
    <mergeCell ref="J45:L45"/>
    <mergeCell ref="M45:U45"/>
    <mergeCell ref="V45:AX45"/>
    <mergeCell ref="AS15:AU15"/>
    <mergeCell ref="AV15:AX15"/>
    <mergeCell ref="B32:E32"/>
    <mergeCell ref="F32:R32"/>
    <mergeCell ref="B40:AN40"/>
    <mergeCell ref="AO40:AV40"/>
    <mergeCell ref="AW40:AX40"/>
    <mergeCell ref="AM14:AO14"/>
    <mergeCell ref="AP14:AR14"/>
    <mergeCell ref="AS14:AU14"/>
    <mergeCell ref="AV14:AX14"/>
    <mergeCell ref="B15:C15"/>
    <mergeCell ref="D15:U15"/>
    <mergeCell ref="V15:AH15"/>
    <mergeCell ref="AI15:AL15"/>
    <mergeCell ref="AM15:AO15"/>
    <mergeCell ref="AP15:AR15"/>
    <mergeCell ref="D13:F13"/>
    <mergeCell ref="H13:I13"/>
    <mergeCell ref="J13:L13"/>
    <mergeCell ref="M13:U13"/>
    <mergeCell ref="V13:AX13"/>
    <mergeCell ref="D14:U14"/>
    <mergeCell ref="W14:Z14"/>
    <mergeCell ref="AB14:AC14"/>
    <mergeCell ref="AF14:AH14"/>
    <mergeCell ref="AI14:AL14"/>
    <mergeCell ref="AQ9:AX10"/>
    <mergeCell ref="F10:K10"/>
    <mergeCell ref="F11:K11"/>
    <mergeCell ref="R11:AT12"/>
    <mergeCell ref="AV11:AW11"/>
    <mergeCell ref="F12:K12"/>
    <mergeCell ref="AV12:AW12"/>
    <mergeCell ref="B6:Y6"/>
    <mergeCell ref="Z6:AK6"/>
    <mergeCell ref="AL6:AT6"/>
    <mergeCell ref="AU6:AV6"/>
    <mergeCell ref="AW6:AX6"/>
    <mergeCell ref="F7:K7"/>
    <mergeCell ref="R7:U10"/>
    <mergeCell ref="V7:AG10"/>
    <mergeCell ref="AH7:AP10"/>
    <mergeCell ref="AQ7:AX8"/>
  </mergeCells>
  <printOptions verticalCentered="1"/>
  <pageMargins left="0" right="0" top="0.19685039370078741" bottom="0" header="0.51181102362204722" footer="0.51181102362204722"/>
  <pageSetup paperSize="261" scale="91" orientation="landscape" horizontalDpi="120" verticalDpi="144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5"/>
  <sheetViews>
    <sheetView zoomScale="75" workbookViewId="0">
      <selection activeCell="H22" sqref="H22"/>
    </sheetView>
  </sheetViews>
  <sheetFormatPr defaultRowHeight="12.75" x14ac:dyDescent="0.2"/>
  <cols>
    <col min="1" max="2" width="2.28515625" style="412" customWidth="1"/>
    <col min="3" max="3" width="5.7109375" style="412" customWidth="1"/>
    <col min="4" max="4" width="2.7109375" style="412" customWidth="1"/>
    <col min="5" max="5" width="2.5703125" style="412" customWidth="1"/>
    <col min="6" max="6" width="0.28515625" style="412" customWidth="1"/>
    <col min="7" max="7" width="5.140625" style="412" customWidth="1"/>
    <col min="8" max="8" width="4.28515625" style="412" customWidth="1"/>
    <col min="9" max="9" width="2.7109375" style="412" customWidth="1"/>
    <col min="10" max="10" width="1.140625" style="412" customWidth="1"/>
    <col min="11" max="11" width="5.140625" style="412" customWidth="1"/>
    <col min="12" max="12" width="1.5703125" style="412" customWidth="1"/>
    <col min="13" max="13" width="6.85546875" style="412" customWidth="1"/>
    <col min="14" max="14" width="2.7109375" style="412" customWidth="1"/>
    <col min="15" max="15" width="3.7109375" style="412" customWidth="1"/>
    <col min="16" max="16" width="0.85546875" style="412" customWidth="1"/>
    <col min="17" max="17" width="3.7109375" style="412" customWidth="1"/>
    <col min="18" max="18" width="4.140625" style="412" customWidth="1"/>
    <col min="19" max="19" width="5.28515625" style="412" customWidth="1"/>
    <col min="20" max="20" width="4.85546875" style="412" customWidth="1"/>
    <col min="21" max="21" width="5.7109375" style="412" customWidth="1"/>
    <col min="22" max="22" width="5.28515625" style="412" customWidth="1"/>
    <col min="23" max="23" width="3.7109375" style="412" customWidth="1"/>
    <col min="24" max="25" width="1.28515625" style="412" customWidth="1"/>
    <col min="26" max="26" width="2.7109375" style="412" customWidth="1"/>
    <col min="27" max="27" width="4.85546875" style="412" customWidth="1"/>
    <col min="28" max="28" width="2.5703125" style="412" customWidth="1"/>
    <col min="29" max="29" width="1.42578125" style="412" customWidth="1"/>
    <col min="30" max="30" width="2.28515625" style="412" customWidth="1"/>
    <col min="31" max="31" width="3" style="412" customWidth="1"/>
    <col min="32" max="32" width="2.7109375" style="412" customWidth="1"/>
    <col min="33" max="33" width="1" style="412" customWidth="1"/>
    <col min="34" max="34" width="4.28515625" style="412" customWidth="1"/>
    <col min="35" max="36" width="1.140625" style="412" customWidth="1"/>
    <col min="37" max="37" width="2.5703125" style="412" customWidth="1"/>
    <col min="38" max="38" width="1.28515625" style="412" customWidth="1"/>
    <col min="39" max="39" width="0.7109375" style="412" customWidth="1"/>
    <col min="40" max="40" width="1.28515625" style="412" customWidth="1"/>
    <col min="41" max="41" width="4.140625" style="412" customWidth="1"/>
    <col min="42" max="43" width="2.7109375" style="412" customWidth="1"/>
    <col min="44" max="44" width="3.85546875" style="412" customWidth="1"/>
    <col min="45" max="45" width="2.7109375" style="412" customWidth="1"/>
    <col min="46" max="46" width="1.28515625" style="412" customWidth="1"/>
    <col min="47" max="47" width="5.85546875" style="412" customWidth="1"/>
    <col min="48" max="48" width="3.140625" style="412" customWidth="1"/>
    <col min="49" max="49" width="2.5703125" style="412" customWidth="1"/>
    <col min="50" max="50" width="5.140625" style="412" customWidth="1"/>
    <col min="51" max="51" width="2.28515625" style="412" customWidth="1"/>
    <col min="52" max="256" width="9.140625" style="412"/>
    <col min="257" max="258" width="2.28515625" style="412" customWidth="1"/>
    <col min="259" max="259" width="5.7109375" style="412" customWidth="1"/>
    <col min="260" max="260" width="2.7109375" style="412" customWidth="1"/>
    <col min="261" max="261" width="2.5703125" style="412" customWidth="1"/>
    <col min="262" max="262" width="0.28515625" style="412" customWidth="1"/>
    <col min="263" max="263" width="5.140625" style="412" customWidth="1"/>
    <col min="264" max="264" width="4.28515625" style="412" customWidth="1"/>
    <col min="265" max="265" width="2.7109375" style="412" customWidth="1"/>
    <col min="266" max="266" width="1.140625" style="412" customWidth="1"/>
    <col min="267" max="267" width="5.140625" style="412" customWidth="1"/>
    <col min="268" max="268" width="1.5703125" style="412" customWidth="1"/>
    <col min="269" max="269" width="6.85546875" style="412" customWidth="1"/>
    <col min="270" max="270" width="2.7109375" style="412" customWidth="1"/>
    <col min="271" max="271" width="3.7109375" style="412" customWidth="1"/>
    <col min="272" max="272" width="0.85546875" style="412" customWidth="1"/>
    <col min="273" max="273" width="3.7109375" style="412" customWidth="1"/>
    <col min="274" max="274" width="4.140625" style="412" customWidth="1"/>
    <col min="275" max="275" width="5.28515625" style="412" customWidth="1"/>
    <col min="276" max="276" width="4.85546875" style="412" customWidth="1"/>
    <col min="277" max="277" width="5.7109375" style="412" customWidth="1"/>
    <col min="278" max="278" width="5.28515625" style="412" customWidth="1"/>
    <col min="279" max="279" width="3.7109375" style="412" customWidth="1"/>
    <col min="280" max="281" width="1.28515625" style="412" customWidth="1"/>
    <col min="282" max="282" width="2.7109375" style="412" customWidth="1"/>
    <col min="283" max="283" width="4.85546875" style="412" customWidth="1"/>
    <col min="284" max="284" width="2.5703125" style="412" customWidth="1"/>
    <col min="285" max="285" width="1.42578125" style="412" customWidth="1"/>
    <col min="286" max="286" width="2.28515625" style="412" customWidth="1"/>
    <col min="287" max="287" width="3" style="412" customWidth="1"/>
    <col min="288" max="288" width="2.7109375" style="412" customWidth="1"/>
    <col min="289" max="289" width="1" style="412" customWidth="1"/>
    <col min="290" max="290" width="4.28515625" style="412" customWidth="1"/>
    <col min="291" max="292" width="1.140625" style="412" customWidth="1"/>
    <col min="293" max="293" width="2.5703125" style="412" customWidth="1"/>
    <col min="294" max="294" width="1.28515625" style="412" customWidth="1"/>
    <col min="295" max="295" width="0.7109375" style="412" customWidth="1"/>
    <col min="296" max="296" width="1.28515625" style="412" customWidth="1"/>
    <col min="297" max="297" width="4.140625" style="412" customWidth="1"/>
    <col min="298" max="299" width="2.7109375" style="412" customWidth="1"/>
    <col min="300" max="300" width="3.85546875" style="412" customWidth="1"/>
    <col min="301" max="301" width="2.7109375" style="412" customWidth="1"/>
    <col min="302" max="302" width="1.28515625" style="412" customWidth="1"/>
    <col min="303" max="303" width="5.85546875" style="412" customWidth="1"/>
    <col min="304" max="304" width="3.140625" style="412" customWidth="1"/>
    <col min="305" max="305" width="2.5703125" style="412" customWidth="1"/>
    <col min="306" max="306" width="5.140625" style="412" customWidth="1"/>
    <col min="307" max="307" width="2.28515625" style="412" customWidth="1"/>
    <col min="308" max="512" width="9.140625" style="412"/>
    <col min="513" max="514" width="2.28515625" style="412" customWidth="1"/>
    <col min="515" max="515" width="5.7109375" style="412" customWidth="1"/>
    <col min="516" max="516" width="2.7109375" style="412" customWidth="1"/>
    <col min="517" max="517" width="2.5703125" style="412" customWidth="1"/>
    <col min="518" max="518" width="0.28515625" style="412" customWidth="1"/>
    <col min="519" max="519" width="5.140625" style="412" customWidth="1"/>
    <col min="520" max="520" width="4.28515625" style="412" customWidth="1"/>
    <col min="521" max="521" width="2.7109375" style="412" customWidth="1"/>
    <col min="522" max="522" width="1.140625" style="412" customWidth="1"/>
    <col min="523" max="523" width="5.140625" style="412" customWidth="1"/>
    <col min="524" max="524" width="1.5703125" style="412" customWidth="1"/>
    <col min="525" max="525" width="6.85546875" style="412" customWidth="1"/>
    <col min="526" max="526" width="2.7109375" style="412" customWidth="1"/>
    <col min="527" max="527" width="3.7109375" style="412" customWidth="1"/>
    <col min="528" max="528" width="0.85546875" style="412" customWidth="1"/>
    <col min="529" max="529" width="3.7109375" style="412" customWidth="1"/>
    <col min="530" max="530" width="4.140625" style="412" customWidth="1"/>
    <col min="531" max="531" width="5.28515625" style="412" customWidth="1"/>
    <col min="532" max="532" width="4.85546875" style="412" customWidth="1"/>
    <col min="533" max="533" width="5.7109375" style="412" customWidth="1"/>
    <col min="534" max="534" width="5.28515625" style="412" customWidth="1"/>
    <col min="535" max="535" width="3.7109375" style="412" customWidth="1"/>
    <col min="536" max="537" width="1.28515625" style="412" customWidth="1"/>
    <col min="538" max="538" width="2.7109375" style="412" customWidth="1"/>
    <col min="539" max="539" width="4.85546875" style="412" customWidth="1"/>
    <col min="540" max="540" width="2.5703125" style="412" customWidth="1"/>
    <col min="541" max="541" width="1.42578125" style="412" customWidth="1"/>
    <col min="542" max="542" width="2.28515625" style="412" customWidth="1"/>
    <col min="543" max="543" width="3" style="412" customWidth="1"/>
    <col min="544" max="544" width="2.7109375" style="412" customWidth="1"/>
    <col min="545" max="545" width="1" style="412" customWidth="1"/>
    <col min="546" max="546" width="4.28515625" style="412" customWidth="1"/>
    <col min="547" max="548" width="1.140625" style="412" customWidth="1"/>
    <col min="549" max="549" width="2.5703125" style="412" customWidth="1"/>
    <col min="550" max="550" width="1.28515625" style="412" customWidth="1"/>
    <col min="551" max="551" width="0.7109375" style="412" customWidth="1"/>
    <col min="552" max="552" width="1.28515625" style="412" customWidth="1"/>
    <col min="553" max="553" width="4.140625" style="412" customWidth="1"/>
    <col min="554" max="555" width="2.7109375" style="412" customWidth="1"/>
    <col min="556" max="556" width="3.85546875" style="412" customWidth="1"/>
    <col min="557" max="557" width="2.7109375" style="412" customWidth="1"/>
    <col min="558" max="558" width="1.28515625" style="412" customWidth="1"/>
    <col min="559" max="559" width="5.85546875" style="412" customWidth="1"/>
    <col min="560" max="560" width="3.140625" style="412" customWidth="1"/>
    <col min="561" max="561" width="2.5703125" style="412" customWidth="1"/>
    <col min="562" max="562" width="5.140625" style="412" customWidth="1"/>
    <col min="563" max="563" width="2.28515625" style="412" customWidth="1"/>
    <col min="564" max="768" width="9.140625" style="412"/>
    <col min="769" max="770" width="2.28515625" style="412" customWidth="1"/>
    <col min="771" max="771" width="5.7109375" style="412" customWidth="1"/>
    <col min="772" max="772" width="2.7109375" style="412" customWidth="1"/>
    <col min="773" max="773" width="2.5703125" style="412" customWidth="1"/>
    <col min="774" max="774" width="0.28515625" style="412" customWidth="1"/>
    <col min="775" max="775" width="5.140625" style="412" customWidth="1"/>
    <col min="776" max="776" width="4.28515625" style="412" customWidth="1"/>
    <col min="777" max="777" width="2.7109375" style="412" customWidth="1"/>
    <col min="778" max="778" width="1.140625" style="412" customWidth="1"/>
    <col min="779" max="779" width="5.140625" style="412" customWidth="1"/>
    <col min="780" max="780" width="1.5703125" style="412" customWidth="1"/>
    <col min="781" max="781" width="6.85546875" style="412" customWidth="1"/>
    <col min="782" max="782" width="2.7109375" style="412" customWidth="1"/>
    <col min="783" max="783" width="3.7109375" style="412" customWidth="1"/>
    <col min="784" max="784" width="0.85546875" style="412" customWidth="1"/>
    <col min="785" max="785" width="3.7109375" style="412" customWidth="1"/>
    <col min="786" max="786" width="4.140625" style="412" customWidth="1"/>
    <col min="787" max="787" width="5.28515625" style="412" customWidth="1"/>
    <col min="788" max="788" width="4.85546875" style="412" customWidth="1"/>
    <col min="789" max="789" width="5.7109375" style="412" customWidth="1"/>
    <col min="790" max="790" width="5.28515625" style="412" customWidth="1"/>
    <col min="791" max="791" width="3.7109375" style="412" customWidth="1"/>
    <col min="792" max="793" width="1.28515625" style="412" customWidth="1"/>
    <col min="794" max="794" width="2.7109375" style="412" customWidth="1"/>
    <col min="795" max="795" width="4.85546875" style="412" customWidth="1"/>
    <col min="796" max="796" width="2.5703125" style="412" customWidth="1"/>
    <col min="797" max="797" width="1.42578125" style="412" customWidth="1"/>
    <col min="798" max="798" width="2.28515625" style="412" customWidth="1"/>
    <col min="799" max="799" width="3" style="412" customWidth="1"/>
    <col min="800" max="800" width="2.7109375" style="412" customWidth="1"/>
    <col min="801" max="801" width="1" style="412" customWidth="1"/>
    <col min="802" max="802" width="4.28515625" style="412" customWidth="1"/>
    <col min="803" max="804" width="1.140625" style="412" customWidth="1"/>
    <col min="805" max="805" width="2.5703125" style="412" customWidth="1"/>
    <col min="806" max="806" width="1.28515625" style="412" customWidth="1"/>
    <col min="807" max="807" width="0.7109375" style="412" customWidth="1"/>
    <col min="808" max="808" width="1.28515625" style="412" customWidth="1"/>
    <col min="809" max="809" width="4.140625" style="412" customWidth="1"/>
    <col min="810" max="811" width="2.7109375" style="412" customWidth="1"/>
    <col min="812" max="812" width="3.85546875" style="412" customWidth="1"/>
    <col min="813" max="813" width="2.7109375" style="412" customWidth="1"/>
    <col min="814" max="814" width="1.28515625" style="412" customWidth="1"/>
    <col min="815" max="815" width="5.85546875" style="412" customWidth="1"/>
    <col min="816" max="816" width="3.140625" style="412" customWidth="1"/>
    <col min="817" max="817" width="2.5703125" style="412" customWidth="1"/>
    <col min="818" max="818" width="5.140625" style="412" customWidth="1"/>
    <col min="819" max="819" width="2.28515625" style="412" customWidth="1"/>
    <col min="820" max="1024" width="9.140625" style="412"/>
    <col min="1025" max="1026" width="2.28515625" style="412" customWidth="1"/>
    <col min="1027" max="1027" width="5.7109375" style="412" customWidth="1"/>
    <col min="1028" max="1028" width="2.7109375" style="412" customWidth="1"/>
    <col min="1029" max="1029" width="2.5703125" style="412" customWidth="1"/>
    <col min="1030" max="1030" width="0.28515625" style="412" customWidth="1"/>
    <col min="1031" max="1031" width="5.140625" style="412" customWidth="1"/>
    <col min="1032" max="1032" width="4.28515625" style="412" customWidth="1"/>
    <col min="1033" max="1033" width="2.7109375" style="412" customWidth="1"/>
    <col min="1034" max="1034" width="1.140625" style="412" customWidth="1"/>
    <col min="1035" max="1035" width="5.140625" style="412" customWidth="1"/>
    <col min="1036" max="1036" width="1.5703125" style="412" customWidth="1"/>
    <col min="1037" max="1037" width="6.85546875" style="412" customWidth="1"/>
    <col min="1038" max="1038" width="2.7109375" style="412" customWidth="1"/>
    <col min="1039" max="1039" width="3.7109375" style="412" customWidth="1"/>
    <col min="1040" max="1040" width="0.85546875" style="412" customWidth="1"/>
    <col min="1041" max="1041" width="3.7109375" style="412" customWidth="1"/>
    <col min="1042" max="1042" width="4.140625" style="412" customWidth="1"/>
    <col min="1043" max="1043" width="5.28515625" style="412" customWidth="1"/>
    <col min="1044" max="1044" width="4.85546875" style="412" customWidth="1"/>
    <col min="1045" max="1045" width="5.7109375" style="412" customWidth="1"/>
    <col min="1046" max="1046" width="5.28515625" style="412" customWidth="1"/>
    <col min="1047" max="1047" width="3.7109375" style="412" customWidth="1"/>
    <col min="1048" max="1049" width="1.28515625" style="412" customWidth="1"/>
    <col min="1050" max="1050" width="2.7109375" style="412" customWidth="1"/>
    <col min="1051" max="1051" width="4.85546875" style="412" customWidth="1"/>
    <col min="1052" max="1052" width="2.5703125" style="412" customWidth="1"/>
    <col min="1053" max="1053" width="1.42578125" style="412" customWidth="1"/>
    <col min="1054" max="1054" width="2.28515625" style="412" customWidth="1"/>
    <col min="1055" max="1055" width="3" style="412" customWidth="1"/>
    <col min="1056" max="1056" width="2.7109375" style="412" customWidth="1"/>
    <col min="1057" max="1057" width="1" style="412" customWidth="1"/>
    <col min="1058" max="1058" width="4.28515625" style="412" customWidth="1"/>
    <col min="1059" max="1060" width="1.140625" style="412" customWidth="1"/>
    <col min="1061" max="1061" width="2.5703125" style="412" customWidth="1"/>
    <col min="1062" max="1062" width="1.28515625" style="412" customWidth="1"/>
    <col min="1063" max="1063" width="0.7109375" style="412" customWidth="1"/>
    <col min="1064" max="1064" width="1.28515625" style="412" customWidth="1"/>
    <col min="1065" max="1065" width="4.140625" style="412" customWidth="1"/>
    <col min="1066" max="1067" width="2.7109375" style="412" customWidth="1"/>
    <col min="1068" max="1068" width="3.85546875" style="412" customWidth="1"/>
    <col min="1069" max="1069" width="2.7109375" style="412" customWidth="1"/>
    <col min="1070" max="1070" width="1.28515625" style="412" customWidth="1"/>
    <col min="1071" max="1071" width="5.85546875" style="412" customWidth="1"/>
    <col min="1072" max="1072" width="3.140625" style="412" customWidth="1"/>
    <col min="1073" max="1073" width="2.5703125" style="412" customWidth="1"/>
    <col min="1074" max="1074" width="5.140625" style="412" customWidth="1"/>
    <col min="1075" max="1075" width="2.28515625" style="412" customWidth="1"/>
    <col min="1076" max="1280" width="9.140625" style="412"/>
    <col min="1281" max="1282" width="2.28515625" style="412" customWidth="1"/>
    <col min="1283" max="1283" width="5.7109375" style="412" customWidth="1"/>
    <col min="1284" max="1284" width="2.7109375" style="412" customWidth="1"/>
    <col min="1285" max="1285" width="2.5703125" style="412" customWidth="1"/>
    <col min="1286" max="1286" width="0.28515625" style="412" customWidth="1"/>
    <col min="1287" max="1287" width="5.140625" style="412" customWidth="1"/>
    <col min="1288" max="1288" width="4.28515625" style="412" customWidth="1"/>
    <col min="1289" max="1289" width="2.7109375" style="412" customWidth="1"/>
    <col min="1290" max="1290" width="1.140625" style="412" customWidth="1"/>
    <col min="1291" max="1291" width="5.140625" style="412" customWidth="1"/>
    <col min="1292" max="1292" width="1.5703125" style="412" customWidth="1"/>
    <col min="1293" max="1293" width="6.85546875" style="412" customWidth="1"/>
    <col min="1294" max="1294" width="2.7109375" style="412" customWidth="1"/>
    <col min="1295" max="1295" width="3.7109375" style="412" customWidth="1"/>
    <col min="1296" max="1296" width="0.85546875" style="412" customWidth="1"/>
    <col min="1297" max="1297" width="3.7109375" style="412" customWidth="1"/>
    <col min="1298" max="1298" width="4.140625" style="412" customWidth="1"/>
    <col min="1299" max="1299" width="5.28515625" style="412" customWidth="1"/>
    <col min="1300" max="1300" width="4.85546875" style="412" customWidth="1"/>
    <col min="1301" max="1301" width="5.7109375" style="412" customWidth="1"/>
    <col min="1302" max="1302" width="5.28515625" style="412" customWidth="1"/>
    <col min="1303" max="1303" width="3.7109375" style="412" customWidth="1"/>
    <col min="1304" max="1305" width="1.28515625" style="412" customWidth="1"/>
    <col min="1306" max="1306" width="2.7109375" style="412" customWidth="1"/>
    <col min="1307" max="1307" width="4.85546875" style="412" customWidth="1"/>
    <col min="1308" max="1308" width="2.5703125" style="412" customWidth="1"/>
    <col min="1309" max="1309" width="1.42578125" style="412" customWidth="1"/>
    <col min="1310" max="1310" width="2.28515625" style="412" customWidth="1"/>
    <col min="1311" max="1311" width="3" style="412" customWidth="1"/>
    <col min="1312" max="1312" width="2.7109375" style="412" customWidth="1"/>
    <col min="1313" max="1313" width="1" style="412" customWidth="1"/>
    <col min="1314" max="1314" width="4.28515625" style="412" customWidth="1"/>
    <col min="1315" max="1316" width="1.140625" style="412" customWidth="1"/>
    <col min="1317" max="1317" width="2.5703125" style="412" customWidth="1"/>
    <col min="1318" max="1318" width="1.28515625" style="412" customWidth="1"/>
    <col min="1319" max="1319" width="0.7109375" style="412" customWidth="1"/>
    <col min="1320" max="1320" width="1.28515625" style="412" customWidth="1"/>
    <col min="1321" max="1321" width="4.140625" style="412" customWidth="1"/>
    <col min="1322" max="1323" width="2.7109375" style="412" customWidth="1"/>
    <col min="1324" max="1324" width="3.85546875" style="412" customWidth="1"/>
    <col min="1325" max="1325" width="2.7109375" style="412" customWidth="1"/>
    <col min="1326" max="1326" width="1.28515625" style="412" customWidth="1"/>
    <col min="1327" max="1327" width="5.85546875" style="412" customWidth="1"/>
    <col min="1328" max="1328" width="3.140625" style="412" customWidth="1"/>
    <col min="1329" max="1329" width="2.5703125" style="412" customWidth="1"/>
    <col min="1330" max="1330" width="5.140625" style="412" customWidth="1"/>
    <col min="1331" max="1331" width="2.28515625" style="412" customWidth="1"/>
    <col min="1332" max="1536" width="9.140625" style="412"/>
    <col min="1537" max="1538" width="2.28515625" style="412" customWidth="1"/>
    <col min="1539" max="1539" width="5.7109375" style="412" customWidth="1"/>
    <col min="1540" max="1540" width="2.7109375" style="412" customWidth="1"/>
    <col min="1541" max="1541" width="2.5703125" style="412" customWidth="1"/>
    <col min="1542" max="1542" width="0.28515625" style="412" customWidth="1"/>
    <col min="1543" max="1543" width="5.140625" style="412" customWidth="1"/>
    <col min="1544" max="1544" width="4.28515625" style="412" customWidth="1"/>
    <col min="1545" max="1545" width="2.7109375" style="412" customWidth="1"/>
    <col min="1546" max="1546" width="1.140625" style="412" customWidth="1"/>
    <col min="1547" max="1547" width="5.140625" style="412" customWidth="1"/>
    <col min="1548" max="1548" width="1.5703125" style="412" customWidth="1"/>
    <col min="1549" max="1549" width="6.85546875" style="412" customWidth="1"/>
    <col min="1550" max="1550" width="2.7109375" style="412" customWidth="1"/>
    <col min="1551" max="1551" width="3.7109375" style="412" customWidth="1"/>
    <col min="1552" max="1552" width="0.85546875" style="412" customWidth="1"/>
    <col min="1553" max="1553" width="3.7109375" style="412" customWidth="1"/>
    <col min="1554" max="1554" width="4.140625" style="412" customWidth="1"/>
    <col min="1555" max="1555" width="5.28515625" style="412" customWidth="1"/>
    <col min="1556" max="1556" width="4.85546875" style="412" customWidth="1"/>
    <col min="1557" max="1557" width="5.7109375" style="412" customWidth="1"/>
    <col min="1558" max="1558" width="5.28515625" style="412" customWidth="1"/>
    <col min="1559" max="1559" width="3.7109375" style="412" customWidth="1"/>
    <col min="1560" max="1561" width="1.28515625" style="412" customWidth="1"/>
    <col min="1562" max="1562" width="2.7109375" style="412" customWidth="1"/>
    <col min="1563" max="1563" width="4.85546875" style="412" customWidth="1"/>
    <col min="1564" max="1564" width="2.5703125" style="412" customWidth="1"/>
    <col min="1565" max="1565" width="1.42578125" style="412" customWidth="1"/>
    <col min="1566" max="1566" width="2.28515625" style="412" customWidth="1"/>
    <col min="1567" max="1567" width="3" style="412" customWidth="1"/>
    <col min="1568" max="1568" width="2.7109375" style="412" customWidth="1"/>
    <col min="1569" max="1569" width="1" style="412" customWidth="1"/>
    <col min="1570" max="1570" width="4.28515625" style="412" customWidth="1"/>
    <col min="1571" max="1572" width="1.140625" style="412" customWidth="1"/>
    <col min="1573" max="1573" width="2.5703125" style="412" customWidth="1"/>
    <col min="1574" max="1574" width="1.28515625" style="412" customWidth="1"/>
    <col min="1575" max="1575" width="0.7109375" style="412" customWidth="1"/>
    <col min="1576" max="1576" width="1.28515625" style="412" customWidth="1"/>
    <col min="1577" max="1577" width="4.140625" style="412" customWidth="1"/>
    <col min="1578" max="1579" width="2.7109375" style="412" customWidth="1"/>
    <col min="1580" max="1580" width="3.85546875" style="412" customWidth="1"/>
    <col min="1581" max="1581" width="2.7109375" style="412" customWidth="1"/>
    <col min="1582" max="1582" width="1.28515625" style="412" customWidth="1"/>
    <col min="1583" max="1583" width="5.85546875" style="412" customWidth="1"/>
    <col min="1584" max="1584" width="3.140625" style="412" customWidth="1"/>
    <col min="1585" max="1585" width="2.5703125" style="412" customWidth="1"/>
    <col min="1586" max="1586" width="5.140625" style="412" customWidth="1"/>
    <col min="1587" max="1587" width="2.28515625" style="412" customWidth="1"/>
    <col min="1588" max="1792" width="9.140625" style="412"/>
    <col min="1793" max="1794" width="2.28515625" style="412" customWidth="1"/>
    <col min="1795" max="1795" width="5.7109375" style="412" customWidth="1"/>
    <col min="1796" max="1796" width="2.7109375" style="412" customWidth="1"/>
    <col min="1797" max="1797" width="2.5703125" style="412" customWidth="1"/>
    <col min="1798" max="1798" width="0.28515625" style="412" customWidth="1"/>
    <col min="1799" max="1799" width="5.140625" style="412" customWidth="1"/>
    <col min="1800" max="1800" width="4.28515625" style="412" customWidth="1"/>
    <col min="1801" max="1801" width="2.7109375" style="412" customWidth="1"/>
    <col min="1802" max="1802" width="1.140625" style="412" customWidth="1"/>
    <col min="1803" max="1803" width="5.140625" style="412" customWidth="1"/>
    <col min="1804" max="1804" width="1.5703125" style="412" customWidth="1"/>
    <col min="1805" max="1805" width="6.85546875" style="412" customWidth="1"/>
    <col min="1806" max="1806" width="2.7109375" style="412" customWidth="1"/>
    <col min="1807" max="1807" width="3.7109375" style="412" customWidth="1"/>
    <col min="1808" max="1808" width="0.85546875" style="412" customWidth="1"/>
    <col min="1809" max="1809" width="3.7109375" style="412" customWidth="1"/>
    <col min="1810" max="1810" width="4.140625" style="412" customWidth="1"/>
    <col min="1811" max="1811" width="5.28515625" style="412" customWidth="1"/>
    <col min="1812" max="1812" width="4.85546875" style="412" customWidth="1"/>
    <col min="1813" max="1813" width="5.7109375" style="412" customWidth="1"/>
    <col min="1814" max="1814" width="5.28515625" style="412" customWidth="1"/>
    <col min="1815" max="1815" width="3.7109375" style="412" customWidth="1"/>
    <col min="1816" max="1817" width="1.28515625" style="412" customWidth="1"/>
    <col min="1818" max="1818" width="2.7109375" style="412" customWidth="1"/>
    <col min="1819" max="1819" width="4.85546875" style="412" customWidth="1"/>
    <col min="1820" max="1820" width="2.5703125" style="412" customWidth="1"/>
    <col min="1821" max="1821" width="1.42578125" style="412" customWidth="1"/>
    <col min="1822" max="1822" width="2.28515625" style="412" customWidth="1"/>
    <col min="1823" max="1823" width="3" style="412" customWidth="1"/>
    <col min="1824" max="1824" width="2.7109375" style="412" customWidth="1"/>
    <col min="1825" max="1825" width="1" style="412" customWidth="1"/>
    <col min="1826" max="1826" width="4.28515625" style="412" customWidth="1"/>
    <col min="1827" max="1828" width="1.140625" style="412" customWidth="1"/>
    <col min="1829" max="1829" width="2.5703125" style="412" customWidth="1"/>
    <col min="1830" max="1830" width="1.28515625" style="412" customWidth="1"/>
    <col min="1831" max="1831" width="0.7109375" style="412" customWidth="1"/>
    <col min="1832" max="1832" width="1.28515625" style="412" customWidth="1"/>
    <col min="1833" max="1833" width="4.140625" style="412" customWidth="1"/>
    <col min="1834" max="1835" width="2.7109375" style="412" customWidth="1"/>
    <col min="1836" max="1836" width="3.85546875" style="412" customWidth="1"/>
    <col min="1837" max="1837" width="2.7109375" style="412" customWidth="1"/>
    <col min="1838" max="1838" width="1.28515625" style="412" customWidth="1"/>
    <col min="1839" max="1839" width="5.85546875" style="412" customWidth="1"/>
    <col min="1840" max="1840" width="3.140625" style="412" customWidth="1"/>
    <col min="1841" max="1841" width="2.5703125" style="412" customWidth="1"/>
    <col min="1842" max="1842" width="5.140625" style="412" customWidth="1"/>
    <col min="1843" max="1843" width="2.28515625" style="412" customWidth="1"/>
    <col min="1844" max="2048" width="9.140625" style="412"/>
    <col min="2049" max="2050" width="2.28515625" style="412" customWidth="1"/>
    <col min="2051" max="2051" width="5.7109375" style="412" customWidth="1"/>
    <col min="2052" max="2052" width="2.7109375" style="412" customWidth="1"/>
    <col min="2053" max="2053" width="2.5703125" style="412" customWidth="1"/>
    <col min="2054" max="2054" width="0.28515625" style="412" customWidth="1"/>
    <col min="2055" max="2055" width="5.140625" style="412" customWidth="1"/>
    <col min="2056" max="2056" width="4.28515625" style="412" customWidth="1"/>
    <col min="2057" max="2057" width="2.7109375" style="412" customWidth="1"/>
    <col min="2058" max="2058" width="1.140625" style="412" customWidth="1"/>
    <col min="2059" max="2059" width="5.140625" style="412" customWidth="1"/>
    <col min="2060" max="2060" width="1.5703125" style="412" customWidth="1"/>
    <col min="2061" max="2061" width="6.85546875" style="412" customWidth="1"/>
    <col min="2062" max="2062" width="2.7109375" style="412" customWidth="1"/>
    <col min="2063" max="2063" width="3.7109375" style="412" customWidth="1"/>
    <col min="2064" max="2064" width="0.85546875" style="412" customWidth="1"/>
    <col min="2065" max="2065" width="3.7109375" style="412" customWidth="1"/>
    <col min="2066" max="2066" width="4.140625" style="412" customWidth="1"/>
    <col min="2067" max="2067" width="5.28515625" style="412" customWidth="1"/>
    <col min="2068" max="2068" width="4.85546875" style="412" customWidth="1"/>
    <col min="2069" max="2069" width="5.7109375" style="412" customWidth="1"/>
    <col min="2070" max="2070" width="5.28515625" style="412" customWidth="1"/>
    <col min="2071" max="2071" width="3.7109375" style="412" customWidth="1"/>
    <col min="2072" max="2073" width="1.28515625" style="412" customWidth="1"/>
    <col min="2074" max="2074" width="2.7109375" style="412" customWidth="1"/>
    <col min="2075" max="2075" width="4.85546875" style="412" customWidth="1"/>
    <col min="2076" max="2076" width="2.5703125" style="412" customWidth="1"/>
    <col min="2077" max="2077" width="1.42578125" style="412" customWidth="1"/>
    <col min="2078" max="2078" width="2.28515625" style="412" customWidth="1"/>
    <col min="2079" max="2079" width="3" style="412" customWidth="1"/>
    <col min="2080" max="2080" width="2.7109375" style="412" customWidth="1"/>
    <col min="2081" max="2081" width="1" style="412" customWidth="1"/>
    <col min="2082" max="2082" width="4.28515625" style="412" customWidth="1"/>
    <col min="2083" max="2084" width="1.140625" style="412" customWidth="1"/>
    <col min="2085" max="2085" width="2.5703125" style="412" customWidth="1"/>
    <col min="2086" max="2086" width="1.28515625" style="412" customWidth="1"/>
    <col min="2087" max="2087" width="0.7109375" style="412" customWidth="1"/>
    <col min="2088" max="2088" width="1.28515625" style="412" customWidth="1"/>
    <col min="2089" max="2089" width="4.140625" style="412" customWidth="1"/>
    <col min="2090" max="2091" width="2.7109375" style="412" customWidth="1"/>
    <col min="2092" max="2092" width="3.85546875" style="412" customWidth="1"/>
    <col min="2093" max="2093" width="2.7109375" style="412" customWidth="1"/>
    <col min="2094" max="2094" width="1.28515625" style="412" customWidth="1"/>
    <col min="2095" max="2095" width="5.85546875" style="412" customWidth="1"/>
    <col min="2096" max="2096" width="3.140625" style="412" customWidth="1"/>
    <col min="2097" max="2097" width="2.5703125" style="412" customWidth="1"/>
    <col min="2098" max="2098" width="5.140625" style="412" customWidth="1"/>
    <col min="2099" max="2099" width="2.28515625" style="412" customWidth="1"/>
    <col min="2100" max="2304" width="9.140625" style="412"/>
    <col min="2305" max="2306" width="2.28515625" style="412" customWidth="1"/>
    <col min="2307" max="2307" width="5.7109375" style="412" customWidth="1"/>
    <col min="2308" max="2308" width="2.7109375" style="412" customWidth="1"/>
    <col min="2309" max="2309" width="2.5703125" style="412" customWidth="1"/>
    <col min="2310" max="2310" width="0.28515625" style="412" customWidth="1"/>
    <col min="2311" max="2311" width="5.140625" style="412" customWidth="1"/>
    <col min="2312" max="2312" width="4.28515625" style="412" customWidth="1"/>
    <col min="2313" max="2313" width="2.7109375" style="412" customWidth="1"/>
    <col min="2314" max="2314" width="1.140625" style="412" customWidth="1"/>
    <col min="2315" max="2315" width="5.140625" style="412" customWidth="1"/>
    <col min="2316" max="2316" width="1.5703125" style="412" customWidth="1"/>
    <col min="2317" max="2317" width="6.85546875" style="412" customWidth="1"/>
    <col min="2318" max="2318" width="2.7109375" style="412" customWidth="1"/>
    <col min="2319" max="2319" width="3.7109375" style="412" customWidth="1"/>
    <col min="2320" max="2320" width="0.85546875" style="412" customWidth="1"/>
    <col min="2321" max="2321" width="3.7109375" style="412" customWidth="1"/>
    <col min="2322" max="2322" width="4.140625" style="412" customWidth="1"/>
    <col min="2323" max="2323" width="5.28515625" style="412" customWidth="1"/>
    <col min="2324" max="2324" width="4.85546875" style="412" customWidth="1"/>
    <col min="2325" max="2325" width="5.7109375" style="412" customWidth="1"/>
    <col min="2326" max="2326" width="5.28515625" style="412" customWidth="1"/>
    <col min="2327" max="2327" width="3.7109375" style="412" customWidth="1"/>
    <col min="2328" max="2329" width="1.28515625" style="412" customWidth="1"/>
    <col min="2330" max="2330" width="2.7109375" style="412" customWidth="1"/>
    <col min="2331" max="2331" width="4.85546875" style="412" customWidth="1"/>
    <col min="2332" max="2332" width="2.5703125" style="412" customWidth="1"/>
    <col min="2333" max="2333" width="1.42578125" style="412" customWidth="1"/>
    <col min="2334" max="2334" width="2.28515625" style="412" customWidth="1"/>
    <col min="2335" max="2335" width="3" style="412" customWidth="1"/>
    <col min="2336" max="2336" width="2.7109375" style="412" customWidth="1"/>
    <col min="2337" max="2337" width="1" style="412" customWidth="1"/>
    <col min="2338" max="2338" width="4.28515625" style="412" customWidth="1"/>
    <col min="2339" max="2340" width="1.140625" style="412" customWidth="1"/>
    <col min="2341" max="2341" width="2.5703125" style="412" customWidth="1"/>
    <col min="2342" max="2342" width="1.28515625" style="412" customWidth="1"/>
    <col min="2343" max="2343" width="0.7109375" style="412" customWidth="1"/>
    <col min="2344" max="2344" width="1.28515625" style="412" customWidth="1"/>
    <col min="2345" max="2345" width="4.140625" style="412" customWidth="1"/>
    <col min="2346" max="2347" width="2.7109375" style="412" customWidth="1"/>
    <col min="2348" max="2348" width="3.85546875" style="412" customWidth="1"/>
    <col min="2349" max="2349" width="2.7109375" style="412" customWidth="1"/>
    <col min="2350" max="2350" width="1.28515625" style="412" customWidth="1"/>
    <col min="2351" max="2351" width="5.85546875" style="412" customWidth="1"/>
    <col min="2352" max="2352" width="3.140625" style="412" customWidth="1"/>
    <col min="2353" max="2353" width="2.5703125" style="412" customWidth="1"/>
    <col min="2354" max="2354" width="5.140625" style="412" customWidth="1"/>
    <col min="2355" max="2355" width="2.28515625" style="412" customWidth="1"/>
    <col min="2356" max="2560" width="9.140625" style="412"/>
    <col min="2561" max="2562" width="2.28515625" style="412" customWidth="1"/>
    <col min="2563" max="2563" width="5.7109375" style="412" customWidth="1"/>
    <col min="2564" max="2564" width="2.7109375" style="412" customWidth="1"/>
    <col min="2565" max="2565" width="2.5703125" style="412" customWidth="1"/>
    <col min="2566" max="2566" width="0.28515625" style="412" customWidth="1"/>
    <col min="2567" max="2567" width="5.140625" style="412" customWidth="1"/>
    <col min="2568" max="2568" width="4.28515625" style="412" customWidth="1"/>
    <col min="2569" max="2569" width="2.7109375" style="412" customWidth="1"/>
    <col min="2570" max="2570" width="1.140625" style="412" customWidth="1"/>
    <col min="2571" max="2571" width="5.140625" style="412" customWidth="1"/>
    <col min="2572" max="2572" width="1.5703125" style="412" customWidth="1"/>
    <col min="2573" max="2573" width="6.85546875" style="412" customWidth="1"/>
    <col min="2574" max="2574" width="2.7109375" style="412" customWidth="1"/>
    <col min="2575" max="2575" width="3.7109375" style="412" customWidth="1"/>
    <col min="2576" max="2576" width="0.85546875" style="412" customWidth="1"/>
    <col min="2577" max="2577" width="3.7109375" style="412" customWidth="1"/>
    <col min="2578" max="2578" width="4.140625" style="412" customWidth="1"/>
    <col min="2579" max="2579" width="5.28515625" style="412" customWidth="1"/>
    <col min="2580" max="2580" width="4.85546875" style="412" customWidth="1"/>
    <col min="2581" max="2581" width="5.7109375" style="412" customWidth="1"/>
    <col min="2582" max="2582" width="5.28515625" style="412" customWidth="1"/>
    <col min="2583" max="2583" width="3.7109375" style="412" customWidth="1"/>
    <col min="2584" max="2585" width="1.28515625" style="412" customWidth="1"/>
    <col min="2586" max="2586" width="2.7109375" style="412" customWidth="1"/>
    <col min="2587" max="2587" width="4.85546875" style="412" customWidth="1"/>
    <col min="2588" max="2588" width="2.5703125" style="412" customWidth="1"/>
    <col min="2589" max="2589" width="1.42578125" style="412" customWidth="1"/>
    <col min="2590" max="2590" width="2.28515625" style="412" customWidth="1"/>
    <col min="2591" max="2591" width="3" style="412" customWidth="1"/>
    <col min="2592" max="2592" width="2.7109375" style="412" customWidth="1"/>
    <col min="2593" max="2593" width="1" style="412" customWidth="1"/>
    <col min="2594" max="2594" width="4.28515625" style="412" customWidth="1"/>
    <col min="2595" max="2596" width="1.140625" style="412" customWidth="1"/>
    <col min="2597" max="2597" width="2.5703125" style="412" customWidth="1"/>
    <col min="2598" max="2598" width="1.28515625" style="412" customWidth="1"/>
    <col min="2599" max="2599" width="0.7109375" style="412" customWidth="1"/>
    <col min="2600" max="2600" width="1.28515625" style="412" customWidth="1"/>
    <col min="2601" max="2601" width="4.140625" style="412" customWidth="1"/>
    <col min="2602" max="2603" width="2.7109375" style="412" customWidth="1"/>
    <col min="2604" max="2604" width="3.85546875" style="412" customWidth="1"/>
    <col min="2605" max="2605" width="2.7109375" style="412" customWidth="1"/>
    <col min="2606" max="2606" width="1.28515625" style="412" customWidth="1"/>
    <col min="2607" max="2607" width="5.85546875" style="412" customWidth="1"/>
    <col min="2608" max="2608" width="3.140625" style="412" customWidth="1"/>
    <col min="2609" max="2609" width="2.5703125" style="412" customWidth="1"/>
    <col min="2610" max="2610" width="5.140625" style="412" customWidth="1"/>
    <col min="2611" max="2611" width="2.28515625" style="412" customWidth="1"/>
    <col min="2612" max="2816" width="9.140625" style="412"/>
    <col min="2817" max="2818" width="2.28515625" style="412" customWidth="1"/>
    <col min="2819" max="2819" width="5.7109375" style="412" customWidth="1"/>
    <col min="2820" max="2820" width="2.7109375" style="412" customWidth="1"/>
    <col min="2821" max="2821" width="2.5703125" style="412" customWidth="1"/>
    <col min="2822" max="2822" width="0.28515625" style="412" customWidth="1"/>
    <col min="2823" max="2823" width="5.140625" style="412" customWidth="1"/>
    <col min="2824" max="2824" width="4.28515625" style="412" customWidth="1"/>
    <col min="2825" max="2825" width="2.7109375" style="412" customWidth="1"/>
    <col min="2826" max="2826" width="1.140625" style="412" customWidth="1"/>
    <col min="2827" max="2827" width="5.140625" style="412" customWidth="1"/>
    <col min="2828" max="2828" width="1.5703125" style="412" customWidth="1"/>
    <col min="2829" max="2829" width="6.85546875" style="412" customWidth="1"/>
    <col min="2830" max="2830" width="2.7109375" style="412" customWidth="1"/>
    <col min="2831" max="2831" width="3.7109375" style="412" customWidth="1"/>
    <col min="2832" max="2832" width="0.85546875" style="412" customWidth="1"/>
    <col min="2833" max="2833" width="3.7109375" style="412" customWidth="1"/>
    <col min="2834" max="2834" width="4.140625" style="412" customWidth="1"/>
    <col min="2835" max="2835" width="5.28515625" style="412" customWidth="1"/>
    <col min="2836" max="2836" width="4.85546875" style="412" customWidth="1"/>
    <col min="2837" max="2837" width="5.7109375" style="412" customWidth="1"/>
    <col min="2838" max="2838" width="5.28515625" style="412" customWidth="1"/>
    <col min="2839" max="2839" width="3.7109375" style="412" customWidth="1"/>
    <col min="2840" max="2841" width="1.28515625" style="412" customWidth="1"/>
    <col min="2842" max="2842" width="2.7109375" style="412" customWidth="1"/>
    <col min="2843" max="2843" width="4.85546875" style="412" customWidth="1"/>
    <col min="2844" max="2844" width="2.5703125" style="412" customWidth="1"/>
    <col min="2845" max="2845" width="1.42578125" style="412" customWidth="1"/>
    <col min="2846" max="2846" width="2.28515625" style="412" customWidth="1"/>
    <col min="2847" max="2847" width="3" style="412" customWidth="1"/>
    <col min="2848" max="2848" width="2.7109375" style="412" customWidth="1"/>
    <col min="2849" max="2849" width="1" style="412" customWidth="1"/>
    <col min="2850" max="2850" width="4.28515625" style="412" customWidth="1"/>
    <col min="2851" max="2852" width="1.140625" style="412" customWidth="1"/>
    <col min="2853" max="2853" width="2.5703125" style="412" customWidth="1"/>
    <col min="2854" max="2854" width="1.28515625" style="412" customWidth="1"/>
    <col min="2855" max="2855" width="0.7109375" style="412" customWidth="1"/>
    <col min="2856" max="2856" width="1.28515625" style="412" customWidth="1"/>
    <col min="2857" max="2857" width="4.140625" style="412" customWidth="1"/>
    <col min="2858" max="2859" width="2.7109375" style="412" customWidth="1"/>
    <col min="2860" max="2860" width="3.85546875" style="412" customWidth="1"/>
    <col min="2861" max="2861" width="2.7109375" style="412" customWidth="1"/>
    <col min="2862" max="2862" width="1.28515625" style="412" customWidth="1"/>
    <col min="2863" max="2863" width="5.85546875" style="412" customWidth="1"/>
    <col min="2864" max="2864" width="3.140625" style="412" customWidth="1"/>
    <col min="2865" max="2865" width="2.5703125" style="412" customWidth="1"/>
    <col min="2866" max="2866" width="5.140625" style="412" customWidth="1"/>
    <col min="2867" max="2867" width="2.28515625" style="412" customWidth="1"/>
    <col min="2868" max="3072" width="9.140625" style="412"/>
    <col min="3073" max="3074" width="2.28515625" style="412" customWidth="1"/>
    <col min="3075" max="3075" width="5.7109375" style="412" customWidth="1"/>
    <col min="3076" max="3076" width="2.7109375" style="412" customWidth="1"/>
    <col min="3077" max="3077" width="2.5703125" style="412" customWidth="1"/>
    <col min="3078" max="3078" width="0.28515625" style="412" customWidth="1"/>
    <col min="3079" max="3079" width="5.140625" style="412" customWidth="1"/>
    <col min="3080" max="3080" width="4.28515625" style="412" customWidth="1"/>
    <col min="3081" max="3081" width="2.7109375" style="412" customWidth="1"/>
    <col min="3082" max="3082" width="1.140625" style="412" customWidth="1"/>
    <col min="3083" max="3083" width="5.140625" style="412" customWidth="1"/>
    <col min="3084" max="3084" width="1.5703125" style="412" customWidth="1"/>
    <col min="3085" max="3085" width="6.85546875" style="412" customWidth="1"/>
    <col min="3086" max="3086" width="2.7109375" style="412" customWidth="1"/>
    <col min="3087" max="3087" width="3.7109375" style="412" customWidth="1"/>
    <col min="3088" max="3088" width="0.85546875" style="412" customWidth="1"/>
    <col min="3089" max="3089" width="3.7109375" style="412" customWidth="1"/>
    <col min="3090" max="3090" width="4.140625" style="412" customWidth="1"/>
    <col min="3091" max="3091" width="5.28515625" style="412" customWidth="1"/>
    <col min="3092" max="3092" width="4.85546875" style="412" customWidth="1"/>
    <col min="3093" max="3093" width="5.7109375" style="412" customWidth="1"/>
    <col min="3094" max="3094" width="5.28515625" style="412" customWidth="1"/>
    <col min="3095" max="3095" width="3.7109375" style="412" customWidth="1"/>
    <col min="3096" max="3097" width="1.28515625" style="412" customWidth="1"/>
    <col min="3098" max="3098" width="2.7109375" style="412" customWidth="1"/>
    <col min="3099" max="3099" width="4.85546875" style="412" customWidth="1"/>
    <col min="3100" max="3100" width="2.5703125" style="412" customWidth="1"/>
    <col min="3101" max="3101" width="1.42578125" style="412" customWidth="1"/>
    <col min="3102" max="3102" width="2.28515625" style="412" customWidth="1"/>
    <col min="3103" max="3103" width="3" style="412" customWidth="1"/>
    <col min="3104" max="3104" width="2.7109375" style="412" customWidth="1"/>
    <col min="3105" max="3105" width="1" style="412" customWidth="1"/>
    <col min="3106" max="3106" width="4.28515625" style="412" customWidth="1"/>
    <col min="3107" max="3108" width="1.140625" style="412" customWidth="1"/>
    <col min="3109" max="3109" width="2.5703125" style="412" customWidth="1"/>
    <col min="3110" max="3110" width="1.28515625" style="412" customWidth="1"/>
    <col min="3111" max="3111" width="0.7109375" style="412" customWidth="1"/>
    <col min="3112" max="3112" width="1.28515625" style="412" customWidth="1"/>
    <col min="3113" max="3113" width="4.140625" style="412" customWidth="1"/>
    <col min="3114" max="3115" width="2.7109375" style="412" customWidth="1"/>
    <col min="3116" max="3116" width="3.85546875" style="412" customWidth="1"/>
    <col min="3117" max="3117" width="2.7109375" style="412" customWidth="1"/>
    <col min="3118" max="3118" width="1.28515625" style="412" customWidth="1"/>
    <col min="3119" max="3119" width="5.85546875" style="412" customWidth="1"/>
    <col min="3120" max="3120" width="3.140625" style="412" customWidth="1"/>
    <col min="3121" max="3121" width="2.5703125" style="412" customWidth="1"/>
    <col min="3122" max="3122" width="5.140625" style="412" customWidth="1"/>
    <col min="3123" max="3123" width="2.28515625" style="412" customWidth="1"/>
    <col min="3124" max="3328" width="9.140625" style="412"/>
    <col min="3329" max="3330" width="2.28515625" style="412" customWidth="1"/>
    <col min="3331" max="3331" width="5.7109375" style="412" customWidth="1"/>
    <col min="3332" max="3332" width="2.7109375" style="412" customWidth="1"/>
    <col min="3333" max="3333" width="2.5703125" style="412" customWidth="1"/>
    <col min="3334" max="3334" width="0.28515625" style="412" customWidth="1"/>
    <col min="3335" max="3335" width="5.140625" style="412" customWidth="1"/>
    <col min="3336" max="3336" width="4.28515625" style="412" customWidth="1"/>
    <col min="3337" max="3337" width="2.7109375" style="412" customWidth="1"/>
    <col min="3338" max="3338" width="1.140625" style="412" customWidth="1"/>
    <col min="3339" max="3339" width="5.140625" style="412" customWidth="1"/>
    <col min="3340" max="3340" width="1.5703125" style="412" customWidth="1"/>
    <col min="3341" max="3341" width="6.85546875" style="412" customWidth="1"/>
    <col min="3342" max="3342" width="2.7109375" style="412" customWidth="1"/>
    <col min="3343" max="3343" width="3.7109375" style="412" customWidth="1"/>
    <col min="3344" max="3344" width="0.85546875" style="412" customWidth="1"/>
    <col min="3345" max="3345" width="3.7109375" style="412" customWidth="1"/>
    <col min="3346" max="3346" width="4.140625" style="412" customWidth="1"/>
    <col min="3347" max="3347" width="5.28515625" style="412" customWidth="1"/>
    <col min="3348" max="3348" width="4.85546875" style="412" customWidth="1"/>
    <col min="3349" max="3349" width="5.7109375" style="412" customWidth="1"/>
    <col min="3350" max="3350" width="5.28515625" style="412" customWidth="1"/>
    <col min="3351" max="3351" width="3.7109375" style="412" customWidth="1"/>
    <col min="3352" max="3353" width="1.28515625" style="412" customWidth="1"/>
    <col min="3354" max="3354" width="2.7109375" style="412" customWidth="1"/>
    <col min="3355" max="3355" width="4.85546875" style="412" customWidth="1"/>
    <col min="3356" max="3356" width="2.5703125" style="412" customWidth="1"/>
    <col min="3357" max="3357" width="1.42578125" style="412" customWidth="1"/>
    <col min="3358" max="3358" width="2.28515625" style="412" customWidth="1"/>
    <col min="3359" max="3359" width="3" style="412" customWidth="1"/>
    <col min="3360" max="3360" width="2.7109375" style="412" customWidth="1"/>
    <col min="3361" max="3361" width="1" style="412" customWidth="1"/>
    <col min="3362" max="3362" width="4.28515625" style="412" customWidth="1"/>
    <col min="3363" max="3364" width="1.140625" style="412" customWidth="1"/>
    <col min="3365" max="3365" width="2.5703125" style="412" customWidth="1"/>
    <col min="3366" max="3366" width="1.28515625" style="412" customWidth="1"/>
    <col min="3367" max="3367" width="0.7109375" style="412" customWidth="1"/>
    <col min="3368" max="3368" width="1.28515625" style="412" customWidth="1"/>
    <col min="3369" max="3369" width="4.140625" style="412" customWidth="1"/>
    <col min="3370" max="3371" width="2.7109375" style="412" customWidth="1"/>
    <col min="3372" max="3372" width="3.85546875" style="412" customWidth="1"/>
    <col min="3373" max="3373" width="2.7109375" style="412" customWidth="1"/>
    <col min="3374" max="3374" width="1.28515625" style="412" customWidth="1"/>
    <col min="3375" max="3375" width="5.85546875" style="412" customWidth="1"/>
    <col min="3376" max="3376" width="3.140625" style="412" customWidth="1"/>
    <col min="3377" max="3377" width="2.5703125" style="412" customWidth="1"/>
    <col min="3378" max="3378" width="5.140625" style="412" customWidth="1"/>
    <col min="3379" max="3379" width="2.28515625" style="412" customWidth="1"/>
    <col min="3380" max="3584" width="9.140625" style="412"/>
    <col min="3585" max="3586" width="2.28515625" style="412" customWidth="1"/>
    <col min="3587" max="3587" width="5.7109375" style="412" customWidth="1"/>
    <col min="3588" max="3588" width="2.7109375" style="412" customWidth="1"/>
    <col min="3589" max="3589" width="2.5703125" style="412" customWidth="1"/>
    <col min="3590" max="3590" width="0.28515625" style="412" customWidth="1"/>
    <col min="3591" max="3591" width="5.140625" style="412" customWidth="1"/>
    <col min="3592" max="3592" width="4.28515625" style="412" customWidth="1"/>
    <col min="3593" max="3593" width="2.7109375" style="412" customWidth="1"/>
    <col min="3594" max="3594" width="1.140625" style="412" customWidth="1"/>
    <col min="3595" max="3595" width="5.140625" style="412" customWidth="1"/>
    <col min="3596" max="3596" width="1.5703125" style="412" customWidth="1"/>
    <col min="3597" max="3597" width="6.85546875" style="412" customWidth="1"/>
    <col min="3598" max="3598" width="2.7109375" style="412" customWidth="1"/>
    <col min="3599" max="3599" width="3.7109375" style="412" customWidth="1"/>
    <col min="3600" max="3600" width="0.85546875" style="412" customWidth="1"/>
    <col min="3601" max="3601" width="3.7109375" style="412" customWidth="1"/>
    <col min="3602" max="3602" width="4.140625" style="412" customWidth="1"/>
    <col min="3603" max="3603" width="5.28515625" style="412" customWidth="1"/>
    <col min="3604" max="3604" width="4.85546875" style="412" customWidth="1"/>
    <col min="3605" max="3605" width="5.7109375" style="412" customWidth="1"/>
    <col min="3606" max="3606" width="5.28515625" style="412" customWidth="1"/>
    <col min="3607" max="3607" width="3.7109375" style="412" customWidth="1"/>
    <col min="3608" max="3609" width="1.28515625" style="412" customWidth="1"/>
    <col min="3610" max="3610" width="2.7109375" style="412" customWidth="1"/>
    <col min="3611" max="3611" width="4.85546875" style="412" customWidth="1"/>
    <col min="3612" max="3612" width="2.5703125" style="412" customWidth="1"/>
    <col min="3613" max="3613" width="1.42578125" style="412" customWidth="1"/>
    <col min="3614" max="3614" width="2.28515625" style="412" customWidth="1"/>
    <col min="3615" max="3615" width="3" style="412" customWidth="1"/>
    <col min="3616" max="3616" width="2.7109375" style="412" customWidth="1"/>
    <col min="3617" max="3617" width="1" style="412" customWidth="1"/>
    <col min="3618" max="3618" width="4.28515625" style="412" customWidth="1"/>
    <col min="3619" max="3620" width="1.140625" style="412" customWidth="1"/>
    <col min="3621" max="3621" width="2.5703125" style="412" customWidth="1"/>
    <col min="3622" max="3622" width="1.28515625" style="412" customWidth="1"/>
    <col min="3623" max="3623" width="0.7109375" style="412" customWidth="1"/>
    <col min="3624" max="3624" width="1.28515625" style="412" customWidth="1"/>
    <col min="3625" max="3625" width="4.140625" style="412" customWidth="1"/>
    <col min="3626" max="3627" width="2.7109375" style="412" customWidth="1"/>
    <col min="3628" max="3628" width="3.85546875" style="412" customWidth="1"/>
    <col min="3629" max="3629" width="2.7109375" style="412" customWidth="1"/>
    <col min="3630" max="3630" width="1.28515625" style="412" customWidth="1"/>
    <col min="3631" max="3631" width="5.85546875" style="412" customWidth="1"/>
    <col min="3632" max="3632" width="3.140625" style="412" customWidth="1"/>
    <col min="3633" max="3633" width="2.5703125" style="412" customWidth="1"/>
    <col min="3634" max="3634" width="5.140625" style="412" customWidth="1"/>
    <col min="3635" max="3635" width="2.28515625" style="412" customWidth="1"/>
    <col min="3636" max="3840" width="9.140625" style="412"/>
    <col min="3841" max="3842" width="2.28515625" style="412" customWidth="1"/>
    <col min="3843" max="3843" width="5.7109375" style="412" customWidth="1"/>
    <col min="3844" max="3844" width="2.7109375" style="412" customWidth="1"/>
    <col min="3845" max="3845" width="2.5703125" style="412" customWidth="1"/>
    <col min="3846" max="3846" width="0.28515625" style="412" customWidth="1"/>
    <col min="3847" max="3847" width="5.140625" style="412" customWidth="1"/>
    <col min="3848" max="3848" width="4.28515625" style="412" customWidth="1"/>
    <col min="3849" max="3849" width="2.7109375" style="412" customWidth="1"/>
    <col min="3850" max="3850" width="1.140625" style="412" customWidth="1"/>
    <col min="3851" max="3851" width="5.140625" style="412" customWidth="1"/>
    <col min="3852" max="3852" width="1.5703125" style="412" customWidth="1"/>
    <col min="3853" max="3853" width="6.85546875" style="412" customWidth="1"/>
    <col min="3854" max="3854" width="2.7109375" style="412" customWidth="1"/>
    <col min="3855" max="3855" width="3.7109375" style="412" customWidth="1"/>
    <col min="3856" max="3856" width="0.85546875" style="412" customWidth="1"/>
    <col min="3857" max="3857" width="3.7109375" style="412" customWidth="1"/>
    <col min="3858" max="3858" width="4.140625" style="412" customWidth="1"/>
    <col min="3859" max="3859" width="5.28515625" style="412" customWidth="1"/>
    <col min="3860" max="3860" width="4.85546875" style="412" customWidth="1"/>
    <col min="3861" max="3861" width="5.7109375" style="412" customWidth="1"/>
    <col min="3862" max="3862" width="5.28515625" style="412" customWidth="1"/>
    <col min="3863" max="3863" width="3.7109375" style="412" customWidth="1"/>
    <col min="3864" max="3865" width="1.28515625" style="412" customWidth="1"/>
    <col min="3866" max="3866" width="2.7109375" style="412" customWidth="1"/>
    <col min="3867" max="3867" width="4.85546875" style="412" customWidth="1"/>
    <col min="3868" max="3868" width="2.5703125" style="412" customWidth="1"/>
    <col min="3869" max="3869" width="1.42578125" style="412" customWidth="1"/>
    <col min="3870" max="3870" width="2.28515625" style="412" customWidth="1"/>
    <col min="3871" max="3871" width="3" style="412" customWidth="1"/>
    <col min="3872" max="3872" width="2.7109375" style="412" customWidth="1"/>
    <col min="3873" max="3873" width="1" style="412" customWidth="1"/>
    <col min="3874" max="3874" width="4.28515625" style="412" customWidth="1"/>
    <col min="3875" max="3876" width="1.140625" style="412" customWidth="1"/>
    <col min="3877" max="3877" width="2.5703125" style="412" customWidth="1"/>
    <col min="3878" max="3878" width="1.28515625" style="412" customWidth="1"/>
    <col min="3879" max="3879" width="0.7109375" style="412" customWidth="1"/>
    <col min="3880" max="3880" width="1.28515625" style="412" customWidth="1"/>
    <col min="3881" max="3881" width="4.140625" style="412" customWidth="1"/>
    <col min="3882" max="3883" width="2.7109375" style="412" customWidth="1"/>
    <col min="3884" max="3884" width="3.85546875" style="412" customWidth="1"/>
    <col min="3885" max="3885" width="2.7109375" style="412" customWidth="1"/>
    <col min="3886" max="3886" width="1.28515625" style="412" customWidth="1"/>
    <col min="3887" max="3887" width="5.85546875" style="412" customWidth="1"/>
    <col min="3888" max="3888" width="3.140625" style="412" customWidth="1"/>
    <col min="3889" max="3889" width="2.5703125" style="412" customWidth="1"/>
    <col min="3890" max="3890" width="5.140625" style="412" customWidth="1"/>
    <col min="3891" max="3891" width="2.28515625" style="412" customWidth="1"/>
    <col min="3892" max="4096" width="9.140625" style="412"/>
    <col min="4097" max="4098" width="2.28515625" style="412" customWidth="1"/>
    <col min="4099" max="4099" width="5.7109375" style="412" customWidth="1"/>
    <col min="4100" max="4100" width="2.7109375" style="412" customWidth="1"/>
    <col min="4101" max="4101" width="2.5703125" style="412" customWidth="1"/>
    <col min="4102" max="4102" width="0.28515625" style="412" customWidth="1"/>
    <col min="4103" max="4103" width="5.140625" style="412" customWidth="1"/>
    <col min="4104" max="4104" width="4.28515625" style="412" customWidth="1"/>
    <col min="4105" max="4105" width="2.7109375" style="412" customWidth="1"/>
    <col min="4106" max="4106" width="1.140625" style="412" customWidth="1"/>
    <col min="4107" max="4107" width="5.140625" style="412" customWidth="1"/>
    <col min="4108" max="4108" width="1.5703125" style="412" customWidth="1"/>
    <col min="4109" max="4109" width="6.85546875" style="412" customWidth="1"/>
    <col min="4110" max="4110" width="2.7109375" style="412" customWidth="1"/>
    <col min="4111" max="4111" width="3.7109375" style="412" customWidth="1"/>
    <col min="4112" max="4112" width="0.85546875" style="412" customWidth="1"/>
    <col min="4113" max="4113" width="3.7109375" style="412" customWidth="1"/>
    <col min="4114" max="4114" width="4.140625" style="412" customWidth="1"/>
    <col min="4115" max="4115" width="5.28515625" style="412" customWidth="1"/>
    <col min="4116" max="4116" width="4.85546875" style="412" customWidth="1"/>
    <col min="4117" max="4117" width="5.7109375" style="412" customWidth="1"/>
    <col min="4118" max="4118" width="5.28515625" style="412" customWidth="1"/>
    <col min="4119" max="4119" width="3.7109375" style="412" customWidth="1"/>
    <col min="4120" max="4121" width="1.28515625" style="412" customWidth="1"/>
    <col min="4122" max="4122" width="2.7109375" style="412" customWidth="1"/>
    <col min="4123" max="4123" width="4.85546875" style="412" customWidth="1"/>
    <col min="4124" max="4124" width="2.5703125" style="412" customWidth="1"/>
    <col min="4125" max="4125" width="1.42578125" style="412" customWidth="1"/>
    <col min="4126" max="4126" width="2.28515625" style="412" customWidth="1"/>
    <col min="4127" max="4127" width="3" style="412" customWidth="1"/>
    <col min="4128" max="4128" width="2.7109375" style="412" customWidth="1"/>
    <col min="4129" max="4129" width="1" style="412" customWidth="1"/>
    <col min="4130" max="4130" width="4.28515625" style="412" customWidth="1"/>
    <col min="4131" max="4132" width="1.140625" style="412" customWidth="1"/>
    <col min="4133" max="4133" width="2.5703125" style="412" customWidth="1"/>
    <col min="4134" max="4134" width="1.28515625" style="412" customWidth="1"/>
    <col min="4135" max="4135" width="0.7109375" style="412" customWidth="1"/>
    <col min="4136" max="4136" width="1.28515625" style="412" customWidth="1"/>
    <col min="4137" max="4137" width="4.140625" style="412" customWidth="1"/>
    <col min="4138" max="4139" width="2.7109375" style="412" customWidth="1"/>
    <col min="4140" max="4140" width="3.85546875" style="412" customWidth="1"/>
    <col min="4141" max="4141" width="2.7109375" style="412" customWidth="1"/>
    <col min="4142" max="4142" width="1.28515625" style="412" customWidth="1"/>
    <col min="4143" max="4143" width="5.85546875" style="412" customWidth="1"/>
    <col min="4144" max="4144" width="3.140625" style="412" customWidth="1"/>
    <col min="4145" max="4145" width="2.5703125" style="412" customWidth="1"/>
    <col min="4146" max="4146" width="5.140625" style="412" customWidth="1"/>
    <col min="4147" max="4147" width="2.28515625" style="412" customWidth="1"/>
    <col min="4148" max="4352" width="9.140625" style="412"/>
    <col min="4353" max="4354" width="2.28515625" style="412" customWidth="1"/>
    <col min="4355" max="4355" width="5.7109375" style="412" customWidth="1"/>
    <col min="4356" max="4356" width="2.7109375" style="412" customWidth="1"/>
    <col min="4357" max="4357" width="2.5703125" style="412" customWidth="1"/>
    <col min="4358" max="4358" width="0.28515625" style="412" customWidth="1"/>
    <col min="4359" max="4359" width="5.140625" style="412" customWidth="1"/>
    <col min="4360" max="4360" width="4.28515625" style="412" customWidth="1"/>
    <col min="4361" max="4361" width="2.7109375" style="412" customWidth="1"/>
    <col min="4362" max="4362" width="1.140625" style="412" customWidth="1"/>
    <col min="4363" max="4363" width="5.140625" style="412" customWidth="1"/>
    <col min="4364" max="4364" width="1.5703125" style="412" customWidth="1"/>
    <col min="4365" max="4365" width="6.85546875" style="412" customWidth="1"/>
    <col min="4366" max="4366" width="2.7109375" style="412" customWidth="1"/>
    <col min="4367" max="4367" width="3.7109375" style="412" customWidth="1"/>
    <col min="4368" max="4368" width="0.85546875" style="412" customWidth="1"/>
    <col min="4369" max="4369" width="3.7109375" style="412" customWidth="1"/>
    <col min="4370" max="4370" width="4.140625" style="412" customWidth="1"/>
    <col min="4371" max="4371" width="5.28515625" style="412" customWidth="1"/>
    <col min="4372" max="4372" width="4.85546875" style="412" customWidth="1"/>
    <col min="4373" max="4373" width="5.7109375" style="412" customWidth="1"/>
    <col min="4374" max="4374" width="5.28515625" style="412" customWidth="1"/>
    <col min="4375" max="4375" width="3.7109375" style="412" customWidth="1"/>
    <col min="4376" max="4377" width="1.28515625" style="412" customWidth="1"/>
    <col min="4378" max="4378" width="2.7109375" style="412" customWidth="1"/>
    <col min="4379" max="4379" width="4.85546875" style="412" customWidth="1"/>
    <col min="4380" max="4380" width="2.5703125" style="412" customWidth="1"/>
    <col min="4381" max="4381" width="1.42578125" style="412" customWidth="1"/>
    <col min="4382" max="4382" width="2.28515625" style="412" customWidth="1"/>
    <col min="4383" max="4383" width="3" style="412" customWidth="1"/>
    <col min="4384" max="4384" width="2.7109375" style="412" customWidth="1"/>
    <col min="4385" max="4385" width="1" style="412" customWidth="1"/>
    <col min="4386" max="4386" width="4.28515625" style="412" customWidth="1"/>
    <col min="4387" max="4388" width="1.140625" style="412" customWidth="1"/>
    <col min="4389" max="4389" width="2.5703125" style="412" customWidth="1"/>
    <col min="4390" max="4390" width="1.28515625" style="412" customWidth="1"/>
    <col min="4391" max="4391" width="0.7109375" style="412" customWidth="1"/>
    <col min="4392" max="4392" width="1.28515625" style="412" customWidth="1"/>
    <col min="4393" max="4393" width="4.140625" style="412" customWidth="1"/>
    <col min="4394" max="4395" width="2.7109375" style="412" customWidth="1"/>
    <col min="4396" max="4396" width="3.85546875" style="412" customWidth="1"/>
    <col min="4397" max="4397" width="2.7109375" style="412" customWidth="1"/>
    <col min="4398" max="4398" width="1.28515625" style="412" customWidth="1"/>
    <col min="4399" max="4399" width="5.85546875" style="412" customWidth="1"/>
    <col min="4400" max="4400" width="3.140625" style="412" customWidth="1"/>
    <col min="4401" max="4401" width="2.5703125" style="412" customWidth="1"/>
    <col min="4402" max="4402" width="5.140625" style="412" customWidth="1"/>
    <col min="4403" max="4403" width="2.28515625" style="412" customWidth="1"/>
    <col min="4404" max="4608" width="9.140625" style="412"/>
    <col min="4609" max="4610" width="2.28515625" style="412" customWidth="1"/>
    <col min="4611" max="4611" width="5.7109375" style="412" customWidth="1"/>
    <col min="4612" max="4612" width="2.7109375" style="412" customWidth="1"/>
    <col min="4613" max="4613" width="2.5703125" style="412" customWidth="1"/>
    <col min="4614" max="4614" width="0.28515625" style="412" customWidth="1"/>
    <col min="4615" max="4615" width="5.140625" style="412" customWidth="1"/>
    <col min="4616" max="4616" width="4.28515625" style="412" customWidth="1"/>
    <col min="4617" max="4617" width="2.7109375" style="412" customWidth="1"/>
    <col min="4618" max="4618" width="1.140625" style="412" customWidth="1"/>
    <col min="4619" max="4619" width="5.140625" style="412" customWidth="1"/>
    <col min="4620" max="4620" width="1.5703125" style="412" customWidth="1"/>
    <col min="4621" max="4621" width="6.85546875" style="412" customWidth="1"/>
    <col min="4622" max="4622" width="2.7109375" style="412" customWidth="1"/>
    <col min="4623" max="4623" width="3.7109375" style="412" customWidth="1"/>
    <col min="4624" max="4624" width="0.85546875" style="412" customWidth="1"/>
    <col min="4625" max="4625" width="3.7109375" style="412" customWidth="1"/>
    <col min="4626" max="4626" width="4.140625" style="412" customWidth="1"/>
    <col min="4627" max="4627" width="5.28515625" style="412" customWidth="1"/>
    <col min="4628" max="4628" width="4.85546875" style="412" customWidth="1"/>
    <col min="4629" max="4629" width="5.7109375" style="412" customWidth="1"/>
    <col min="4630" max="4630" width="5.28515625" style="412" customWidth="1"/>
    <col min="4631" max="4631" width="3.7109375" style="412" customWidth="1"/>
    <col min="4632" max="4633" width="1.28515625" style="412" customWidth="1"/>
    <col min="4634" max="4634" width="2.7109375" style="412" customWidth="1"/>
    <col min="4635" max="4635" width="4.85546875" style="412" customWidth="1"/>
    <col min="4636" max="4636" width="2.5703125" style="412" customWidth="1"/>
    <col min="4637" max="4637" width="1.42578125" style="412" customWidth="1"/>
    <col min="4638" max="4638" width="2.28515625" style="412" customWidth="1"/>
    <col min="4639" max="4639" width="3" style="412" customWidth="1"/>
    <col min="4640" max="4640" width="2.7109375" style="412" customWidth="1"/>
    <col min="4641" max="4641" width="1" style="412" customWidth="1"/>
    <col min="4642" max="4642" width="4.28515625" style="412" customWidth="1"/>
    <col min="4643" max="4644" width="1.140625" style="412" customWidth="1"/>
    <col min="4645" max="4645" width="2.5703125" style="412" customWidth="1"/>
    <col min="4646" max="4646" width="1.28515625" style="412" customWidth="1"/>
    <col min="4647" max="4647" width="0.7109375" style="412" customWidth="1"/>
    <col min="4648" max="4648" width="1.28515625" style="412" customWidth="1"/>
    <col min="4649" max="4649" width="4.140625" style="412" customWidth="1"/>
    <col min="4650" max="4651" width="2.7109375" style="412" customWidth="1"/>
    <col min="4652" max="4652" width="3.85546875" style="412" customWidth="1"/>
    <col min="4653" max="4653" width="2.7109375" style="412" customWidth="1"/>
    <col min="4654" max="4654" width="1.28515625" style="412" customWidth="1"/>
    <col min="4655" max="4655" width="5.85546875" style="412" customWidth="1"/>
    <col min="4656" max="4656" width="3.140625" style="412" customWidth="1"/>
    <col min="4657" max="4657" width="2.5703125" style="412" customWidth="1"/>
    <col min="4658" max="4658" width="5.140625" style="412" customWidth="1"/>
    <col min="4659" max="4659" width="2.28515625" style="412" customWidth="1"/>
    <col min="4660" max="4864" width="9.140625" style="412"/>
    <col min="4865" max="4866" width="2.28515625" style="412" customWidth="1"/>
    <col min="4867" max="4867" width="5.7109375" style="412" customWidth="1"/>
    <col min="4868" max="4868" width="2.7109375" style="412" customWidth="1"/>
    <col min="4869" max="4869" width="2.5703125" style="412" customWidth="1"/>
    <col min="4870" max="4870" width="0.28515625" style="412" customWidth="1"/>
    <col min="4871" max="4871" width="5.140625" style="412" customWidth="1"/>
    <col min="4872" max="4872" width="4.28515625" style="412" customWidth="1"/>
    <col min="4873" max="4873" width="2.7109375" style="412" customWidth="1"/>
    <col min="4874" max="4874" width="1.140625" style="412" customWidth="1"/>
    <col min="4875" max="4875" width="5.140625" style="412" customWidth="1"/>
    <col min="4876" max="4876" width="1.5703125" style="412" customWidth="1"/>
    <col min="4877" max="4877" width="6.85546875" style="412" customWidth="1"/>
    <col min="4878" max="4878" width="2.7109375" style="412" customWidth="1"/>
    <col min="4879" max="4879" width="3.7109375" style="412" customWidth="1"/>
    <col min="4880" max="4880" width="0.85546875" style="412" customWidth="1"/>
    <col min="4881" max="4881" width="3.7109375" style="412" customWidth="1"/>
    <col min="4882" max="4882" width="4.140625" style="412" customWidth="1"/>
    <col min="4883" max="4883" width="5.28515625" style="412" customWidth="1"/>
    <col min="4884" max="4884" width="4.85546875" style="412" customWidth="1"/>
    <col min="4885" max="4885" width="5.7109375" style="412" customWidth="1"/>
    <col min="4886" max="4886" width="5.28515625" style="412" customWidth="1"/>
    <col min="4887" max="4887" width="3.7109375" style="412" customWidth="1"/>
    <col min="4888" max="4889" width="1.28515625" style="412" customWidth="1"/>
    <col min="4890" max="4890" width="2.7109375" style="412" customWidth="1"/>
    <col min="4891" max="4891" width="4.85546875" style="412" customWidth="1"/>
    <col min="4892" max="4892" width="2.5703125" style="412" customWidth="1"/>
    <col min="4893" max="4893" width="1.42578125" style="412" customWidth="1"/>
    <col min="4894" max="4894" width="2.28515625" style="412" customWidth="1"/>
    <col min="4895" max="4895" width="3" style="412" customWidth="1"/>
    <col min="4896" max="4896" width="2.7109375" style="412" customWidth="1"/>
    <col min="4897" max="4897" width="1" style="412" customWidth="1"/>
    <col min="4898" max="4898" width="4.28515625" style="412" customWidth="1"/>
    <col min="4899" max="4900" width="1.140625" style="412" customWidth="1"/>
    <col min="4901" max="4901" width="2.5703125" style="412" customWidth="1"/>
    <col min="4902" max="4902" width="1.28515625" style="412" customWidth="1"/>
    <col min="4903" max="4903" width="0.7109375" style="412" customWidth="1"/>
    <col min="4904" max="4904" width="1.28515625" style="412" customWidth="1"/>
    <col min="4905" max="4905" width="4.140625" style="412" customWidth="1"/>
    <col min="4906" max="4907" width="2.7109375" style="412" customWidth="1"/>
    <col min="4908" max="4908" width="3.85546875" style="412" customWidth="1"/>
    <col min="4909" max="4909" width="2.7109375" style="412" customWidth="1"/>
    <col min="4910" max="4910" width="1.28515625" style="412" customWidth="1"/>
    <col min="4911" max="4911" width="5.85546875" style="412" customWidth="1"/>
    <col min="4912" max="4912" width="3.140625" style="412" customWidth="1"/>
    <col min="4913" max="4913" width="2.5703125" style="412" customWidth="1"/>
    <col min="4914" max="4914" width="5.140625" style="412" customWidth="1"/>
    <col min="4915" max="4915" width="2.28515625" style="412" customWidth="1"/>
    <col min="4916" max="5120" width="9.140625" style="412"/>
    <col min="5121" max="5122" width="2.28515625" style="412" customWidth="1"/>
    <col min="5123" max="5123" width="5.7109375" style="412" customWidth="1"/>
    <col min="5124" max="5124" width="2.7109375" style="412" customWidth="1"/>
    <col min="5125" max="5125" width="2.5703125" style="412" customWidth="1"/>
    <col min="5126" max="5126" width="0.28515625" style="412" customWidth="1"/>
    <col min="5127" max="5127" width="5.140625" style="412" customWidth="1"/>
    <col min="5128" max="5128" width="4.28515625" style="412" customWidth="1"/>
    <col min="5129" max="5129" width="2.7109375" style="412" customWidth="1"/>
    <col min="5130" max="5130" width="1.140625" style="412" customWidth="1"/>
    <col min="5131" max="5131" width="5.140625" style="412" customWidth="1"/>
    <col min="5132" max="5132" width="1.5703125" style="412" customWidth="1"/>
    <col min="5133" max="5133" width="6.85546875" style="412" customWidth="1"/>
    <col min="5134" max="5134" width="2.7109375" style="412" customWidth="1"/>
    <col min="5135" max="5135" width="3.7109375" style="412" customWidth="1"/>
    <col min="5136" max="5136" width="0.85546875" style="412" customWidth="1"/>
    <col min="5137" max="5137" width="3.7109375" style="412" customWidth="1"/>
    <col min="5138" max="5138" width="4.140625" style="412" customWidth="1"/>
    <col min="5139" max="5139" width="5.28515625" style="412" customWidth="1"/>
    <col min="5140" max="5140" width="4.85546875" style="412" customWidth="1"/>
    <col min="5141" max="5141" width="5.7109375" style="412" customWidth="1"/>
    <col min="5142" max="5142" width="5.28515625" style="412" customWidth="1"/>
    <col min="5143" max="5143" width="3.7109375" style="412" customWidth="1"/>
    <col min="5144" max="5145" width="1.28515625" style="412" customWidth="1"/>
    <col min="5146" max="5146" width="2.7109375" style="412" customWidth="1"/>
    <col min="5147" max="5147" width="4.85546875" style="412" customWidth="1"/>
    <col min="5148" max="5148" width="2.5703125" style="412" customWidth="1"/>
    <col min="5149" max="5149" width="1.42578125" style="412" customWidth="1"/>
    <col min="5150" max="5150" width="2.28515625" style="412" customWidth="1"/>
    <col min="5151" max="5151" width="3" style="412" customWidth="1"/>
    <col min="5152" max="5152" width="2.7109375" style="412" customWidth="1"/>
    <col min="5153" max="5153" width="1" style="412" customWidth="1"/>
    <col min="5154" max="5154" width="4.28515625" style="412" customWidth="1"/>
    <col min="5155" max="5156" width="1.140625" style="412" customWidth="1"/>
    <col min="5157" max="5157" width="2.5703125" style="412" customWidth="1"/>
    <col min="5158" max="5158" width="1.28515625" style="412" customWidth="1"/>
    <col min="5159" max="5159" width="0.7109375" style="412" customWidth="1"/>
    <col min="5160" max="5160" width="1.28515625" style="412" customWidth="1"/>
    <col min="5161" max="5161" width="4.140625" style="412" customWidth="1"/>
    <col min="5162" max="5163" width="2.7109375" style="412" customWidth="1"/>
    <col min="5164" max="5164" width="3.85546875" style="412" customWidth="1"/>
    <col min="5165" max="5165" width="2.7109375" style="412" customWidth="1"/>
    <col min="5166" max="5166" width="1.28515625" style="412" customWidth="1"/>
    <col min="5167" max="5167" width="5.85546875" style="412" customWidth="1"/>
    <col min="5168" max="5168" width="3.140625" style="412" customWidth="1"/>
    <col min="5169" max="5169" width="2.5703125" style="412" customWidth="1"/>
    <col min="5170" max="5170" width="5.140625" style="412" customWidth="1"/>
    <col min="5171" max="5171" width="2.28515625" style="412" customWidth="1"/>
    <col min="5172" max="5376" width="9.140625" style="412"/>
    <col min="5377" max="5378" width="2.28515625" style="412" customWidth="1"/>
    <col min="5379" max="5379" width="5.7109375" style="412" customWidth="1"/>
    <col min="5380" max="5380" width="2.7109375" style="412" customWidth="1"/>
    <col min="5381" max="5381" width="2.5703125" style="412" customWidth="1"/>
    <col min="5382" max="5382" width="0.28515625" style="412" customWidth="1"/>
    <col min="5383" max="5383" width="5.140625" style="412" customWidth="1"/>
    <col min="5384" max="5384" width="4.28515625" style="412" customWidth="1"/>
    <col min="5385" max="5385" width="2.7109375" style="412" customWidth="1"/>
    <col min="5386" max="5386" width="1.140625" style="412" customWidth="1"/>
    <col min="5387" max="5387" width="5.140625" style="412" customWidth="1"/>
    <col min="5388" max="5388" width="1.5703125" style="412" customWidth="1"/>
    <col min="5389" max="5389" width="6.85546875" style="412" customWidth="1"/>
    <col min="5390" max="5390" width="2.7109375" style="412" customWidth="1"/>
    <col min="5391" max="5391" width="3.7109375" style="412" customWidth="1"/>
    <col min="5392" max="5392" width="0.85546875" style="412" customWidth="1"/>
    <col min="5393" max="5393" width="3.7109375" style="412" customWidth="1"/>
    <col min="5394" max="5394" width="4.140625" style="412" customWidth="1"/>
    <col min="5395" max="5395" width="5.28515625" style="412" customWidth="1"/>
    <col min="5396" max="5396" width="4.85546875" style="412" customWidth="1"/>
    <col min="5397" max="5397" width="5.7109375" style="412" customWidth="1"/>
    <col min="5398" max="5398" width="5.28515625" style="412" customWidth="1"/>
    <col min="5399" max="5399" width="3.7109375" style="412" customWidth="1"/>
    <col min="5400" max="5401" width="1.28515625" style="412" customWidth="1"/>
    <col min="5402" max="5402" width="2.7109375" style="412" customWidth="1"/>
    <col min="5403" max="5403" width="4.85546875" style="412" customWidth="1"/>
    <col min="5404" max="5404" width="2.5703125" style="412" customWidth="1"/>
    <col min="5405" max="5405" width="1.42578125" style="412" customWidth="1"/>
    <col min="5406" max="5406" width="2.28515625" style="412" customWidth="1"/>
    <col min="5407" max="5407" width="3" style="412" customWidth="1"/>
    <col min="5408" max="5408" width="2.7109375" style="412" customWidth="1"/>
    <col min="5409" max="5409" width="1" style="412" customWidth="1"/>
    <col min="5410" max="5410" width="4.28515625" style="412" customWidth="1"/>
    <col min="5411" max="5412" width="1.140625" style="412" customWidth="1"/>
    <col min="5413" max="5413" width="2.5703125" style="412" customWidth="1"/>
    <col min="5414" max="5414" width="1.28515625" style="412" customWidth="1"/>
    <col min="5415" max="5415" width="0.7109375" style="412" customWidth="1"/>
    <col min="5416" max="5416" width="1.28515625" style="412" customWidth="1"/>
    <col min="5417" max="5417" width="4.140625" style="412" customWidth="1"/>
    <col min="5418" max="5419" width="2.7109375" style="412" customWidth="1"/>
    <col min="5420" max="5420" width="3.85546875" style="412" customWidth="1"/>
    <col min="5421" max="5421" width="2.7109375" style="412" customWidth="1"/>
    <col min="5422" max="5422" width="1.28515625" style="412" customWidth="1"/>
    <col min="5423" max="5423" width="5.85546875" style="412" customWidth="1"/>
    <col min="5424" max="5424" width="3.140625" style="412" customWidth="1"/>
    <col min="5425" max="5425" width="2.5703125" style="412" customWidth="1"/>
    <col min="5426" max="5426" width="5.140625" style="412" customWidth="1"/>
    <col min="5427" max="5427" width="2.28515625" style="412" customWidth="1"/>
    <col min="5428" max="5632" width="9.140625" style="412"/>
    <col min="5633" max="5634" width="2.28515625" style="412" customWidth="1"/>
    <col min="5635" max="5635" width="5.7109375" style="412" customWidth="1"/>
    <col min="5636" max="5636" width="2.7109375" style="412" customWidth="1"/>
    <col min="5637" max="5637" width="2.5703125" style="412" customWidth="1"/>
    <col min="5638" max="5638" width="0.28515625" style="412" customWidth="1"/>
    <col min="5639" max="5639" width="5.140625" style="412" customWidth="1"/>
    <col min="5640" max="5640" width="4.28515625" style="412" customWidth="1"/>
    <col min="5641" max="5641" width="2.7109375" style="412" customWidth="1"/>
    <col min="5642" max="5642" width="1.140625" style="412" customWidth="1"/>
    <col min="5643" max="5643" width="5.140625" style="412" customWidth="1"/>
    <col min="5644" max="5644" width="1.5703125" style="412" customWidth="1"/>
    <col min="5645" max="5645" width="6.85546875" style="412" customWidth="1"/>
    <col min="5646" max="5646" width="2.7109375" style="412" customWidth="1"/>
    <col min="5647" max="5647" width="3.7109375" style="412" customWidth="1"/>
    <col min="5648" max="5648" width="0.85546875" style="412" customWidth="1"/>
    <col min="5649" max="5649" width="3.7109375" style="412" customWidth="1"/>
    <col min="5650" max="5650" width="4.140625" style="412" customWidth="1"/>
    <col min="5651" max="5651" width="5.28515625" style="412" customWidth="1"/>
    <col min="5652" max="5652" width="4.85546875" style="412" customWidth="1"/>
    <col min="5653" max="5653" width="5.7109375" style="412" customWidth="1"/>
    <col min="5654" max="5654" width="5.28515625" style="412" customWidth="1"/>
    <col min="5655" max="5655" width="3.7109375" style="412" customWidth="1"/>
    <col min="5656" max="5657" width="1.28515625" style="412" customWidth="1"/>
    <col min="5658" max="5658" width="2.7109375" style="412" customWidth="1"/>
    <col min="5659" max="5659" width="4.85546875" style="412" customWidth="1"/>
    <col min="5660" max="5660" width="2.5703125" style="412" customWidth="1"/>
    <col min="5661" max="5661" width="1.42578125" style="412" customWidth="1"/>
    <col min="5662" max="5662" width="2.28515625" style="412" customWidth="1"/>
    <col min="5663" max="5663" width="3" style="412" customWidth="1"/>
    <col min="5664" max="5664" width="2.7109375" style="412" customWidth="1"/>
    <col min="5665" max="5665" width="1" style="412" customWidth="1"/>
    <col min="5666" max="5666" width="4.28515625" style="412" customWidth="1"/>
    <col min="5667" max="5668" width="1.140625" style="412" customWidth="1"/>
    <col min="5669" max="5669" width="2.5703125" style="412" customWidth="1"/>
    <col min="5670" max="5670" width="1.28515625" style="412" customWidth="1"/>
    <col min="5671" max="5671" width="0.7109375" style="412" customWidth="1"/>
    <col min="5672" max="5672" width="1.28515625" style="412" customWidth="1"/>
    <col min="5673" max="5673" width="4.140625" style="412" customWidth="1"/>
    <col min="5674" max="5675" width="2.7109375" style="412" customWidth="1"/>
    <col min="5676" max="5676" width="3.85546875" style="412" customWidth="1"/>
    <col min="5677" max="5677" width="2.7109375" style="412" customWidth="1"/>
    <col min="5678" max="5678" width="1.28515625" style="412" customWidth="1"/>
    <col min="5679" max="5679" width="5.85546875" style="412" customWidth="1"/>
    <col min="5680" max="5680" width="3.140625" style="412" customWidth="1"/>
    <col min="5681" max="5681" width="2.5703125" style="412" customWidth="1"/>
    <col min="5682" max="5682" width="5.140625" style="412" customWidth="1"/>
    <col min="5683" max="5683" width="2.28515625" style="412" customWidth="1"/>
    <col min="5684" max="5888" width="9.140625" style="412"/>
    <col min="5889" max="5890" width="2.28515625" style="412" customWidth="1"/>
    <col min="5891" max="5891" width="5.7109375" style="412" customWidth="1"/>
    <col min="5892" max="5892" width="2.7109375" style="412" customWidth="1"/>
    <col min="5893" max="5893" width="2.5703125" style="412" customWidth="1"/>
    <col min="5894" max="5894" width="0.28515625" style="412" customWidth="1"/>
    <col min="5895" max="5895" width="5.140625" style="412" customWidth="1"/>
    <col min="5896" max="5896" width="4.28515625" style="412" customWidth="1"/>
    <col min="5897" max="5897" width="2.7109375" style="412" customWidth="1"/>
    <col min="5898" max="5898" width="1.140625" style="412" customWidth="1"/>
    <col min="5899" max="5899" width="5.140625" style="412" customWidth="1"/>
    <col min="5900" max="5900" width="1.5703125" style="412" customWidth="1"/>
    <col min="5901" max="5901" width="6.85546875" style="412" customWidth="1"/>
    <col min="5902" max="5902" width="2.7109375" style="412" customWidth="1"/>
    <col min="5903" max="5903" width="3.7109375" style="412" customWidth="1"/>
    <col min="5904" max="5904" width="0.85546875" style="412" customWidth="1"/>
    <col min="5905" max="5905" width="3.7109375" style="412" customWidth="1"/>
    <col min="5906" max="5906" width="4.140625" style="412" customWidth="1"/>
    <col min="5907" max="5907" width="5.28515625" style="412" customWidth="1"/>
    <col min="5908" max="5908" width="4.85546875" style="412" customWidth="1"/>
    <col min="5909" max="5909" width="5.7109375" style="412" customWidth="1"/>
    <col min="5910" max="5910" width="5.28515625" style="412" customWidth="1"/>
    <col min="5911" max="5911" width="3.7109375" style="412" customWidth="1"/>
    <col min="5912" max="5913" width="1.28515625" style="412" customWidth="1"/>
    <col min="5914" max="5914" width="2.7109375" style="412" customWidth="1"/>
    <col min="5915" max="5915" width="4.85546875" style="412" customWidth="1"/>
    <col min="5916" max="5916" width="2.5703125" style="412" customWidth="1"/>
    <col min="5917" max="5917" width="1.42578125" style="412" customWidth="1"/>
    <col min="5918" max="5918" width="2.28515625" style="412" customWidth="1"/>
    <col min="5919" max="5919" width="3" style="412" customWidth="1"/>
    <col min="5920" max="5920" width="2.7109375" style="412" customWidth="1"/>
    <col min="5921" max="5921" width="1" style="412" customWidth="1"/>
    <col min="5922" max="5922" width="4.28515625" style="412" customWidth="1"/>
    <col min="5923" max="5924" width="1.140625" style="412" customWidth="1"/>
    <col min="5925" max="5925" width="2.5703125" style="412" customWidth="1"/>
    <col min="5926" max="5926" width="1.28515625" style="412" customWidth="1"/>
    <col min="5927" max="5927" width="0.7109375" style="412" customWidth="1"/>
    <col min="5928" max="5928" width="1.28515625" style="412" customWidth="1"/>
    <col min="5929" max="5929" width="4.140625" style="412" customWidth="1"/>
    <col min="5930" max="5931" width="2.7109375" style="412" customWidth="1"/>
    <col min="5932" max="5932" width="3.85546875" style="412" customWidth="1"/>
    <col min="5933" max="5933" width="2.7109375" style="412" customWidth="1"/>
    <col min="5934" max="5934" width="1.28515625" style="412" customWidth="1"/>
    <col min="5935" max="5935" width="5.85546875" style="412" customWidth="1"/>
    <col min="5936" max="5936" width="3.140625" style="412" customWidth="1"/>
    <col min="5937" max="5937" width="2.5703125" style="412" customWidth="1"/>
    <col min="5938" max="5938" width="5.140625" style="412" customWidth="1"/>
    <col min="5939" max="5939" width="2.28515625" style="412" customWidth="1"/>
    <col min="5940" max="6144" width="9.140625" style="412"/>
    <col min="6145" max="6146" width="2.28515625" style="412" customWidth="1"/>
    <col min="6147" max="6147" width="5.7109375" style="412" customWidth="1"/>
    <col min="6148" max="6148" width="2.7109375" style="412" customWidth="1"/>
    <col min="6149" max="6149" width="2.5703125" style="412" customWidth="1"/>
    <col min="6150" max="6150" width="0.28515625" style="412" customWidth="1"/>
    <col min="6151" max="6151" width="5.140625" style="412" customWidth="1"/>
    <col min="6152" max="6152" width="4.28515625" style="412" customWidth="1"/>
    <col min="6153" max="6153" width="2.7109375" style="412" customWidth="1"/>
    <col min="6154" max="6154" width="1.140625" style="412" customWidth="1"/>
    <col min="6155" max="6155" width="5.140625" style="412" customWidth="1"/>
    <col min="6156" max="6156" width="1.5703125" style="412" customWidth="1"/>
    <col min="6157" max="6157" width="6.85546875" style="412" customWidth="1"/>
    <col min="6158" max="6158" width="2.7109375" style="412" customWidth="1"/>
    <col min="6159" max="6159" width="3.7109375" style="412" customWidth="1"/>
    <col min="6160" max="6160" width="0.85546875" style="412" customWidth="1"/>
    <col min="6161" max="6161" width="3.7109375" style="412" customWidth="1"/>
    <col min="6162" max="6162" width="4.140625" style="412" customWidth="1"/>
    <col min="6163" max="6163" width="5.28515625" style="412" customWidth="1"/>
    <col min="6164" max="6164" width="4.85546875" style="412" customWidth="1"/>
    <col min="6165" max="6165" width="5.7109375" style="412" customWidth="1"/>
    <col min="6166" max="6166" width="5.28515625" style="412" customWidth="1"/>
    <col min="6167" max="6167" width="3.7109375" style="412" customWidth="1"/>
    <col min="6168" max="6169" width="1.28515625" style="412" customWidth="1"/>
    <col min="6170" max="6170" width="2.7109375" style="412" customWidth="1"/>
    <col min="6171" max="6171" width="4.85546875" style="412" customWidth="1"/>
    <col min="6172" max="6172" width="2.5703125" style="412" customWidth="1"/>
    <col min="6173" max="6173" width="1.42578125" style="412" customWidth="1"/>
    <col min="6174" max="6174" width="2.28515625" style="412" customWidth="1"/>
    <col min="6175" max="6175" width="3" style="412" customWidth="1"/>
    <col min="6176" max="6176" width="2.7109375" style="412" customWidth="1"/>
    <col min="6177" max="6177" width="1" style="412" customWidth="1"/>
    <col min="6178" max="6178" width="4.28515625" style="412" customWidth="1"/>
    <col min="6179" max="6180" width="1.140625" style="412" customWidth="1"/>
    <col min="6181" max="6181" width="2.5703125" style="412" customWidth="1"/>
    <col min="6182" max="6182" width="1.28515625" style="412" customWidth="1"/>
    <col min="6183" max="6183" width="0.7109375" style="412" customWidth="1"/>
    <col min="6184" max="6184" width="1.28515625" style="412" customWidth="1"/>
    <col min="6185" max="6185" width="4.140625" style="412" customWidth="1"/>
    <col min="6186" max="6187" width="2.7109375" style="412" customWidth="1"/>
    <col min="6188" max="6188" width="3.85546875" style="412" customWidth="1"/>
    <col min="6189" max="6189" width="2.7109375" style="412" customWidth="1"/>
    <col min="6190" max="6190" width="1.28515625" style="412" customWidth="1"/>
    <col min="6191" max="6191" width="5.85546875" style="412" customWidth="1"/>
    <col min="6192" max="6192" width="3.140625" style="412" customWidth="1"/>
    <col min="6193" max="6193" width="2.5703125" style="412" customWidth="1"/>
    <col min="6194" max="6194" width="5.140625" style="412" customWidth="1"/>
    <col min="6195" max="6195" width="2.28515625" style="412" customWidth="1"/>
    <col min="6196" max="6400" width="9.140625" style="412"/>
    <col min="6401" max="6402" width="2.28515625" style="412" customWidth="1"/>
    <col min="6403" max="6403" width="5.7109375" style="412" customWidth="1"/>
    <col min="6404" max="6404" width="2.7109375" style="412" customWidth="1"/>
    <col min="6405" max="6405" width="2.5703125" style="412" customWidth="1"/>
    <col min="6406" max="6406" width="0.28515625" style="412" customWidth="1"/>
    <col min="6407" max="6407" width="5.140625" style="412" customWidth="1"/>
    <col min="6408" max="6408" width="4.28515625" style="412" customWidth="1"/>
    <col min="6409" max="6409" width="2.7109375" style="412" customWidth="1"/>
    <col min="6410" max="6410" width="1.140625" style="412" customWidth="1"/>
    <col min="6411" max="6411" width="5.140625" style="412" customWidth="1"/>
    <col min="6412" max="6412" width="1.5703125" style="412" customWidth="1"/>
    <col min="6413" max="6413" width="6.85546875" style="412" customWidth="1"/>
    <col min="6414" max="6414" width="2.7109375" style="412" customWidth="1"/>
    <col min="6415" max="6415" width="3.7109375" style="412" customWidth="1"/>
    <col min="6416" max="6416" width="0.85546875" style="412" customWidth="1"/>
    <col min="6417" max="6417" width="3.7109375" style="412" customWidth="1"/>
    <col min="6418" max="6418" width="4.140625" style="412" customWidth="1"/>
    <col min="6419" max="6419" width="5.28515625" style="412" customWidth="1"/>
    <col min="6420" max="6420" width="4.85546875" style="412" customWidth="1"/>
    <col min="6421" max="6421" width="5.7109375" style="412" customWidth="1"/>
    <col min="6422" max="6422" width="5.28515625" style="412" customWidth="1"/>
    <col min="6423" max="6423" width="3.7109375" style="412" customWidth="1"/>
    <col min="6424" max="6425" width="1.28515625" style="412" customWidth="1"/>
    <col min="6426" max="6426" width="2.7109375" style="412" customWidth="1"/>
    <col min="6427" max="6427" width="4.85546875" style="412" customWidth="1"/>
    <col min="6428" max="6428" width="2.5703125" style="412" customWidth="1"/>
    <col min="6429" max="6429" width="1.42578125" style="412" customWidth="1"/>
    <col min="6430" max="6430" width="2.28515625" style="412" customWidth="1"/>
    <col min="6431" max="6431" width="3" style="412" customWidth="1"/>
    <col min="6432" max="6432" width="2.7109375" style="412" customWidth="1"/>
    <col min="6433" max="6433" width="1" style="412" customWidth="1"/>
    <col min="6434" max="6434" width="4.28515625" style="412" customWidth="1"/>
    <col min="6435" max="6436" width="1.140625" style="412" customWidth="1"/>
    <col min="6437" max="6437" width="2.5703125" style="412" customWidth="1"/>
    <col min="6438" max="6438" width="1.28515625" style="412" customWidth="1"/>
    <col min="6439" max="6439" width="0.7109375" style="412" customWidth="1"/>
    <col min="6440" max="6440" width="1.28515625" style="412" customWidth="1"/>
    <col min="6441" max="6441" width="4.140625" style="412" customWidth="1"/>
    <col min="6442" max="6443" width="2.7109375" style="412" customWidth="1"/>
    <col min="6444" max="6444" width="3.85546875" style="412" customWidth="1"/>
    <col min="6445" max="6445" width="2.7109375" style="412" customWidth="1"/>
    <col min="6446" max="6446" width="1.28515625" style="412" customWidth="1"/>
    <col min="6447" max="6447" width="5.85546875" style="412" customWidth="1"/>
    <col min="6448" max="6448" width="3.140625" style="412" customWidth="1"/>
    <col min="6449" max="6449" width="2.5703125" style="412" customWidth="1"/>
    <col min="6450" max="6450" width="5.140625" style="412" customWidth="1"/>
    <col min="6451" max="6451" width="2.28515625" style="412" customWidth="1"/>
    <col min="6452" max="6656" width="9.140625" style="412"/>
    <col min="6657" max="6658" width="2.28515625" style="412" customWidth="1"/>
    <col min="6659" max="6659" width="5.7109375" style="412" customWidth="1"/>
    <col min="6660" max="6660" width="2.7109375" style="412" customWidth="1"/>
    <col min="6661" max="6661" width="2.5703125" style="412" customWidth="1"/>
    <col min="6662" max="6662" width="0.28515625" style="412" customWidth="1"/>
    <col min="6663" max="6663" width="5.140625" style="412" customWidth="1"/>
    <col min="6664" max="6664" width="4.28515625" style="412" customWidth="1"/>
    <col min="6665" max="6665" width="2.7109375" style="412" customWidth="1"/>
    <col min="6666" max="6666" width="1.140625" style="412" customWidth="1"/>
    <col min="6667" max="6667" width="5.140625" style="412" customWidth="1"/>
    <col min="6668" max="6668" width="1.5703125" style="412" customWidth="1"/>
    <col min="6669" max="6669" width="6.85546875" style="412" customWidth="1"/>
    <col min="6670" max="6670" width="2.7109375" style="412" customWidth="1"/>
    <col min="6671" max="6671" width="3.7109375" style="412" customWidth="1"/>
    <col min="6672" max="6672" width="0.85546875" style="412" customWidth="1"/>
    <col min="6673" max="6673" width="3.7109375" style="412" customWidth="1"/>
    <col min="6674" max="6674" width="4.140625" style="412" customWidth="1"/>
    <col min="6675" max="6675" width="5.28515625" style="412" customWidth="1"/>
    <col min="6676" max="6676" width="4.85546875" style="412" customWidth="1"/>
    <col min="6677" max="6677" width="5.7109375" style="412" customWidth="1"/>
    <col min="6678" max="6678" width="5.28515625" style="412" customWidth="1"/>
    <col min="6679" max="6679" width="3.7109375" style="412" customWidth="1"/>
    <col min="6680" max="6681" width="1.28515625" style="412" customWidth="1"/>
    <col min="6682" max="6682" width="2.7109375" style="412" customWidth="1"/>
    <col min="6683" max="6683" width="4.85546875" style="412" customWidth="1"/>
    <col min="6684" max="6684" width="2.5703125" style="412" customWidth="1"/>
    <col min="6685" max="6685" width="1.42578125" style="412" customWidth="1"/>
    <col min="6686" max="6686" width="2.28515625" style="412" customWidth="1"/>
    <col min="6687" max="6687" width="3" style="412" customWidth="1"/>
    <col min="6688" max="6688" width="2.7109375" style="412" customWidth="1"/>
    <col min="6689" max="6689" width="1" style="412" customWidth="1"/>
    <col min="6690" max="6690" width="4.28515625" style="412" customWidth="1"/>
    <col min="6691" max="6692" width="1.140625" style="412" customWidth="1"/>
    <col min="6693" max="6693" width="2.5703125" style="412" customWidth="1"/>
    <col min="6694" max="6694" width="1.28515625" style="412" customWidth="1"/>
    <col min="6695" max="6695" width="0.7109375" style="412" customWidth="1"/>
    <col min="6696" max="6696" width="1.28515625" style="412" customWidth="1"/>
    <col min="6697" max="6697" width="4.140625" style="412" customWidth="1"/>
    <col min="6698" max="6699" width="2.7109375" style="412" customWidth="1"/>
    <col min="6700" max="6700" width="3.85546875" style="412" customWidth="1"/>
    <col min="6701" max="6701" width="2.7109375" style="412" customWidth="1"/>
    <col min="6702" max="6702" width="1.28515625" style="412" customWidth="1"/>
    <col min="6703" max="6703" width="5.85546875" style="412" customWidth="1"/>
    <col min="6704" max="6704" width="3.140625" style="412" customWidth="1"/>
    <col min="6705" max="6705" width="2.5703125" style="412" customWidth="1"/>
    <col min="6706" max="6706" width="5.140625" style="412" customWidth="1"/>
    <col min="6707" max="6707" width="2.28515625" style="412" customWidth="1"/>
    <col min="6708" max="6912" width="9.140625" style="412"/>
    <col min="6913" max="6914" width="2.28515625" style="412" customWidth="1"/>
    <col min="6915" max="6915" width="5.7109375" style="412" customWidth="1"/>
    <col min="6916" max="6916" width="2.7109375" style="412" customWidth="1"/>
    <col min="6917" max="6917" width="2.5703125" style="412" customWidth="1"/>
    <col min="6918" max="6918" width="0.28515625" style="412" customWidth="1"/>
    <col min="6919" max="6919" width="5.140625" style="412" customWidth="1"/>
    <col min="6920" max="6920" width="4.28515625" style="412" customWidth="1"/>
    <col min="6921" max="6921" width="2.7109375" style="412" customWidth="1"/>
    <col min="6922" max="6922" width="1.140625" style="412" customWidth="1"/>
    <col min="6923" max="6923" width="5.140625" style="412" customWidth="1"/>
    <col min="6924" max="6924" width="1.5703125" style="412" customWidth="1"/>
    <col min="6925" max="6925" width="6.85546875" style="412" customWidth="1"/>
    <col min="6926" max="6926" width="2.7109375" style="412" customWidth="1"/>
    <col min="6927" max="6927" width="3.7109375" style="412" customWidth="1"/>
    <col min="6928" max="6928" width="0.85546875" style="412" customWidth="1"/>
    <col min="6929" max="6929" width="3.7109375" style="412" customWidth="1"/>
    <col min="6930" max="6930" width="4.140625" style="412" customWidth="1"/>
    <col min="6931" max="6931" width="5.28515625" style="412" customWidth="1"/>
    <col min="6932" max="6932" width="4.85546875" style="412" customWidth="1"/>
    <col min="6933" max="6933" width="5.7109375" style="412" customWidth="1"/>
    <col min="6934" max="6934" width="5.28515625" style="412" customWidth="1"/>
    <col min="6935" max="6935" width="3.7109375" style="412" customWidth="1"/>
    <col min="6936" max="6937" width="1.28515625" style="412" customWidth="1"/>
    <col min="6938" max="6938" width="2.7109375" style="412" customWidth="1"/>
    <col min="6939" max="6939" width="4.85546875" style="412" customWidth="1"/>
    <col min="6940" max="6940" width="2.5703125" style="412" customWidth="1"/>
    <col min="6941" max="6941" width="1.42578125" style="412" customWidth="1"/>
    <col min="6942" max="6942" width="2.28515625" style="412" customWidth="1"/>
    <col min="6943" max="6943" width="3" style="412" customWidth="1"/>
    <col min="6944" max="6944" width="2.7109375" style="412" customWidth="1"/>
    <col min="6945" max="6945" width="1" style="412" customWidth="1"/>
    <col min="6946" max="6946" width="4.28515625" style="412" customWidth="1"/>
    <col min="6947" max="6948" width="1.140625" style="412" customWidth="1"/>
    <col min="6949" max="6949" width="2.5703125" style="412" customWidth="1"/>
    <col min="6950" max="6950" width="1.28515625" style="412" customWidth="1"/>
    <col min="6951" max="6951" width="0.7109375" style="412" customWidth="1"/>
    <col min="6952" max="6952" width="1.28515625" style="412" customWidth="1"/>
    <col min="6953" max="6953" width="4.140625" style="412" customWidth="1"/>
    <col min="6954" max="6955" width="2.7109375" style="412" customWidth="1"/>
    <col min="6956" max="6956" width="3.85546875" style="412" customWidth="1"/>
    <col min="6957" max="6957" width="2.7109375" style="412" customWidth="1"/>
    <col min="6958" max="6958" width="1.28515625" style="412" customWidth="1"/>
    <col min="6959" max="6959" width="5.85546875" style="412" customWidth="1"/>
    <col min="6960" max="6960" width="3.140625" style="412" customWidth="1"/>
    <col min="6961" max="6961" width="2.5703125" style="412" customWidth="1"/>
    <col min="6962" max="6962" width="5.140625" style="412" customWidth="1"/>
    <col min="6963" max="6963" width="2.28515625" style="412" customWidth="1"/>
    <col min="6964" max="7168" width="9.140625" style="412"/>
    <col min="7169" max="7170" width="2.28515625" style="412" customWidth="1"/>
    <col min="7171" max="7171" width="5.7109375" style="412" customWidth="1"/>
    <col min="7172" max="7172" width="2.7109375" style="412" customWidth="1"/>
    <col min="7173" max="7173" width="2.5703125" style="412" customWidth="1"/>
    <col min="7174" max="7174" width="0.28515625" style="412" customWidth="1"/>
    <col min="7175" max="7175" width="5.140625" style="412" customWidth="1"/>
    <col min="7176" max="7176" width="4.28515625" style="412" customWidth="1"/>
    <col min="7177" max="7177" width="2.7109375" style="412" customWidth="1"/>
    <col min="7178" max="7178" width="1.140625" style="412" customWidth="1"/>
    <col min="7179" max="7179" width="5.140625" style="412" customWidth="1"/>
    <col min="7180" max="7180" width="1.5703125" style="412" customWidth="1"/>
    <col min="7181" max="7181" width="6.85546875" style="412" customWidth="1"/>
    <col min="7182" max="7182" width="2.7109375" style="412" customWidth="1"/>
    <col min="7183" max="7183" width="3.7109375" style="412" customWidth="1"/>
    <col min="7184" max="7184" width="0.85546875" style="412" customWidth="1"/>
    <col min="7185" max="7185" width="3.7109375" style="412" customWidth="1"/>
    <col min="7186" max="7186" width="4.140625" style="412" customWidth="1"/>
    <col min="7187" max="7187" width="5.28515625" style="412" customWidth="1"/>
    <col min="7188" max="7188" width="4.85546875" style="412" customWidth="1"/>
    <col min="7189" max="7189" width="5.7109375" style="412" customWidth="1"/>
    <col min="7190" max="7190" width="5.28515625" style="412" customWidth="1"/>
    <col min="7191" max="7191" width="3.7109375" style="412" customWidth="1"/>
    <col min="7192" max="7193" width="1.28515625" style="412" customWidth="1"/>
    <col min="7194" max="7194" width="2.7109375" style="412" customWidth="1"/>
    <col min="7195" max="7195" width="4.85546875" style="412" customWidth="1"/>
    <col min="7196" max="7196" width="2.5703125" style="412" customWidth="1"/>
    <col min="7197" max="7197" width="1.42578125" style="412" customWidth="1"/>
    <col min="7198" max="7198" width="2.28515625" style="412" customWidth="1"/>
    <col min="7199" max="7199" width="3" style="412" customWidth="1"/>
    <col min="7200" max="7200" width="2.7109375" style="412" customWidth="1"/>
    <col min="7201" max="7201" width="1" style="412" customWidth="1"/>
    <col min="7202" max="7202" width="4.28515625" style="412" customWidth="1"/>
    <col min="7203" max="7204" width="1.140625" style="412" customWidth="1"/>
    <col min="7205" max="7205" width="2.5703125" style="412" customWidth="1"/>
    <col min="7206" max="7206" width="1.28515625" style="412" customWidth="1"/>
    <col min="7207" max="7207" width="0.7109375" style="412" customWidth="1"/>
    <col min="7208" max="7208" width="1.28515625" style="412" customWidth="1"/>
    <col min="7209" max="7209" width="4.140625" style="412" customWidth="1"/>
    <col min="7210" max="7211" width="2.7109375" style="412" customWidth="1"/>
    <col min="7212" max="7212" width="3.85546875" style="412" customWidth="1"/>
    <col min="7213" max="7213" width="2.7109375" style="412" customWidth="1"/>
    <col min="7214" max="7214" width="1.28515625" style="412" customWidth="1"/>
    <col min="7215" max="7215" width="5.85546875" style="412" customWidth="1"/>
    <col min="7216" max="7216" width="3.140625" style="412" customWidth="1"/>
    <col min="7217" max="7217" width="2.5703125" style="412" customWidth="1"/>
    <col min="7218" max="7218" width="5.140625" style="412" customWidth="1"/>
    <col min="7219" max="7219" width="2.28515625" style="412" customWidth="1"/>
    <col min="7220" max="7424" width="9.140625" style="412"/>
    <col min="7425" max="7426" width="2.28515625" style="412" customWidth="1"/>
    <col min="7427" max="7427" width="5.7109375" style="412" customWidth="1"/>
    <col min="7428" max="7428" width="2.7109375" style="412" customWidth="1"/>
    <col min="7429" max="7429" width="2.5703125" style="412" customWidth="1"/>
    <col min="7430" max="7430" width="0.28515625" style="412" customWidth="1"/>
    <col min="7431" max="7431" width="5.140625" style="412" customWidth="1"/>
    <col min="7432" max="7432" width="4.28515625" style="412" customWidth="1"/>
    <col min="7433" max="7433" width="2.7109375" style="412" customWidth="1"/>
    <col min="7434" max="7434" width="1.140625" style="412" customWidth="1"/>
    <col min="7435" max="7435" width="5.140625" style="412" customWidth="1"/>
    <col min="7436" max="7436" width="1.5703125" style="412" customWidth="1"/>
    <col min="7437" max="7437" width="6.85546875" style="412" customWidth="1"/>
    <col min="7438" max="7438" width="2.7109375" style="412" customWidth="1"/>
    <col min="7439" max="7439" width="3.7109375" style="412" customWidth="1"/>
    <col min="7440" max="7440" width="0.85546875" style="412" customWidth="1"/>
    <col min="7441" max="7441" width="3.7109375" style="412" customWidth="1"/>
    <col min="7442" max="7442" width="4.140625" style="412" customWidth="1"/>
    <col min="7443" max="7443" width="5.28515625" style="412" customWidth="1"/>
    <col min="7444" max="7444" width="4.85546875" style="412" customWidth="1"/>
    <col min="7445" max="7445" width="5.7109375" style="412" customWidth="1"/>
    <col min="7446" max="7446" width="5.28515625" style="412" customWidth="1"/>
    <col min="7447" max="7447" width="3.7109375" style="412" customWidth="1"/>
    <col min="7448" max="7449" width="1.28515625" style="412" customWidth="1"/>
    <col min="7450" max="7450" width="2.7109375" style="412" customWidth="1"/>
    <col min="7451" max="7451" width="4.85546875" style="412" customWidth="1"/>
    <col min="7452" max="7452" width="2.5703125" style="412" customWidth="1"/>
    <col min="7453" max="7453" width="1.42578125" style="412" customWidth="1"/>
    <col min="7454" max="7454" width="2.28515625" style="412" customWidth="1"/>
    <col min="7455" max="7455" width="3" style="412" customWidth="1"/>
    <col min="7456" max="7456" width="2.7109375" style="412" customWidth="1"/>
    <col min="7457" max="7457" width="1" style="412" customWidth="1"/>
    <col min="7458" max="7458" width="4.28515625" style="412" customWidth="1"/>
    <col min="7459" max="7460" width="1.140625" style="412" customWidth="1"/>
    <col min="7461" max="7461" width="2.5703125" style="412" customWidth="1"/>
    <col min="7462" max="7462" width="1.28515625" style="412" customWidth="1"/>
    <col min="7463" max="7463" width="0.7109375" style="412" customWidth="1"/>
    <col min="7464" max="7464" width="1.28515625" style="412" customWidth="1"/>
    <col min="7465" max="7465" width="4.140625" style="412" customWidth="1"/>
    <col min="7466" max="7467" width="2.7109375" style="412" customWidth="1"/>
    <col min="7468" max="7468" width="3.85546875" style="412" customWidth="1"/>
    <col min="7469" max="7469" width="2.7109375" style="412" customWidth="1"/>
    <col min="7470" max="7470" width="1.28515625" style="412" customWidth="1"/>
    <col min="7471" max="7471" width="5.85546875" style="412" customWidth="1"/>
    <col min="7472" max="7472" width="3.140625" style="412" customWidth="1"/>
    <col min="7473" max="7473" width="2.5703125" style="412" customWidth="1"/>
    <col min="7474" max="7474" width="5.140625" style="412" customWidth="1"/>
    <col min="7475" max="7475" width="2.28515625" style="412" customWidth="1"/>
    <col min="7476" max="7680" width="9.140625" style="412"/>
    <col min="7681" max="7682" width="2.28515625" style="412" customWidth="1"/>
    <col min="7683" max="7683" width="5.7109375" style="412" customWidth="1"/>
    <col min="7684" max="7684" width="2.7109375" style="412" customWidth="1"/>
    <col min="7685" max="7685" width="2.5703125" style="412" customWidth="1"/>
    <col min="7686" max="7686" width="0.28515625" style="412" customWidth="1"/>
    <col min="7687" max="7687" width="5.140625" style="412" customWidth="1"/>
    <col min="7688" max="7688" width="4.28515625" style="412" customWidth="1"/>
    <col min="7689" max="7689" width="2.7109375" style="412" customWidth="1"/>
    <col min="7690" max="7690" width="1.140625" style="412" customWidth="1"/>
    <col min="7691" max="7691" width="5.140625" style="412" customWidth="1"/>
    <col min="7692" max="7692" width="1.5703125" style="412" customWidth="1"/>
    <col min="7693" max="7693" width="6.85546875" style="412" customWidth="1"/>
    <col min="7694" max="7694" width="2.7109375" style="412" customWidth="1"/>
    <col min="7695" max="7695" width="3.7109375" style="412" customWidth="1"/>
    <col min="7696" max="7696" width="0.85546875" style="412" customWidth="1"/>
    <col min="7697" max="7697" width="3.7109375" style="412" customWidth="1"/>
    <col min="7698" max="7698" width="4.140625" style="412" customWidth="1"/>
    <col min="7699" max="7699" width="5.28515625" style="412" customWidth="1"/>
    <col min="7700" max="7700" width="4.85546875" style="412" customWidth="1"/>
    <col min="7701" max="7701" width="5.7109375" style="412" customWidth="1"/>
    <col min="7702" max="7702" width="5.28515625" style="412" customWidth="1"/>
    <col min="7703" max="7703" width="3.7109375" style="412" customWidth="1"/>
    <col min="7704" max="7705" width="1.28515625" style="412" customWidth="1"/>
    <col min="7706" max="7706" width="2.7109375" style="412" customWidth="1"/>
    <col min="7707" max="7707" width="4.85546875" style="412" customWidth="1"/>
    <col min="7708" max="7708" width="2.5703125" style="412" customWidth="1"/>
    <col min="7709" max="7709" width="1.42578125" style="412" customWidth="1"/>
    <col min="7710" max="7710" width="2.28515625" style="412" customWidth="1"/>
    <col min="7711" max="7711" width="3" style="412" customWidth="1"/>
    <col min="7712" max="7712" width="2.7109375" style="412" customWidth="1"/>
    <col min="7713" max="7713" width="1" style="412" customWidth="1"/>
    <col min="7714" max="7714" width="4.28515625" style="412" customWidth="1"/>
    <col min="7715" max="7716" width="1.140625" style="412" customWidth="1"/>
    <col min="7717" max="7717" width="2.5703125" style="412" customWidth="1"/>
    <col min="7718" max="7718" width="1.28515625" style="412" customWidth="1"/>
    <col min="7719" max="7719" width="0.7109375" style="412" customWidth="1"/>
    <col min="7720" max="7720" width="1.28515625" style="412" customWidth="1"/>
    <col min="7721" max="7721" width="4.140625" style="412" customWidth="1"/>
    <col min="7722" max="7723" width="2.7109375" style="412" customWidth="1"/>
    <col min="7724" max="7724" width="3.85546875" style="412" customWidth="1"/>
    <col min="7725" max="7725" width="2.7109375" style="412" customWidth="1"/>
    <col min="7726" max="7726" width="1.28515625" style="412" customWidth="1"/>
    <col min="7727" max="7727" width="5.85546875" style="412" customWidth="1"/>
    <col min="7728" max="7728" width="3.140625" style="412" customWidth="1"/>
    <col min="7729" max="7729" width="2.5703125" style="412" customWidth="1"/>
    <col min="7730" max="7730" width="5.140625" style="412" customWidth="1"/>
    <col min="7731" max="7731" width="2.28515625" style="412" customWidth="1"/>
    <col min="7732" max="7936" width="9.140625" style="412"/>
    <col min="7937" max="7938" width="2.28515625" style="412" customWidth="1"/>
    <col min="7939" max="7939" width="5.7109375" style="412" customWidth="1"/>
    <col min="7940" max="7940" width="2.7109375" style="412" customWidth="1"/>
    <col min="7941" max="7941" width="2.5703125" style="412" customWidth="1"/>
    <col min="7942" max="7942" width="0.28515625" style="412" customWidth="1"/>
    <col min="7943" max="7943" width="5.140625" style="412" customWidth="1"/>
    <col min="7944" max="7944" width="4.28515625" style="412" customWidth="1"/>
    <col min="7945" max="7945" width="2.7109375" style="412" customWidth="1"/>
    <col min="7946" max="7946" width="1.140625" style="412" customWidth="1"/>
    <col min="7947" max="7947" width="5.140625" style="412" customWidth="1"/>
    <col min="7948" max="7948" width="1.5703125" style="412" customWidth="1"/>
    <col min="7949" max="7949" width="6.85546875" style="412" customWidth="1"/>
    <col min="7950" max="7950" width="2.7109375" style="412" customWidth="1"/>
    <col min="7951" max="7951" width="3.7109375" style="412" customWidth="1"/>
    <col min="7952" max="7952" width="0.85546875" style="412" customWidth="1"/>
    <col min="7953" max="7953" width="3.7109375" style="412" customWidth="1"/>
    <col min="7954" max="7954" width="4.140625" style="412" customWidth="1"/>
    <col min="7955" max="7955" width="5.28515625" style="412" customWidth="1"/>
    <col min="7956" max="7956" width="4.85546875" style="412" customWidth="1"/>
    <col min="7957" max="7957" width="5.7109375" style="412" customWidth="1"/>
    <col min="7958" max="7958" width="5.28515625" style="412" customWidth="1"/>
    <col min="7959" max="7959" width="3.7109375" style="412" customWidth="1"/>
    <col min="7960" max="7961" width="1.28515625" style="412" customWidth="1"/>
    <col min="7962" max="7962" width="2.7109375" style="412" customWidth="1"/>
    <col min="7963" max="7963" width="4.85546875" style="412" customWidth="1"/>
    <col min="7964" max="7964" width="2.5703125" style="412" customWidth="1"/>
    <col min="7965" max="7965" width="1.42578125" style="412" customWidth="1"/>
    <col min="7966" max="7966" width="2.28515625" style="412" customWidth="1"/>
    <col min="7967" max="7967" width="3" style="412" customWidth="1"/>
    <col min="7968" max="7968" width="2.7109375" style="412" customWidth="1"/>
    <col min="7969" max="7969" width="1" style="412" customWidth="1"/>
    <col min="7970" max="7970" width="4.28515625" style="412" customWidth="1"/>
    <col min="7971" max="7972" width="1.140625" style="412" customWidth="1"/>
    <col min="7973" max="7973" width="2.5703125" style="412" customWidth="1"/>
    <col min="7974" max="7974" width="1.28515625" style="412" customWidth="1"/>
    <col min="7975" max="7975" width="0.7109375" style="412" customWidth="1"/>
    <col min="7976" max="7976" width="1.28515625" style="412" customWidth="1"/>
    <col min="7977" max="7977" width="4.140625" style="412" customWidth="1"/>
    <col min="7978" max="7979" width="2.7109375" style="412" customWidth="1"/>
    <col min="7980" max="7980" width="3.85546875" style="412" customWidth="1"/>
    <col min="7981" max="7981" width="2.7109375" style="412" customWidth="1"/>
    <col min="7982" max="7982" width="1.28515625" style="412" customWidth="1"/>
    <col min="7983" max="7983" width="5.85546875" style="412" customWidth="1"/>
    <col min="7984" max="7984" width="3.140625" style="412" customWidth="1"/>
    <col min="7985" max="7985" width="2.5703125" style="412" customWidth="1"/>
    <col min="7986" max="7986" width="5.140625" style="412" customWidth="1"/>
    <col min="7987" max="7987" width="2.28515625" style="412" customWidth="1"/>
    <col min="7988" max="8192" width="9.140625" style="412"/>
    <col min="8193" max="8194" width="2.28515625" style="412" customWidth="1"/>
    <col min="8195" max="8195" width="5.7109375" style="412" customWidth="1"/>
    <col min="8196" max="8196" width="2.7109375" style="412" customWidth="1"/>
    <col min="8197" max="8197" width="2.5703125" style="412" customWidth="1"/>
    <col min="8198" max="8198" width="0.28515625" style="412" customWidth="1"/>
    <col min="8199" max="8199" width="5.140625" style="412" customWidth="1"/>
    <col min="8200" max="8200" width="4.28515625" style="412" customWidth="1"/>
    <col min="8201" max="8201" width="2.7109375" style="412" customWidth="1"/>
    <col min="8202" max="8202" width="1.140625" style="412" customWidth="1"/>
    <col min="8203" max="8203" width="5.140625" style="412" customWidth="1"/>
    <col min="8204" max="8204" width="1.5703125" style="412" customWidth="1"/>
    <col min="8205" max="8205" width="6.85546875" style="412" customWidth="1"/>
    <col min="8206" max="8206" width="2.7109375" style="412" customWidth="1"/>
    <col min="8207" max="8207" width="3.7109375" style="412" customWidth="1"/>
    <col min="8208" max="8208" width="0.85546875" style="412" customWidth="1"/>
    <col min="8209" max="8209" width="3.7109375" style="412" customWidth="1"/>
    <col min="8210" max="8210" width="4.140625" style="412" customWidth="1"/>
    <col min="8211" max="8211" width="5.28515625" style="412" customWidth="1"/>
    <col min="8212" max="8212" width="4.85546875" style="412" customWidth="1"/>
    <col min="8213" max="8213" width="5.7109375" style="412" customWidth="1"/>
    <col min="8214" max="8214" width="5.28515625" style="412" customWidth="1"/>
    <col min="8215" max="8215" width="3.7109375" style="412" customWidth="1"/>
    <col min="8216" max="8217" width="1.28515625" style="412" customWidth="1"/>
    <col min="8218" max="8218" width="2.7109375" style="412" customWidth="1"/>
    <col min="8219" max="8219" width="4.85546875" style="412" customWidth="1"/>
    <col min="8220" max="8220" width="2.5703125" style="412" customWidth="1"/>
    <col min="8221" max="8221" width="1.42578125" style="412" customWidth="1"/>
    <col min="8222" max="8222" width="2.28515625" style="412" customWidth="1"/>
    <col min="8223" max="8223" width="3" style="412" customWidth="1"/>
    <col min="8224" max="8224" width="2.7109375" style="412" customWidth="1"/>
    <col min="8225" max="8225" width="1" style="412" customWidth="1"/>
    <col min="8226" max="8226" width="4.28515625" style="412" customWidth="1"/>
    <col min="8227" max="8228" width="1.140625" style="412" customWidth="1"/>
    <col min="8229" max="8229" width="2.5703125" style="412" customWidth="1"/>
    <col min="8230" max="8230" width="1.28515625" style="412" customWidth="1"/>
    <col min="8231" max="8231" width="0.7109375" style="412" customWidth="1"/>
    <col min="8232" max="8232" width="1.28515625" style="412" customWidth="1"/>
    <col min="8233" max="8233" width="4.140625" style="412" customWidth="1"/>
    <col min="8234" max="8235" width="2.7109375" style="412" customWidth="1"/>
    <col min="8236" max="8236" width="3.85546875" style="412" customWidth="1"/>
    <col min="8237" max="8237" width="2.7109375" style="412" customWidth="1"/>
    <col min="8238" max="8238" width="1.28515625" style="412" customWidth="1"/>
    <col min="8239" max="8239" width="5.85546875" style="412" customWidth="1"/>
    <col min="8240" max="8240" width="3.140625" style="412" customWidth="1"/>
    <col min="8241" max="8241" width="2.5703125" style="412" customWidth="1"/>
    <col min="8242" max="8242" width="5.140625" style="412" customWidth="1"/>
    <col min="8243" max="8243" width="2.28515625" style="412" customWidth="1"/>
    <col min="8244" max="8448" width="9.140625" style="412"/>
    <col min="8449" max="8450" width="2.28515625" style="412" customWidth="1"/>
    <col min="8451" max="8451" width="5.7109375" style="412" customWidth="1"/>
    <col min="8452" max="8452" width="2.7109375" style="412" customWidth="1"/>
    <col min="8453" max="8453" width="2.5703125" style="412" customWidth="1"/>
    <col min="8454" max="8454" width="0.28515625" style="412" customWidth="1"/>
    <col min="8455" max="8455" width="5.140625" style="412" customWidth="1"/>
    <col min="8456" max="8456" width="4.28515625" style="412" customWidth="1"/>
    <col min="8457" max="8457" width="2.7109375" style="412" customWidth="1"/>
    <col min="8458" max="8458" width="1.140625" style="412" customWidth="1"/>
    <col min="8459" max="8459" width="5.140625" style="412" customWidth="1"/>
    <col min="8460" max="8460" width="1.5703125" style="412" customWidth="1"/>
    <col min="8461" max="8461" width="6.85546875" style="412" customWidth="1"/>
    <col min="8462" max="8462" width="2.7109375" style="412" customWidth="1"/>
    <col min="8463" max="8463" width="3.7109375" style="412" customWidth="1"/>
    <col min="8464" max="8464" width="0.85546875" style="412" customWidth="1"/>
    <col min="8465" max="8465" width="3.7109375" style="412" customWidth="1"/>
    <col min="8466" max="8466" width="4.140625" style="412" customWidth="1"/>
    <col min="8467" max="8467" width="5.28515625" style="412" customWidth="1"/>
    <col min="8468" max="8468" width="4.85546875" style="412" customWidth="1"/>
    <col min="8469" max="8469" width="5.7109375" style="412" customWidth="1"/>
    <col min="8470" max="8470" width="5.28515625" style="412" customWidth="1"/>
    <col min="8471" max="8471" width="3.7109375" style="412" customWidth="1"/>
    <col min="8472" max="8473" width="1.28515625" style="412" customWidth="1"/>
    <col min="8474" max="8474" width="2.7109375" style="412" customWidth="1"/>
    <col min="8475" max="8475" width="4.85546875" style="412" customWidth="1"/>
    <col min="8476" max="8476" width="2.5703125" style="412" customWidth="1"/>
    <col min="8477" max="8477" width="1.42578125" style="412" customWidth="1"/>
    <col min="8478" max="8478" width="2.28515625" style="412" customWidth="1"/>
    <col min="8479" max="8479" width="3" style="412" customWidth="1"/>
    <col min="8480" max="8480" width="2.7109375" style="412" customWidth="1"/>
    <col min="8481" max="8481" width="1" style="412" customWidth="1"/>
    <col min="8482" max="8482" width="4.28515625" style="412" customWidth="1"/>
    <col min="8483" max="8484" width="1.140625" style="412" customWidth="1"/>
    <col min="8485" max="8485" width="2.5703125" style="412" customWidth="1"/>
    <col min="8486" max="8486" width="1.28515625" style="412" customWidth="1"/>
    <col min="8487" max="8487" width="0.7109375" style="412" customWidth="1"/>
    <col min="8488" max="8488" width="1.28515625" style="412" customWidth="1"/>
    <col min="8489" max="8489" width="4.140625" style="412" customWidth="1"/>
    <col min="8490" max="8491" width="2.7109375" style="412" customWidth="1"/>
    <col min="8492" max="8492" width="3.85546875" style="412" customWidth="1"/>
    <col min="8493" max="8493" width="2.7109375" style="412" customWidth="1"/>
    <col min="8494" max="8494" width="1.28515625" style="412" customWidth="1"/>
    <col min="8495" max="8495" width="5.85546875" style="412" customWidth="1"/>
    <col min="8496" max="8496" width="3.140625" style="412" customWidth="1"/>
    <col min="8497" max="8497" width="2.5703125" style="412" customWidth="1"/>
    <col min="8498" max="8498" width="5.140625" style="412" customWidth="1"/>
    <col min="8499" max="8499" width="2.28515625" style="412" customWidth="1"/>
    <col min="8500" max="8704" width="9.140625" style="412"/>
    <col min="8705" max="8706" width="2.28515625" style="412" customWidth="1"/>
    <col min="8707" max="8707" width="5.7109375" style="412" customWidth="1"/>
    <col min="8708" max="8708" width="2.7109375" style="412" customWidth="1"/>
    <col min="8709" max="8709" width="2.5703125" style="412" customWidth="1"/>
    <col min="8710" max="8710" width="0.28515625" style="412" customWidth="1"/>
    <col min="8711" max="8711" width="5.140625" style="412" customWidth="1"/>
    <col min="8712" max="8712" width="4.28515625" style="412" customWidth="1"/>
    <col min="8713" max="8713" width="2.7109375" style="412" customWidth="1"/>
    <col min="8714" max="8714" width="1.140625" style="412" customWidth="1"/>
    <col min="8715" max="8715" width="5.140625" style="412" customWidth="1"/>
    <col min="8716" max="8716" width="1.5703125" style="412" customWidth="1"/>
    <col min="8717" max="8717" width="6.85546875" style="412" customWidth="1"/>
    <col min="8718" max="8718" width="2.7109375" style="412" customWidth="1"/>
    <col min="8719" max="8719" width="3.7109375" style="412" customWidth="1"/>
    <col min="8720" max="8720" width="0.85546875" style="412" customWidth="1"/>
    <col min="8721" max="8721" width="3.7109375" style="412" customWidth="1"/>
    <col min="8722" max="8722" width="4.140625" style="412" customWidth="1"/>
    <col min="8723" max="8723" width="5.28515625" style="412" customWidth="1"/>
    <col min="8724" max="8724" width="4.85546875" style="412" customWidth="1"/>
    <col min="8725" max="8725" width="5.7109375" style="412" customWidth="1"/>
    <col min="8726" max="8726" width="5.28515625" style="412" customWidth="1"/>
    <col min="8727" max="8727" width="3.7109375" style="412" customWidth="1"/>
    <col min="8728" max="8729" width="1.28515625" style="412" customWidth="1"/>
    <col min="8730" max="8730" width="2.7109375" style="412" customWidth="1"/>
    <col min="8731" max="8731" width="4.85546875" style="412" customWidth="1"/>
    <col min="8732" max="8732" width="2.5703125" style="412" customWidth="1"/>
    <col min="8733" max="8733" width="1.42578125" style="412" customWidth="1"/>
    <col min="8734" max="8734" width="2.28515625" style="412" customWidth="1"/>
    <col min="8735" max="8735" width="3" style="412" customWidth="1"/>
    <col min="8736" max="8736" width="2.7109375" style="412" customWidth="1"/>
    <col min="8737" max="8737" width="1" style="412" customWidth="1"/>
    <col min="8738" max="8738" width="4.28515625" style="412" customWidth="1"/>
    <col min="8739" max="8740" width="1.140625" style="412" customWidth="1"/>
    <col min="8741" max="8741" width="2.5703125" style="412" customWidth="1"/>
    <col min="8742" max="8742" width="1.28515625" style="412" customWidth="1"/>
    <col min="8743" max="8743" width="0.7109375" style="412" customWidth="1"/>
    <col min="8744" max="8744" width="1.28515625" style="412" customWidth="1"/>
    <col min="8745" max="8745" width="4.140625" style="412" customWidth="1"/>
    <col min="8746" max="8747" width="2.7109375" style="412" customWidth="1"/>
    <col min="8748" max="8748" width="3.85546875" style="412" customWidth="1"/>
    <col min="8749" max="8749" width="2.7109375" style="412" customWidth="1"/>
    <col min="8750" max="8750" width="1.28515625" style="412" customWidth="1"/>
    <col min="8751" max="8751" width="5.85546875" style="412" customWidth="1"/>
    <col min="8752" max="8752" width="3.140625" style="412" customWidth="1"/>
    <col min="8753" max="8753" width="2.5703125" style="412" customWidth="1"/>
    <col min="8754" max="8754" width="5.140625" style="412" customWidth="1"/>
    <col min="8755" max="8755" width="2.28515625" style="412" customWidth="1"/>
    <col min="8756" max="8960" width="9.140625" style="412"/>
    <col min="8961" max="8962" width="2.28515625" style="412" customWidth="1"/>
    <col min="8963" max="8963" width="5.7109375" style="412" customWidth="1"/>
    <col min="8964" max="8964" width="2.7109375" style="412" customWidth="1"/>
    <col min="8965" max="8965" width="2.5703125" style="412" customWidth="1"/>
    <col min="8966" max="8966" width="0.28515625" style="412" customWidth="1"/>
    <col min="8967" max="8967" width="5.140625" style="412" customWidth="1"/>
    <col min="8968" max="8968" width="4.28515625" style="412" customWidth="1"/>
    <col min="8969" max="8969" width="2.7109375" style="412" customWidth="1"/>
    <col min="8970" max="8970" width="1.140625" style="412" customWidth="1"/>
    <col min="8971" max="8971" width="5.140625" style="412" customWidth="1"/>
    <col min="8972" max="8972" width="1.5703125" style="412" customWidth="1"/>
    <col min="8973" max="8973" width="6.85546875" style="412" customWidth="1"/>
    <col min="8974" max="8974" width="2.7109375" style="412" customWidth="1"/>
    <col min="8975" max="8975" width="3.7109375" style="412" customWidth="1"/>
    <col min="8976" max="8976" width="0.85546875" style="412" customWidth="1"/>
    <col min="8977" max="8977" width="3.7109375" style="412" customWidth="1"/>
    <col min="8978" max="8978" width="4.140625" style="412" customWidth="1"/>
    <col min="8979" max="8979" width="5.28515625" style="412" customWidth="1"/>
    <col min="8980" max="8980" width="4.85546875" style="412" customWidth="1"/>
    <col min="8981" max="8981" width="5.7109375" style="412" customWidth="1"/>
    <col min="8982" max="8982" width="5.28515625" style="412" customWidth="1"/>
    <col min="8983" max="8983" width="3.7109375" style="412" customWidth="1"/>
    <col min="8984" max="8985" width="1.28515625" style="412" customWidth="1"/>
    <col min="8986" max="8986" width="2.7109375" style="412" customWidth="1"/>
    <col min="8987" max="8987" width="4.85546875" style="412" customWidth="1"/>
    <col min="8988" max="8988" width="2.5703125" style="412" customWidth="1"/>
    <col min="8989" max="8989" width="1.42578125" style="412" customWidth="1"/>
    <col min="8990" max="8990" width="2.28515625" style="412" customWidth="1"/>
    <col min="8991" max="8991" width="3" style="412" customWidth="1"/>
    <col min="8992" max="8992" width="2.7109375" style="412" customWidth="1"/>
    <col min="8993" max="8993" width="1" style="412" customWidth="1"/>
    <col min="8994" max="8994" width="4.28515625" style="412" customWidth="1"/>
    <col min="8995" max="8996" width="1.140625" style="412" customWidth="1"/>
    <col min="8997" max="8997" width="2.5703125" style="412" customWidth="1"/>
    <col min="8998" max="8998" width="1.28515625" style="412" customWidth="1"/>
    <col min="8999" max="8999" width="0.7109375" style="412" customWidth="1"/>
    <col min="9000" max="9000" width="1.28515625" style="412" customWidth="1"/>
    <col min="9001" max="9001" width="4.140625" style="412" customWidth="1"/>
    <col min="9002" max="9003" width="2.7109375" style="412" customWidth="1"/>
    <col min="9004" max="9004" width="3.85546875" style="412" customWidth="1"/>
    <col min="9005" max="9005" width="2.7109375" style="412" customWidth="1"/>
    <col min="9006" max="9006" width="1.28515625" style="412" customWidth="1"/>
    <col min="9007" max="9007" width="5.85546875" style="412" customWidth="1"/>
    <col min="9008" max="9008" width="3.140625" style="412" customWidth="1"/>
    <col min="9009" max="9009" width="2.5703125" style="412" customWidth="1"/>
    <col min="9010" max="9010" width="5.140625" style="412" customWidth="1"/>
    <col min="9011" max="9011" width="2.28515625" style="412" customWidth="1"/>
    <col min="9012" max="9216" width="9.140625" style="412"/>
    <col min="9217" max="9218" width="2.28515625" style="412" customWidth="1"/>
    <col min="9219" max="9219" width="5.7109375" style="412" customWidth="1"/>
    <col min="9220" max="9220" width="2.7109375" style="412" customWidth="1"/>
    <col min="9221" max="9221" width="2.5703125" style="412" customWidth="1"/>
    <col min="9222" max="9222" width="0.28515625" style="412" customWidth="1"/>
    <col min="9223" max="9223" width="5.140625" style="412" customWidth="1"/>
    <col min="9224" max="9224" width="4.28515625" style="412" customWidth="1"/>
    <col min="9225" max="9225" width="2.7109375" style="412" customWidth="1"/>
    <col min="9226" max="9226" width="1.140625" style="412" customWidth="1"/>
    <col min="9227" max="9227" width="5.140625" style="412" customWidth="1"/>
    <col min="9228" max="9228" width="1.5703125" style="412" customWidth="1"/>
    <col min="9229" max="9229" width="6.85546875" style="412" customWidth="1"/>
    <col min="9230" max="9230" width="2.7109375" style="412" customWidth="1"/>
    <col min="9231" max="9231" width="3.7109375" style="412" customWidth="1"/>
    <col min="9232" max="9232" width="0.85546875" style="412" customWidth="1"/>
    <col min="9233" max="9233" width="3.7109375" style="412" customWidth="1"/>
    <col min="9234" max="9234" width="4.140625" style="412" customWidth="1"/>
    <col min="9235" max="9235" width="5.28515625" style="412" customWidth="1"/>
    <col min="9236" max="9236" width="4.85546875" style="412" customWidth="1"/>
    <col min="9237" max="9237" width="5.7109375" style="412" customWidth="1"/>
    <col min="9238" max="9238" width="5.28515625" style="412" customWidth="1"/>
    <col min="9239" max="9239" width="3.7109375" style="412" customWidth="1"/>
    <col min="9240" max="9241" width="1.28515625" style="412" customWidth="1"/>
    <col min="9242" max="9242" width="2.7109375" style="412" customWidth="1"/>
    <col min="9243" max="9243" width="4.85546875" style="412" customWidth="1"/>
    <col min="9244" max="9244" width="2.5703125" style="412" customWidth="1"/>
    <col min="9245" max="9245" width="1.42578125" style="412" customWidth="1"/>
    <col min="9246" max="9246" width="2.28515625" style="412" customWidth="1"/>
    <col min="9247" max="9247" width="3" style="412" customWidth="1"/>
    <col min="9248" max="9248" width="2.7109375" style="412" customWidth="1"/>
    <col min="9249" max="9249" width="1" style="412" customWidth="1"/>
    <col min="9250" max="9250" width="4.28515625" style="412" customWidth="1"/>
    <col min="9251" max="9252" width="1.140625" style="412" customWidth="1"/>
    <col min="9253" max="9253" width="2.5703125" style="412" customWidth="1"/>
    <col min="9254" max="9254" width="1.28515625" style="412" customWidth="1"/>
    <col min="9255" max="9255" width="0.7109375" style="412" customWidth="1"/>
    <col min="9256" max="9256" width="1.28515625" style="412" customWidth="1"/>
    <col min="9257" max="9257" width="4.140625" style="412" customWidth="1"/>
    <col min="9258" max="9259" width="2.7109375" style="412" customWidth="1"/>
    <col min="9260" max="9260" width="3.85546875" style="412" customWidth="1"/>
    <col min="9261" max="9261" width="2.7109375" style="412" customWidth="1"/>
    <col min="9262" max="9262" width="1.28515625" style="412" customWidth="1"/>
    <col min="9263" max="9263" width="5.85546875" style="412" customWidth="1"/>
    <col min="9264" max="9264" width="3.140625" style="412" customWidth="1"/>
    <col min="9265" max="9265" width="2.5703125" style="412" customWidth="1"/>
    <col min="9266" max="9266" width="5.140625" style="412" customWidth="1"/>
    <col min="9267" max="9267" width="2.28515625" style="412" customWidth="1"/>
    <col min="9268" max="9472" width="9.140625" style="412"/>
    <col min="9473" max="9474" width="2.28515625" style="412" customWidth="1"/>
    <col min="9475" max="9475" width="5.7109375" style="412" customWidth="1"/>
    <col min="9476" max="9476" width="2.7109375" style="412" customWidth="1"/>
    <col min="9477" max="9477" width="2.5703125" style="412" customWidth="1"/>
    <col min="9478" max="9478" width="0.28515625" style="412" customWidth="1"/>
    <col min="9479" max="9479" width="5.140625" style="412" customWidth="1"/>
    <col min="9480" max="9480" width="4.28515625" style="412" customWidth="1"/>
    <col min="9481" max="9481" width="2.7109375" style="412" customWidth="1"/>
    <col min="9482" max="9482" width="1.140625" style="412" customWidth="1"/>
    <col min="9483" max="9483" width="5.140625" style="412" customWidth="1"/>
    <col min="9484" max="9484" width="1.5703125" style="412" customWidth="1"/>
    <col min="9485" max="9485" width="6.85546875" style="412" customWidth="1"/>
    <col min="9486" max="9486" width="2.7109375" style="412" customWidth="1"/>
    <col min="9487" max="9487" width="3.7109375" style="412" customWidth="1"/>
    <col min="9488" max="9488" width="0.85546875" style="412" customWidth="1"/>
    <col min="9489" max="9489" width="3.7109375" style="412" customWidth="1"/>
    <col min="9490" max="9490" width="4.140625" style="412" customWidth="1"/>
    <col min="9491" max="9491" width="5.28515625" style="412" customWidth="1"/>
    <col min="9492" max="9492" width="4.85546875" style="412" customWidth="1"/>
    <col min="9493" max="9493" width="5.7109375" style="412" customWidth="1"/>
    <col min="9494" max="9494" width="5.28515625" style="412" customWidth="1"/>
    <col min="9495" max="9495" width="3.7109375" style="412" customWidth="1"/>
    <col min="9496" max="9497" width="1.28515625" style="412" customWidth="1"/>
    <col min="9498" max="9498" width="2.7109375" style="412" customWidth="1"/>
    <col min="9499" max="9499" width="4.85546875" style="412" customWidth="1"/>
    <col min="9500" max="9500" width="2.5703125" style="412" customWidth="1"/>
    <col min="9501" max="9501" width="1.42578125" style="412" customWidth="1"/>
    <col min="9502" max="9502" width="2.28515625" style="412" customWidth="1"/>
    <col min="9503" max="9503" width="3" style="412" customWidth="1"/>
    <col min="9504" max="9504" width="2.7109375" style="412" customWidth="1"/>
    <col min="9505" max="9505" width="1" style="412" customWidth="1"/>
    <col min="9506" max="9506" width="4.28515625" style="412" customWidth="1"/>
    <col min="9507" max="9508" width="1.140625" style="412" customWidth="1"/>
    <col min="9509" max="9509" width="2.5703125" style="412" customWidth="1"/>
    <col min="9510" max="9510" width="1.28515625" style="412" customWidth="1"/>
    <col min="9511" max="9511" width="0.7109375" style="412" customWidth="1"/>
    <col min="9512" max="9512" width="1.28515625" style="412" customWidth="1"/>
    <col min="9513" max="9513" width="4.140625" style="412" customWidth="1"/>
    <col min="9514" max="9515" width="2.7109375" style="412" customWidth="1"/>
    <col min="9516" max="9516" width="3.85546875" style="412" customWidth="1"/>
    <col min="9517" max="9517" width="2.7109375" style="412" customWidth="1"/>
    <col min="9518" max="9518" width="1.28515625" style="412" customWidth="1"/>
    <col min="9519" max="9519" width="5.85546875" style="412" customWidth="1"/>
    <col min="9520" max="9520" width="3.140625" style="412" customWidth="1"/>
    <col min="9521" max="9521" width="2.5703125" style="412" customWidth="1"/>
    <col min="9522" max="9522" width="5.140625" style="412" customWidth="1"/>
    <col min="9523" max="9523" width="2.28515625" style="412" customWidth="1"/>
    <col min="9524" max="9728" width="9.140625" style="412"/>
    <col min="9729" max="9730" width="2.28515625" style="412" customWidth="1"/>
    <col min="9731" max="9731" width="5.7109375" style="412" customWidth="1"/>
    <col min="9732" max="9732" width="2.7109375" style="412" customWidth="1"/>
    <col min="9733" max="9733" width="2.5703125" style="412" customWidth="1"/>
    <col min="9734" max="9734" width="0.28515625" style="412" customWidth="1"/>
    <col min="9735" max="9735" width="5.140625" style="412" customWidth="1"/>
    <col min="9736" max="9736" width="4.28515625" style="412" customWidth="1"/>
    <col min="9737" max="9737" width="2.7109375" style="412" customWidth="1"/>
    <col min="9738" max="9738" width="1.140625" style="412" customWidth="1"/>
    <col min="9739" max="9739" width="5.140625" style="412" customWidth="1"/>
    <col min="9740" max="9740" width="1.5703125" style="412" customWidth="1"/>
    <col min="9741" max="9741" width="6.85546875" style="412" customWidth="1"/>
    <col min="9742" max="9742" width="2.7109375" style="412" customWidth="1"/>
    <col min="9743" max="9743" width="3.7109375" style="412" customWidth="1"/>
    <col min="9744" max="9744" width="0.85546875" style="412" customWidth="1"/>
    <col min="9745" max="9745" width="3.7109375" style="412" customWidth="1"/>
    <col min="9746" max="9746" width="4.140625" style="412" customWidth="1"/>
    <col min="9747" max="9747" width="5.28515625" style="412" customWidth="1"/>
    <col min="9748" max="9748" width="4.85546875" style="412" customWidth="1"/>
    <col min="9749" max="9749" width="5.7109375" style="412" customWidth="1"/>
    <col min="9750" max="9750" width="5.28515625" style="412" customWidth="1"/>
    <col min="9751" max="9751" width="3.7109375" style="412" customWidth="1"/>
    <col min="9752" max="9753" width="1.28515625" style="412" customWidth="1"/>
    <col min="9754" max="9754" width="2.7109375" style="412" customWidth="1"/>
    <col min="9755" max="9755" width="4.85546875" style="412" customWidth="1"/>
    <col min="9756" max="9756" width="2.5703125" style="412" customWidth="1"/>
    <col min="9757" max="9757" width="1.42578125" style="412" customWidth="1"/>
    <col min="9758" max="9758" width="2.28515625" style="412" customWidth="1"/>
    <col min="9759" max="9759" width="3" style="412" customWidth="1"/>
    <col min="9760" max="9760" width="2.7109375" style="412" customWidth="1"/>
    <col min="9761" max="9761" width="1" style="412" customWidth="1"/>
    <col min="9762" max="9762" width="4.28515625" style="412" customWidth="1"/>
    <col min="9763" max="9764" width="1.140625" style="412" customWidth="1"/>
    <col min="9765" max="9765" width="2.5703125" style="412" customWidth="1"/>
    <col min="9766" max="9766" width="1.28515625" style="412" customWidth="1"/>
    <col min="9767" max="9767" width="0.7109375" style="412" customWidth="1"/>
    <col min="9768" max="9768" width="1.28515625" style="412" customWidth="1"/>
    <col min="9769" max="9769" width="4.140625" style="412" customWidth="1"/>
    <col min="9770" max="9771" width="2.7109375" style="412" customWidth="1"/>
    <col min="9772" max="9772" width="3.85546875" style="412" customWidth="1"/>
    <col min="9773" max="9773" width="2.7109375" style="412" customWidth="1"/>
    <col min="9774" max="9774" width="1.28515625" style="412" customWidth="1"/>
    <col min="9775" max="9775" width="5.85546875" style="412" customWidth="1"/>
    <col min="9776" max="9776" width="3.140625" style="412" customWidth="1"/>
    <col min="9777" max="9777" width="2.5703125" style="412" customWidth="1"/>
    <col min="9778" max="9778" width="5.140625" style="412" customWidth="1"/>
    <col min="9779" max="9779" width="2.28515625" style="412" customWidth="1"/>
    <col min="9780" max="9984" width="9.140625" style="412"/>
    <col min="9985" max="9986" width="2.28515625" style="412" customWidth="1"/>
    <col min="9987" max="9987" width="5.7109375" style="412" customWidth="1"/>
    <col min="9988" max="9988" width="2.7109375" style="412" customWidth="1"/>
    <col min="9989" max="9989" width="2.5703125" style="412" customWidth="1"/>
    <col min="9990" max="9990" width="0.28515625" style="412" customWidth="1"/>
    <col min="9991" max="9991" width="5.140625" style="412" customWidth="1"/>
    <col min="9992" max="9992" width="4.28515625" style="412" customWidth="1"/>
    <col min="9993" max="9993" width="2.7109375" style="412" customWidth="1"/>
    <col min="9994" max="9994" width="1.140625" style="412" customWidth="1"/>
    <col min="9995" max="9995" width="5.140625" style="412" customWidth="1"/>
    <col min="9996" max="9996" width="1.5703125" style="412" customWidth="1"/>
    <col min="9997" max="9997" width="6.85546875" style="412" customWidth="1"/>
    <col min="9998" max="9998" width="2.7109375" style="412" customWidth="1"/>
    <col min="9999" max="9999" width="3.7109375" style="412" customWidth="1"/>
    <col min="10000" max="10000" width="0.85546875" style="412" customWidth="1"/>
    <col min="10001" max="10001" width="3.7109375" style="412" customWidth="1"/>
    <col min="10002" max="10002" width="4.140625" style="412" customWidth="1"/>
    <col min="10003" max="10003" width="5.28515625" style="412" customWidth="1"/>
    <col min="10004" max="10004" width="4.85546875" style="412" customWidth="1"/>
    <col min="10005" max="10005" width="5.7109375" style="412" customWidth="1"/>
    <col min="10006" max="10006" width="5.28515625" style="412" customWidth="1"/>
    <col min="10007" max="10007" width="3.7109375" style="412" customWidth="1"/>
    <col min="10008" max="10009" width="1.28515625" style="412" customWidth="1"/>
    <col min="10010" max="10010" width="2.7109375" style="412" customWidth="1"/>
    <col min="10011" max="10011" width="4.85546875" style="412" customWidth="1"/>
    <col min="10012" max="10012" width="2.5703125" style="412" customWidth="1"/>
    <col min="10013" max="10013" width="1.42578125" style="412" customWidth="1"/>
    <col min="10014" max="10014" width="2.28515625" style="412" customWidth="1"/>
    <col min="10015" max="10015" width="3" style="412" customWidth="1"/>
    <col min="10016" max="10016" width="2.7109375" style="412" customWidth="1"/>
    <col min="10017" max="10017" width="1" style="412" customWidth="1"/>
    <col min="10018" max="10018" width="4.28515625" style="412" customWidth="1"/>
    <col min="10019" max="10020" width="1.140625" style="412" customWidth="1"/>
    <col min="10021" max="10021" width="2.5703125" style="412" customWidth="1"/>
    <col min="10022" max="10022" width="1.28515625" style="412" customWidth="1"/>
    <col min="10023" max="10023" width="0.7109375" style="412" customWidth="1"/>
    <col min="10024" max="10024" width="1.28515625" style="412" customWidth="1"/>
    <col min="10025" max="10025" width="4.140625" style="412" customWidth="1"/>
    <col min="10026" max="10027" width="2.7109375" style="412" customWidth="1"/>
    <col min="10028" max="10028" width="3.85546875" style="412" customWidth="1"/>
    <col min="10029" max="10029" width="2.7109375" style="412" customWidth="1"/>
    <col min="10030" max="10030" width="1.28515625" style="412" customWidth="1"/>
    <col min="10031" max="10031" width="5.85546875" style="412" customWidth="1"/>
    <col min="10032" max="10032" width="3.140625" style="412" customWidth="1"/>
    <col min="10033" max="10033" width="2.5703125" style="412" customWidth="1"/>
    <col min="10034" max="10034" width="5.140625" style="412" customWidth="1"/>
    <col min="10035" max="10035" width="2.28515625" style="412" customWidth="1"/>
    <col min="10036" max="10240" width="9.140625" style="412"/>
    <col min="10241" max="10242" width="2.28515625" style="412" customWidth="1"/>
    <col min="10243" max="10243" width="5.7109375" style="412" customWidth="1"/>
    <col min="10244" max="10244" width="2.7109375" style="412" customWidth="1"/>
    <col min="10245" max="10245" width="2.5703125" style="412" customWidth="1"/>
    <col min="10246" max="10246" width="0.28515625" style="412" customWidth="1"/>
    <col min="10247" max="10247" width="5.140625" style="412" customWidth="1"/>
    <col min="10248" max="10248" width="4.28515625" style="412" customWidth="1"/>
    <col min="10249" max="10249" width="2.7109375" style="412" customWidth="1"/>
    <col min="10250" max="10250" width="1.140625" style="412" customWidth="1"/>
    <col min="10251" max="10251" width="5.140625" style="412" customWidth="1"/>
    <col min="10252" max="10252" width="1.5703125" style="412" customWidth="1"/>
    <col min="10253" max="10253" width="6.85546875" style="412" customWidth="1"/>
    <col min="10254" max="10254" width="2.7109375" style="412" customWidth="1"/>
    <col min="10255" max="10255" width="3.7109375" style="412" customWidth="1"/>
    <col min="10256" max="10256" width="0.85546875" style="412" customWidth="1"/>
    <col min="10257" max="10257" width="3.7109375" style="412" customWidth="1"/>
    <col min="10258" max="10258" width="4.140625" style="412" customWidth="1"/>
    <col min="10259" max="10259" width="5.28515625" style="412" customWidth="1"/>
    <col min="10260" max="10260" width="4.85546875" style="412" customWidth="1"/>
    <col min="10261" max="10261" width="5.7109375" style="412" customWidth="1"/>
    <col min="10262" max="10262" width="5.28515625" style="412" customWidth="1"/>
    <col min="10263" max="10263" width="3.7109375" style="412" customWidth="1"/>
    <col min="10264" max="10265" width="1.28515625" style="412" customWidth="1"/>
    <col min="10266" max="10266" width="2.7109375" style="412" customWidth="1"/>
    <col min="10267" max="10267" width="4.85546875" style="412" customWidth="1"/>
    <col min="10268" max="10268" width="2.5703125" style="412" customWidth="1"/>
    <col min="10269" max="10269" width="1.42578125" style="412" customWidth="1"/>
    <col min="10270" max="10270" width="2.28515625" style="412" customWidth="1"/>
    <col min="10271" max="10271" width="3" style="412" customWidth="1"/>
    <col min="10272" max="10272" width="2.7109375" style="412" customWidth="1"/>
    <col min="10273" max="10273" width="1" style="412" customWidth="1"/>
    <col min="10274" max="10274" width="4.28515625" style="412" customWidth="1"/>
    <col min="10275" max="10276" width="1.140625" style="412" customWidth="1"/>
    <col min="10277" max="10277" width="2.5703125" style="412" customWidth="1"/>
    <col min="10278" max="10278" width="1.28515625" style="412" customWidth="1"/>
    <col min="10279" max="10279" width="0.7109375" style="412" customWidth="1"/>
    <col min="10280" max="10280" width="1.28515625" style="412" customWidth="1"/>
    <col min="10281" max="10281" width="4.140625" style="412" customWidth="1"/>
    <col min="10282" max="10283" width="2.7109375" style="412" customWidth="1"/>
    <col min="10284" max="10284" width="3.85546875" style="412" customWidth="1"/>
    <col min="10285" max="10285" width="2.7109375" style="412" customWidth="1"/>
    <col min="10286" max="10286" width="1.28515625" style="412" customWidth="1"/>
    <col min="10287" max="10287" width="5.85546875" style="412" customWidth="1"/>
    <col min="10288" max="10288" width="3.140625" style="412" customWidth="1"/>
    <col min="10289" max="10289" width="2.5703125" style="412" customWidth="1"/>
    <col min="10290" max="10290" width="5.140625" style="412" customWidth="1"/>
    <col min="10291" max="10291" width="2.28515625" style="412" customWidth="1"/>
    <col min="10292" max="10496" width="9.140625" style="412"/>
    <col min="10497" max="10498" width="2.28515625" style="412" customWidth="1"/>
    <col min="10499" max="10499" width="5.7109375" style="412" customWidth="1"/>
    <col min="10500" max="10500" width="2.7109375" style="412" customWidth="1"/>
    <col min="10501" max="10501" width="2.5703125" style="412" customWidth="1"/>
    <col min="10502" max="10502" width="0.28515625" style="412" customWidth="1"/>
    <col min="10503" max="10503" width="5.140625" style="412" customWidth="1"/>
    <col min="10504" max="10504" width="4.28515625" style="412" customWidth="1"/>
    <col min="10505" max="10505" width="2.7109375" style="412" customWidth="1"/>
    <col min="10506" max="10506" width="1.140625" style="412" customWidth="1"/>
    <col min="10507" max="10507" width="5.140625" style="412" customWidth="1"/>
    <col min="10508" max="10508" width="1.5703125" style="412" customWidth="1"/>
    <col min="10509" max="10509" width="6.85546875" style="412" customWidth="1"/>
    <col min="10510" max="10510" width="2.7109375" style="412" customWidth="1"/>
    <col min="10511" max="10511" width="3.7109375" style="412" customWidth="1"/>
    <col min="10512" max="10512" width="0.85546875" style="412" customWidth="1"/>
    <col min="10513" max="10513" width="3.7109375" style="412" customWidth="1"/>
    <col min="10514" max="10514" width="4.140625" style="412" customWidth="1"/>
    <col min="10515" max="10515" width="5.28515625" style="412" customWidth="1"/>
    <col min="10516" max="10516" width="4.85546875" style="412" customWidth="1"/>
    <col min="10517" max="10517" width="5.7109375" style="412" customWidth="1"/>
    <col min="10518" max="10518" width="5.28515625" style="412" customWidth="1"/>
    <col min="10519" max="10519" width="3.7109375" style="412" customWidth="1"/>
    <col min="10520" max="10521" width="1.28515625" style="412" customWidth="1"/>
    <col min="10522" max="10522" width="2.7109375" style="412" customWidth="1"/>
    <col min="10523" max="10523" width="4.85546875" style="412" customWidth="1"/>
    <col min="10524" max="10524" width="2.5703125" style="412" customWidth="1"/>
    <col min="10525" max="10525" width="1.42578125" style="412" customWidth="1"/>
    <col min="10526" max="10526" width="2.28515625" style="412" customWidth="1"/>
    <col min="10527" max="10527" width="3" style="412" customWidth="1"/>
    <col min="10528" max="10528" width="2.7109375" style="412" customWidth="1"/>
    <col min="10529" max="10529" width="1" style="412" customWidth="1"/>
    <col min="10530" max="10530" width="4.28515625" style="412" customWidth="1"/>
    <col min="10531" max="10532" width="1.140625" style="412" customWidth="1"/>
    <col min="10533" max="10533" width="2.5703125" style="412" customWidth="1"/>
    <col min="10534" max="10534" width="1.28515625" style="412" customWidth="1"/>
    <col min="10535" max="10535" width="0.7109375" style="412" customWidth="1"/>
    <col min="10536" max="10536" width="1.28515625" style="412" customWidth="1"/>
    <col min="10537" max="10537" width="4.140625" style="412" customWidth="1"/>
    <col min="10538" max="10539" width="2.7109375" style="412" customWidth="1"/>
    <col min="10540" max="10540" width="3.85546875" style="412" customWidth="1"/>
    <col min="10541" max="10541" width="2.7109375" style="412" customWidth="1"/>
    <col min="10542" max="10542" width="1.28515625" style="412" customWidth="1"/>
    <col min="10543" max="10543" width="5.85546875" style="412" customWidth="1"/>
    <col min="10544" max="10544" width="3.140625" style="412" customWidth="1"/>
    <col min="10545" max="10545" width="2.5703125" style="412" customWidth="1"/>
    <col min="10546" max="10546" width="5.140625" style="412" customWidth="1"/>
    <col min="10547" max="10547" width="2.28515625" style="412" customWidth="1"/>
    <col min="10548" max="10752" width="9.140625" style="412"/>
    <col min="10753" max="10754" width="2.28515625" style="412" customWidth="1"/>
    <col min="10755" max="10755" width="5.7109375" style="412" customWidth="1"/>
    <col min="10756" max="10756" width="2.7109375" style="412" customWidth="1"/>
    <col min="10757" max="10757" width="2.5703125" style="412" customWidth="1"/>
    <col min="10758" max="10758" width="0.28515625" style="412" customWidth="1"/>
    <col min="10759" max="10759" width="5.140625" style="412" customWidth="1"/>
    <col min="10760" max="10760" width="4.28515625" style="412" customWidth="1"/>
    <col min="10761" max="10761" width="2.7109375" style="412" customWidth="1"/>
    <col min="10762" max="10762" width="1.140625" style="412" customWidth="1"/>
    <col min="10763" max="10763" width="5.140625" style="412" customWidth="1"/>
    <col min="10764" max="10764" width="1.5703125" style="412" customWidth="1"/>
    <col min="10765" max="10765" width="6.85546875" style="412" customWidth="1"/>
    <col min="10766" max="10766" width="2.7109375" style="412" customWidth="1"/>
    <col min="10767" max="10767" width="3.7109375" style="412" customWidth="1"/>
    <col min="10768" max="10768" width="0.85546875" style="412" customWidth="1"/>
    <col min="10769" max="10769" width="3.7109375" style="412" customWidth="1"/>
    <col min="10770" max="10770" width="4.140625" style="412" customWidth="1"/>
    <col min="10771" max="10771" width="5.28515625" style="412" customWidth="1"/>
    <col min="10772" max="10772" width="4.85546875" style="412" customWidth="1"/>
    <col min="10773" max="10773" width="5.7109375" style="412" customWidth="1"/>
    <col min="10774" max="10774" width="5.28515625" style="412" customWidth="1"/>
    <col min="10775" max="10775" width="3.7109375" style="412" customWidth="1"/>
    <col min="10776" max="10777" width="1.28515625" style="412" customWidth="1"/>
    <col min="10778" max="10778" width="2.7109375" style="412" customWidth="1"/>
    <col min="10779" max="10779" width="4.85546875" style="412" customWidth="1"/>
    <col min="10780" max="10780" width="2.5703125" style="412" customWidth="1"/>
    <col min="10781" max="10781" width="1.42578125" style="412" customWidth="1"/>
    <col min="10782" max="10782" width="2.28515625" style="412" customWidth="1"/>
    <col min="10783" max="10783" width="3" style="412" customWidth="1"/>
    <col min="10784" max="10784" width="2.7109375" style="412" customWidth="1"/>
    <col min="10785" max="10785" width="1" style="412" customWidth="1"/>
    <col min="10786" max="10786" width="4.28515625" style="412" customWidth="1"/>
    <col min="10787" max="10788" width="1.140625" style="412" customWidth="1"/>
    <col min="10789" max="10789" width="2.5703125" style="412" customWidth="1"/>
    <col min="10790" max="10790" width="1.28515625" style="412" customWidth="1"/>
    <col min="10791" max="10791" width="0.7109375" style="412" customWidth="1"/>
    <col min="10792" max="10792" width="1.28515625" style="412" customWidth="1"/>
    <col min="10793" max="10793" width="4.140625" style="412" customWidth="1"/>
    <col min="10794" max="10795" width="2.7109375" style="412" customWidth="1"/>
    <col min="10796" max="10796" width="3.85546875" style="412" customWidth="1"/>
    <col min="10797" max="10797" width="2.7109375" style="412" customWidth="1"/>
    <col min="10798" max="10798" width="1.28515625" style="412" customWidth="1"/>
    <col min="10799" max="10799" width="5.85546875" style="412" customWidth="1"/>
    <col min="10800" max="10800" width="3.140625" style="412" customWidth="1"/>
    <col min="10801" max="10801" width="2.5703125" style="412" customWidth="1"/>
    <col min="10802" max="10802" width="5.140625" style="412" customWidth="1"/>
    <col min="10803" max="10803" width="2.28515625" style="412" customWidth="1"/>
    <col min="10804" max="11008" width="9.140625" style="412"/>
    <col min="11009" max="11010" width="2.28515625" style="412" customWidth="1"/>
    <col min="11011" max="11011" width="5.7109375" style="412" customWidth="1"/>
    <col min="11012" max="11012" width="2.7109375" style="412" customWidth="1"/>
    <col min="11013" max="11013" width="2.5703125" style="412" customWidth="1"/>
    <col min="11014" max="11014" width="0.28515625" style="412" customWidth="1"/>
    <col min="11015" max="11015" width="5.140625" style="412" customWidth="1"/>
    <col min="11016" max="11016" width="4.28515625" style="412" customWidth="1"/>
    <col min="11017" max="11017" width="2.7109375" style="412" customWidth="1"/>
    <col min="11018" max="11018" width="1.140625" style="412" customWidth="1"/>
    <col min="11019" max="11019" width="5.140625" style="412" customWidth="1"/>
    <col min="11020" max="11020" width="1.5703125" style="412" customWidth="1"/>
    <col min="11021" max="11021" width="6.85546875" style="412" customWidth="1"/>
    <col min="11022" max="11022" width="2.7109375" style="412" customWidth="1"/>
    <col min="11023" max="11023" width="3.7109375" style="412" customWidth="1"/>
    <col min="11024" max="11024" width="0.85546875" style="412" customWidth="1"/>
    <col min="11025" max="11025" width="3.7109375" style="412" customWidth="1"/>
    <col min="11026" max="11026" width="4.140625" style="412" customWidth="1"/>
    <col min="11027" max="11027" width="5.28515625" style="412" customWidth="1"/>
    <col min="11028" max="11028" width="4.85546875" style="412" customWidth="1"/>
    <col min="11029" max="11029" width="5.7109375" style="412" customWidth="1"/>
    <col min="11030" max="11030" width="5.28515625" style="412" customWidth="1"/>
    <col min="11031" max="11031" width="3.7109375" style="412" customWidth="1"/>
    <col min="11032" max="11033" width="1.28515625" style="412" customWidth="1"/>
    <col min="11034" max="11034" width="2.7109375" style="412" customWidth="1"/>
    <col min="11035" max="11035" width="4.85546875" style="412" customWidth="1"/>
    <col min="11036" max="11036" width="2.5703125" style="412" customWidth="1"/>
    <col min="11037" max="11037" width="1.42578125" style="412" customWidth="1"/>
    <col min="11038" max="11038" width="2.28515625" style="412" customWidth="1"/>
    <col min="11039" max="11039" width="3" style="412" customWidth="1"/>
    <col min="11040" max="11040" width="2.7109375" style="412" customWidth="1"/>
    <col min="11041" max="11041" width="1" style="412" customWidth="1"/>
    <col min="11042" max="11042" width="4.28515625" style="412" customWidth="1"/>
    <col min="11043" max="11044" width="1.140625" style="412" customWidth="1"/>
    <col min="11045" max="11045" width="2.5703125" style="412" customWidth="1"/>
    <col min="11046" max="11046" width="1.28515625" style="412" customWidth="1"/>
    <col min="11047" max="11047" width="0.7109375" style="412" customWidth="1"/>
    <col min="11048" max="11048" width="1.28515625" style="412" customWidth="1"/>
    <col min="11049" max="11049" width="4.140625" style="412" customWidth="1"/>
    <col min="11050" max="11051" width="2.7109375" style="412" customWidth="1"/>
    <col min="11052" max="11052" width="3.85546875" style="412" customWidth="1"/>
    <col min="11053" max="11053" width="2.7109375" style="412" customWidth="1"/>
    <col min="11054" max="11054" width="1.28515625" style="412" customWidth="1"/>
    <col min="11055" max="11055" width="5.85546875" style="412" customWidth="1"/>
    <col min="11056" max="11056" width="3.140625" style="412" customWidth="1"/>
    <col min="11057" max="11057" width="2.5703125" style="412" customWidth="1"/>
    <col min="11058" max="11058" width="5.140625" style="412" customWidth="1"/>
    <col min="11059" max="11059" width="2.28515625" style="412" customWidth="1"/>
    <col min="11060" max="11264" width="9.140625" style="412"/>
    <col min="11265" max="11266" width="2.28515625" style="412" customWidth="1"/>
    <col min="11267" max="11267" width="5.7109375" style="412" customWidth="1"/>
    <col min="11268" max="11268" width="2.7109375" style="412" customWidth="1"/>
    <col min="11269" max="11269" width="2.5703125" style="412" customWidth="1"/>
    <col min="11270" max="11270" width="0.28515625" style="412" customWidth="1"/>
    <col min="11271" max="11271" width="5.140625" style="412" customWidth="1"/>
    <col min="11272" max="11272" width="4.28515625" style="412" customWidth="1"/>
    <col min="11273" max="11273" width="2.7109375" style="412" customWidth="1"/>
    <col min="11274" max="11274" width="1.140625" style="412" customWidth="1"/>
    <col min="11275" max="11275" width="5.140625" style="412" customWidth="1"/>
    <col min="11276" max="11276" width="1.5703125" style="412" customWidth="1"/>
    <col min="11277" max="11277" width="6.85546875" style="412" customWidth="1"/>
    <col min="11278" max="11278" width="2.7109375" style="412" customWidth="1"/>
    <col min="11279" max="11279" width="3.7109375" style="412" customWidth="1"/>
    <col min="11280" max="11280" width="0.85546875" style="412" customWidth="1"/>
    <col min="11281" max="11281" width="3.7109375" style="412" customWidth="1"/>
    <col min="11282" max="11282" width="4.140625" style="412" customWidth="1"/>
    <col min="11283" max="11283" width="5.28515625" style="412" customWidth="1"/>
    <col min="11284" max="11284" width="4.85546875" style="412" customWidth="1"/>
    <col min="11285" max="11285" width="5.7109375" style="412" customWidth="1"/>
    <col min="11286" max="11286" width="5.28515625" style="412" customWidth="1"/>
    <col min="11287" max="11287" width="3.7109375" style="412" customWidth="1"/>
    <col min="11288" max="11289" width="1.28515625" style="412" customWidth="1"/>
    <col min="11290" max="11290" width="2.7109375" style="412" customWidth="1"/>
    <col min="11291" max="11291" width="4.85546875" style="412" customWidth="1"/>
    <col min="11292" max="11292" width="2.5703125" style="412" customWidth="1"/>
    <col min="11293" max="11293" width="1.42578125" style="412" customWidth="1"/>
    <col min="11294" max="11294" width="2.28515625" style="412" customWidth="1"/>
    <col min="11295" max="11295" width="3" style="412" customWidth="1"/>
    <col min="11296" max="11296" width="2.7109375" style="412" customWidth="1"/>
    <col min="11297" max="11297" width="1" style="412" customWidth="1"/>
    <col min="11298" max="11298" width="4.28515625" style="412" customWidth="1"/>
    <col min="11299" max="11300" width="1.140625" style="412" customWidth="1"/>
    <col min="11301" max="11301" width="2.5703125" style="412" customWidth="1"/>
    <col min="11302" max="11302" width="1.28515625" style="412" customWidth="1"/>
    <col min="11303" max="11303" width="0.7109375" style="412" customWidth="1"/>
    <col min="11304" max="11304" width="1.28515625" style="412" customWidth="1"/>
    <col min="11305" max="11305" width="4.140625" style="412" customWidth="1"/>
    <col min="11306" max="11307" width="2.7109375" style="412" customWidth="1"/>
    <col min="11308" max="11308" width="3.85546875" style="412" customWidth="1"/>
    <col min="11309" max="11309" width="2.7109375" style="412" customWidth="1"/>
    <col min="11310" max="11310" width="1.28515625" style="412" customWidth="1"/>
    <col min="11311" max="11311" width="5.85546875" style="412" customWidth="1"/>
    <col min="11312" max="11312" width="3.140625" style="412" customWidth="1"/>
    <col min="11313" max="11313" width="2.5703125" style="412" customWidth="1"/>
    <col min="11314" max="11314" width="5.140625" style="412" customWidth="1"/>
    <col min="11315" max="11315" width="2.28515625" style="412" customWidth="1"/>
    <col min="11316" max="11520" width="9.140625" style="412"/>
    <col min="11521" max="11522" width="2.28515625" style="412" customWidth="1"/>
    <col min="11523" max="11523" width="5.7109375" style="412" customWidth="1"/>
    <col min="11524" max="11524" width="2.7109375" style="412" customWidth="1"/>
    <col min="11525" max="11525" width="2.5703125" style="412" customWidth="1"/>
    <col min="11526" max="11526" width="0.28515625" style="412" customWidth="1"/>
    <col min="11527" max="11527" width="5.140625" style="412" customWidth="1"/>
    <col min="11528" max="11528" width="4.28515625" style="412" customWidth="1"/>
    <col min="11529" max="11529" width="2.7109375" style="412" customWidth="1"/>
    <col min="11530" max="11530" width="1.140625" style="412" customWidth="1"/>
    <col min="11531" max="11531" width="5.140625" style="412" customWidth="1"/>
    <col min="11532" max="11532" width="1.5703125" style="412" customWidth="1"/>
    <col min="11533" max="11533" width="6.85546875" style="412" customWidth="1"/>
    <col min="11534" max="11534" width="2.7109375" style="412" customWidth="1"/>
    <col min="11535" max="11535" width="3.7109375" style="412" customWidth="1"/>
    <col min="11536" max="11536" width="0.85546875" style="412" customWidth="1"/>
    <col min="11537" max="11537" width="3.7109375" style="412" customWidth="1"/>
    <col min="11538" max="11538" width="4.140625" style="412" customWidth="1"/>
    <col min="11539" max="11539" width="5.28515625" style="412" customWidth="1"/>
    <col min="11540" max="11540" width="4.85546875" style="412" customWidth="1"/>
    <col min="11541" max="11541" width="5.7109375" style="412" customWidth="1"/>
    <col min="11542" max="11542" width="5.28515625" style="412" customWidth="1"/>
    <col min="11543" max="11543" width="3.7109375" style="412" customWidth="1"/>
    <col min="11544" max="11545" width="1.28515625" style="412" customWidth="1"/>
    <col min="11546" max="11546" width="2.7109375" style="412" customWidth="1"/>
    <col min="11547" max="11547" width="4.85546875" style="412" customWidth="1"/>
    <col min="11548" max="11548" width="2.5703125" style="412" customWidth="1"/>
    <col min="11549" max="11549" width="1.42578125" style="412" customWidth="1"/>
    <col min="11550" max="11550" width="2.28515625" style="412" customWidth="1"/>
    <col min="11551" max="11551" width="3" style="412" customWidth="1"/>
    <col min="11552" max="11552" width="2.7109375" style="412" customWidth="1"/>
    <col min="11553" max="11553" width="1" style="412" customWidth="1"/>
    <col min="11554" max="11554" width="4.28515625" style="412" customWidth="1"/>
    <col min="11555" max="11556" width="1.140625" style="412" customWidth="1"/>
    <col min="11557" max="11557" width="2.5703125" style="412" customWidth="1"/>
    <col min="11558" max="11558" width="1.28515625" style="412" customWidth="1"/>
    <col min="11559" max="11559" width="0.7109375" style="412" customWidth="1"/>
    <col min="11560" max="11560" width="1.28515625" style="412" customWidth="1"/>
    <col min="11561" max="11561" width="4.140625" style="412" customWidth="1"/>
    <col min="11562" max="11563" width="2.7109375" style="412" customWidth="1"/>
    <col min="11564" max="11564" width="3.85546875" style="412" customWidth="1"/>
    <col min="11565" max="11565" width="2.7109375" style="412" customWidth="1"/>
    <col min="11566" max="11566" width="1.28515625" style="412" customWidth="1"/>
    <col min="11567" max="11567" width="5.85546875" style="412" customWidth="1"/>
    <col min="11568" max="11568" width="3.140625" style="412" customWidth="1"/>
    <col min="11569" max="11569" width="2.5703125" style="412" customWidth="1"/>
    <col min="11570" max="11570" width="5.140625" style="412" customWidth="1"/>
    <col min="11571" max="11571" width="2.28515625" style="412" customWidth="1"/>
    <col min="11572" max="11776" width="9.140625" style="412"/>
    <col min="11777" max="11778" width="2.28515625" style="412" customWidth="1"/>
    <col min="11779" max="11779" width="5.7109375" style="412" customWidth="1"/>
    <col min="11780" max="11780" width="2.7109375" style="412" customWidth="1"/>
    <col min="11781" max="11781" width="2.5703125" style="412" customWidth="1"/>
    <col min="11782" max="11782" width="0.28515625" style="412" customWidth="1"/>
    <col min="11783" max="11783" width="5.140625" style="412" customWidth="1"/>
    <col min="11784" max="11784" width="4.28515625" style="412" customWidth="1"/>
    <col min="11785" max="11785" width="2.7109375" style="412" customWidth="1"/>
    <col min="11786" max="11786" width="1.140625" style="412" customWidth="1"/>
    <col min="11787" max="11787" width="5.140625" style="412" customWidth="1"/>
    <col min="11788" max="11788" width="1.5703125" style="412" customWidth="1"/>
    <col min="11789" max="11789" width="6.85546875" style="412" customWidth="1"/>
    <col min="11790" max="11790" width="2.7109375" style="412" customWidth="1"/>
    <col min="11791" max="11791" width="3.7109375" style="412" customWidth="1"/>
    <col min="11792" max="11792" width="0.85546875" style="412" customWidth="1"/>
    <col min="11793" max="11793" width="3.7109375" style="412" customWidth="1"/>
    <col min="11794" max="11794" width="4.140625" style="412" customWidth="1"/>
    <col min="11795" max="11795" width="5.28515625" style="412" customWidth="1"/>
    <col min="11796" max="11796" width="4.85546875" style="412" customWidth="1"/>
    <col min="11797" max="11797" width="5.7109375" style="412" customWidth="1"/>
    <col min="11798" max="11798" width="5.28515625" style="412" customWidth="1"/>
    <col min="11799" max="11799" width="3.7109375" style="412" customWidth="1"/>
    <col min="11800" max="11801" width="1.28515625" style="412" customWidth="1"/>
    <col min="11802" max="11802" width="2.7109375" style="412" customWidth="1"/>
    <col min="11803" max="11803" width="4.85546875" style="412" customWidth="1"/>
    <col min="11804" max="11804" width="2.5703125" style="412" customWidth="1"/>
    <col min="11805" max="11805" width="1.42578125" style="412" customWidth="1"/>
    <col min="11806" max="11806" width="2.28515625" style="412" customWidth="1"/>
    <col min="11807" max="11807" width="3" style="412" customWidth="1"/>
    <col min="11808" max="11808" width="2.7109375" style="412" customWidth="1"/>
    <col min="11809" max="11809" width="1" style="412" customWidth="1"/>
    <col min="11810" max="11810" width="4.28515625" style="412" customWidth="1"/>
    <col min="11811" max="11812" width="1.140625" style="412" customWidth="1"/>
    <col min="11813" max="11813" width="2.5703125" style="412" customWidth="1"/>
    <col min="11814" max="11814" width="1.28515625" style="412" customWidth="1"/>
    <col min="11815" max="11815" width="0.7109375" style="412" customWidth="1"/>
    <col min="11816" max="11816" width="1.28515625" style="412" customWidth="1"/>
    <col min="11817" max="11817" width="4.140625" style="412" customWidth="1"/>
    <col min="11818" max="11819" width="2.7109375" style="412" customWidth="1"/>
    <col min="11820" max="11820" width="3.85546875" style="412" customWidth="1"/>
    <col min="11821" max="11821" width="2.7109375" style="412" customWidth="1"/>
    <col min="11822" max="11822" width="1.28515625" style="412" customWidth="1"/>
    <col min="11823" max="11823" width="5.85546875" style="412" customWidth="1"/>
    <col min="11824" max="11824" width="3.140625" style="412" customWidth="1"/>
    <col min="11825" max="11825" width="2.5703125" style="412" customWidth="1"/>
    <col min="11826" max="11826" width="5.140625" style="412" customWidth="1"/>
    <col min="11827" max="11827" width="2.28515625" style="412" customWidth="1"/>
    <col min="11828" max="12032" width="9.140625" style="412"/>
    <col min="12033" max="12034" width="2.28515625" style="412" customWidth="1"/>
    <col min="12035" max="12035" width="5.7109375" style="412" customWidth="1"/>
    <col min="12036" max="12036" width="2.7109375" style="412" customWidth="1"/>
    <col min="12037" max="12037" width="2.5703125" style="412" customWidth="1"/>
    <col min="12038" max="12038" width="0.28515625" style="412" customWidth="1"/>
    <col min="12039" max="12039" width="5.140625" style="412" customWidth="1"/>
    <col min="12040" max="12040" width="4.28515625" style="412" customWidth="1"/>
    <col min="12041" max="12041" width="2.7109375" style="412" customWidth="1"/>
    <col min="12042" max="12042" width="1.140625" style="412" customWidth="1"/>
    <col min="12043" max="12043" width="5.140625" style="412" customWidth="1"/>
    <col min="12044" max="12044" width="1.5703125" style="412" customWidth="1"/>
    <col min="12045" max="12045" width="6.85546875" style="412" customWidth="1"/>
    <col min="12046" max="12046" width="2.7109375" style="412" customWidth="1"/>
    <col min="12047" max="12047" width="3.7109375" style="412" customWidth="1"/>
    <col min="12048" max="12048" width="0.85546875" style="412" customWidth="1"/>
    <col min="12049" max="12049" width="3.7109375" style="412" customWidth="1"/>
    <col min="12050" max="12050" width="4.140625" style="412" customWidth="1"/>
    <col min="12051" max="12051" width="5.28515625" style="412" customWidth="1"/>
    <col min="12052" max="12052" width="4.85546875" style="412" customWidth="1"/>
    <col min="12053" max="12053" width="5.7109375" style="412" customWidth="1"/>
    <col min="12054" max="12054" width="5.28515625" style="412" customWidth="1"/>
    <col min="12055" max="12055" width="3.7109375" style="412" customWidth="1"/>
    <col min="12056" max="12057" width="1.28515625" style="412" customWidth="1"/>
    <col min="12058" max="12058" width="2.7109375" style="412" customWidth="1"/>
    <col min="12059" max="12059" width="4.85546875" style="412" customWidth="1"/>
    <col min="12060" max="12060" width="2.5703125" style="412" customWidth="1"/>
    <col min="12061" max="12061" width="1.42578125" style="412" customWidth="1"/>
    <col min="12062" max="12062" width="2.28515625" style="412" customWidth="1"/>
    <col min="12063" max="12063" width="3" style="412" customWidth="1"/>
    <col min="12064" max="12064" width="2.7109375" style="412" customWidth="1"/>
    <col min="12065" max="12065" width="1" style="412" customWidth="1"/>
    <col min="12066" max="12066" width="4.28515625" style="412" customWidth="1"/>
    <col min="12067" max="12068" width="1.140625" style="412" customWidth="1"/>
    <col min="12069" max="12069" width="2.5703125" style="412" customWidth="1"/>
    <col min="12070" max="12070" width="1.28515625" style="412" customWidth="1"/>
    <col min="12071" max="12071" width="0.7109375" style="412" customWidth="1"/>
    <col min="12072" max="12072" width="1.28515625" style="412" customWidth="1"/>
    <col min="12073" max="12073" width="4.140625" style="412" customWidth="1"/>
    <col min="12074" max="12075" width="2.7109375" style="412" customWidth="1"/>
    <col min="12076" max="12076" width="3.85546875" style="412" customWidth="1"/>
    <col min="12077" max="12077" width="2.7109375" style="412" customWidth="1"/>
    <col min="12078" max="12078" width="1.28515625" style="412" customWidth="1"/>
    <col min="12079" max="12079" width="5.85546875" style="412" customWidth="1"/>
    <col min="12080" max="12080" width="3.140625" style="412" customWidth="1"/>
    <col min="12081" max="12081" width="2.5703125" style="412" customWidth="1"/>
    <col min="12082" max="12082" width="5.140625" style="412" customWidth="1"/>
    <col min="12083" max="12083" width="2.28515625" style="412" customWidth="1"/>
    <col min="12084" max="12288" width="9.140625" style="412"/>
    <col min="12289" max="12290" width="2.28515625" style="412" customWidth="1"/>
    <col min="12291" max="12291" width="5.7109375" style="412" customWidth="1"/>
    <col min="12292" max="12292" width="2.7109375" style="412" customWidth="1"/>
    <col min="12293" max="12293" width="2.5703125" style="412" customWidth="1"/>
    <col min="12294" max="12294" width="0.28515625" style="412" customWidth="1"/>
    <col min="12295" max="12295" width="5.140625" style="412" customWidth="1"/>
    <col min="12296" max="12296" width="4.28515625" style="412" customWidth="1"/>
    <col min="12297" max="12297" width="2.7109375" style="412" customWidth="1"/>
    <col min="12298" max="12298" width="1.140625" style="412" customWidth="1"/>
    <col min="12299" max="12299" width="5.140625" style="412" customWidth="1"/>
    <col min="12300" max="12300" width="1.5703125" style="412" customWidth="1"/>
    <col min="12301" max="12301" width="6.85546875" style="412" customWidth="1"/>
    <col min="12302" max="12302" width="2.7109375" style="412" customWidth="1"/>
    <col min="12303" max="12303" width="3.7109375" style="412" customWidth="1"/>
    <col min="12304" max="12304" width="0.85546875" style="412" customWidth="1"/>
    <col min="12305" max="12305" width="3.7109375" style="412" customWidth="1"/>
    <col min="12306" max="12306" width="4.140625" style="412" customWidth="1"/>
    <col min="12307" max="12307" width="5.28515625" style="412" customWidth="1"/>
    <col min="12308" max="12308" width="4.85546875" style="412" customWidth="1"/>
    <col min="12309" max="12309" width="5.7109375" style="412" customWidth="1"/>
    <col min="12310" max="12310" width="5.28515625" style="412" customWidth="1"/>
    <col min="12311" max="12311" width="3.7109375" style="412" customWidth="1"/>
    <col min="12312" max="12313" width="1.28515625" style="412" customWidth="1"/>
    <col min="12314" max="12314" width="2.7109375" style="412" customWidth="1"/>
    <col min="12315" max="12315" width="4.85546875" style="412" customWidth="1"/>
    <col min="12316" max="12316" width="2.5703125" style="412" customWidth="1"/>
    <col min="12317" max="12317" width="1.42578125" style="412" customWidth="1"/>
    <col min="12318" max="12318" width="2.28515625" style="412" customWidth="1"/>
    <col min="12319" max="12319" width="3" style="412" customWidth="1"/>
    <col min="12320" max="12320" width="2.7109375" style="412" customWidth="1"/>
    <col min="12321" max="12321" width="1" style="412" customWidth="1"/>
    <col min="12322" max="12322" width="4.28515625" style="412" customWidth="1"/>
    <col min="12323" max="12324" width="1.140625" style="412" customWidth="1"/>
    <col min="12325" max="12325" width="2.5703125" style="412" customWidth="1"/>
    <col min="12326" max="12326" width="1.28515625" style="412" customWidth="1"/>
    <col min="12327" max="12327" width="0.7109375" style="412" customWidth="1"/>
    <col min="12328" max="12328" width="1.28515625" style="412" customWidth="1"/>
    <col min="12329" max="12329" width="4.140625" style="412" customWidth="1"/>
    <col min="12330" max="12331" width="2.7109375" style="412" customWidth="1"/>
    <col min="12332" max="12332" width="3.85546875" style="412" customWidth="1"/>
    <col min="12333" max="12333" width="2.7109375" style="412" customWidth="1"/>
    <col min="12334" max="12334" width="1.28515625" style="412" customWidth="1"/>
    <col min="12335" max="12335" width="5.85546875" style="412" customWidth="1"/>
    <col min="12336" max="12336" width="3.140625" style="412" customWidth="1"/>
    <col min="12337" max="12337" width="2.5703125" style="412" customWidth="1"/>
    <col min="12338" max="12338" width="5.140625" style="412" customWidth="1"/>
    <col min="12339" max="12339" width="2.28515625" style="412" customWidth="1"/>
    <col min="12340" max="12544" width="9.140625" style="412"/>
    <col min="12545" max="12546" width="2.28515625" style="412" customWidth="1"/>
    <col min="12547" max="12547" width="5.7109375" style="412" customWidth="1"/>
    <col min="12548" max="12548" width="2.7109375" style="412" customWidth="1"/>
    <col min="12549" max="12549" width="2.5703125" style="412" customWidth="1"/>
    <col min="12550" max="12550" width="0.28515625" style="412" customWidth="1"/>
    <col min="12551" max="12551" width="5.140625" style="412" customWidth="1"/>
    <col min="12552" max="12552" width="4.28515625" style="412" customWidth="1"/>
    <col min="12553" max="12553" width="2.7109375" style="412" customWidth="1"/>
    <col min="12554" max="12554" width="1.140625" style="412" customWidth="1"/>
    <col min="12555" max="12555" width="5.140625" style="412" customWidth="1"/>
    <col min="12556" max="12556" width="1.5703125" style="412" customWidth="1"/>
    <col min="12557" max="12557" width="6.85546875" style="412" customWidth="1"/>
    <col min="12558" max="12558" width="2.7109375" style="412" customWidth="1"/>
    <col min="12559" max="12559" width="3.7109375" style="412" customWidth="1"/>
    <col min="12560" max="12560" width="0.85546875" style="412" customWidth="1"/>
    <col min="12561" max="12561" width="3.7109375" style="412" customWidth="1"/>
    <col min="12562" max="12562" width="4.140625" style="412" customWidth="1"/>
    <col min="12563" max="12563" width="5.28515625" style="412" customWidth="1"/>
    <col min="12564" max="12564" width="4.85546875" style="412" customWidth="1"/>
    <col min="12565" max="12565" width="5.7109375" style="412" customWidth="1"/>
    <col min="12566" max="12566" width="5.28515625" style="412" customWidth="1"/>
    <col min="12567" max="12567" width="3.7109375" style="412" customWidth="1"/>
    <col min="12568" max="12569" width="1.28515625" style="412" customWidth="1"/>
    <col min="12570" max="12570" width="2.7109375" style="412" customWidth="1"/>
    <col min="12571" max="12571" width="4.85546875" style="412" customWidth="1"/>
    <col min="12572" max="12572" width="2.5703125" style="412" customWidth="1"/>
    <col min="12573" max="12573" width="1.42578125" style="412" customWidth="1"/>
    <col min="12574" max="12574" width="2.28515625" style="412" customWidth="1"/>
    <col min="12575" max="12575" width="3" style="412" customWidth="1"/>
    <col min="12576" max="12576" width="2.7109375" style="412" customWidth="1"/>
    <col min="12577" max="12577" width="1" style="412" customWidth="1"/>
    <col min="12578" max="12578" width="4.28515625" style="412" customWidth="1"/>
    <col min="12579" max="12580" width="1.140625" style="412" customWidth="1"/>
    <col min="12581" max="12581" width="2.5703125" style="412" customWidth="1"/>
    <col min="12582" max="12582" width="1.28515625" style="412" customWidth="1"/>
    <col min="12583" max="12583" width="0.7109375" style="412" customWidth="1"/>
    <col min="12584" max="12584" width="1.28515625" style="412" customWidth="1"/>
    <col min="12585" max="12585" width="4.140625" style="412" customWidth="1"/>
    <col min="12586" max="12587" width="2.7109375" style="412" customWidth="1"/>
    <col min="12588" max="12588" width="3.85546875" style="412" customWidth="1"/>
    <col min="12589" max="12589" width="2.7109375" style="412" customWidth="1"/>
    <col min="12590" max="12590" width="1.28515625" style="412" customWidth="1"/>
    <col min="12591" max="12591" width="5.85546875" style="412" customWidth="1"/>
    <col min="12592" max="12592" width="3.140625" style="412" customWidth="1"/>
    <col min="12593" max="12593" width="2.5703125" style="412" customWidth="1"/>
    <col min="12594" max="12594" width="5.140625" style="412" customWidth="1"/>
    <col min="12595" max="12595" width="2.28515625" style="412" customWidth="1"/>
    <col min="12596" max="12800" width="9.140625" style="412"/>
    <col min="12801" max="12802" width="2.28515625" style="412" customWidth="1"/>
    <col min="12803" max="12803" width="5.7109375" style="412" customWidth="1"/>
    <col min="12804" max="12804" width="2.7109375" style="412" customWidth="1"/>
    <col min="12805" max="12805" width="2.5703125" style="412" customWidth="1"/>
    <col min="12806" max="12806" width="0.28515625" style="412" customWidth="1"/>
    <col min="12807" max="12807" width="5.140625" style="412" customWidth="1"/>
    <col min="12808" max="12808" width="4.28515625" style="412" customWidth="1"/>
    <col min="12809" max="12809" width="2.7109375" style="412" customWidth="1"/>
    <col min="12810" max="12810" width="1.140625" style="412" customWidth="1"/>
    <col min="12811" max="12811" width="5.140625" style="412" customWidth="1"/>
    <col min="12812" max="12812" width="1.5703125" style="412" customWidth="1"/>
    <col min="12813" max="12813" width="6.85546875" style="412" customWidth="1"/>
    <col min="12814" max="12814" width="2.7109375" style="412" customWidth="1"/>
    <col min="12815" max="12815" width="3.7109375" style="412" customWidth="1"/>
    <col min="12816" max="12816" width="0.85546875" style="412" customWidth="1"/>
    <col min="12817" max="12817" width="3.7109375" style="412" customWidth="1"/>
    <col min="12818" max="12818" width="4.140625" style="412" customWidth="1"/>
    <col min="12819" max="12819" width="5.28515625" style="412" customWidth="1"/>
    <col min="12820" max="12820" width="4.85546875" style="412" customWidth="1"/>
    <col min="12821" max="12821" width="5.7109375" style="412" customWidth="1"/>
    <col min="12822" max="12822" width="5.28515625" style="412" customWidth="1"/>
    <col min="12823" max="12823" width="3.7109375" style="412" customWidth="1"/>
    <col min="12824" max="12825" width="1.28515625" style="412" customWidth="1"/>
    <col min="12826" max="12826" width="2.7109375" style="412" customWidth="1"/>
    <col min="12827" max="12827" width="4.85546875" style="412" customWidth="1"/>
    <col min="12828" max="12828" width="2.5703125" style="412" customWidth="1"/>
    <col min="12829" max="12829" width="1.42578125" style="412" customWidth="1"/>
    <col min="12830" max="12830" width="2.28515625" style="412" customWidth="1"/>
    <col min="12831" max="12831" width="3" style="412" customWidth="1"/>
    <col min="12832" max="12832" width="2.7109375" style="412" customWidth="1"/>
    <col min="12833" max="12833" width="1" style="412" customWidth="1"/>
    <col min="12834" max="12834" width="4.28515625" style="412" customWidth="1"/>
    <col min="12835" max="12836" width="1.140625" style="412" customWidth="1"/>
    <col min="12837" max="12837" width="2.5703125" style="412" customWidth="1"/>
    <col min="12838" max="12838" width="1.28515625" style="412" customWidth="1"/>
    <col min="12839" max="12839" width="0.7109375" style="412" customWidth="1"/>
    <col min="12840" max="12840" width="1.28515625" style="412" customWidth="1"/>
    <col min="12841" max="12841" width="4.140625" style="412" customWidth="1"/>
    <col min="12842" max="12843" width="2.7109375" style="412" customWidth="1"/>
    <col min="12844" max="12844" width="3.85546875" style="412" customWidth="1"/>
    <col min="12845" max="12845" width="2.7109375" style="412" customWidth="1"/>
    <col min="12846" max="12846" width="1.28515625" style="412" customWidth="1"/>
    <col min="12847" max="12847" width="5.85546875" style="412" customWidth="1"/>
    <col min="12848" max="12848" width="3.140625" style="412" customWidth="1"/>
    <col min="12849" max="12849" width="2.5703125" style="412" customWidth="1"/>
    <col min="12850" max="12850" width="5.140625" style="412" customWidth="1"/>
    <col min="12851" max="12851" width="2.28515625" style="412" customWidth="1"/>
    <col min="12852" max="13056" width="9.140625" style="412"/>
    <col min="13057" max="13058" width="2.28515625" style="412" customWidth="1"/>
    <col min="13059" max="13059" width="5.7109375" style="412" customWidth="1"/>
    <col min="13060" max="13060" width="2.7109375" style="412" customWidth="1"/>
    <col min="13061" max="13061" width="2.5703125" style="412" customWidth="1"/>
    <col min="13062" max="13062" width="0.28515625" style="412" customWidth="1"/>
    <col min="13063" max="13063" width="5.140625" style="412" customWidth="1"/>
    <col min="13064" max="13064" width="4.28515625" style="412" customWidth="1"/>
    <col min="13065" max="13065" width="2.7109375" style="412" customWidth="1"/>
    <col min="13066" max="13066" width="1.140625" style="412" customWidth="1"/>
    <col min="13067" max="13067" width="5.140625" style="412" customWidth="1"/>
    <col min="13068" max="13068" width="1.5703125" style="412" customWidth="1"/>
    <col min="13069" max="13069" width="6.85546875" style="412" customWidth="1"/>
    <col min="13070" max="13070" width="2.7109375" style="412" customWidth="1"/>
    <col min="13071" max="13071" width="3.7109375" style="412" customWidth="1"/>
    <col min="13072" max="13072" width="0.85546875" style="412" customWidth="1"/>
    <col min="13073" max="13073" width="3.7109375" style="412" customWidth="1"/>
    <col min="13074" max="13074" width="4.140625" style="412" customWidth="1"/>
    <col min="13075" max="13075" width="5.28515625" style="412" customWidth="1"/>
    <col min="13076" max="13076" width="4.85546875" style="412" customWidth="1"/>
    <col min="13077" max="13077" width="5.7109375" style="412" customWidth="1"/>
    <col min="13078" max="13078" width="5.28515625" style="412" customWidth="1"/>
    <col min="13079" max="13079" width="3.7109375" style="412" customWidth="1"/>
    <col min="13080" max="13081" width="1.28515625" style="412" customWidth="1"/>
    <col min="13082" max="13082" width="2.7109375" style="412" customWidth="1"/>
    <col min="13083" max="13083" width="4.85546875" style="412" customWidth="1"/>
    <col min="13084" max="13084" width="2.5703125" style="412" customWidth="1"/>
    <col min="13085" max="13085" width="1.42578125" style="412" customWidth="1"/>
    <col min="13086" max="13086" width="2.28515625" style="412" customWidth="1"/>
    <col min="13087" max="13087" width="3" style="412" customWidth="1"/>
    <col min="13088" max="13088" width="2.7109375" style="412" customWidth="1"/>
    <col min="13089" max="13089" width="1" style="412" customWidth="1"/>
    <col min="13090" max="13090" width="4.28515625" style="412" customWidth="1"/>
    <col min="13091" max="13092" width="1.140625" style="412" customWidth="1"/>
    <col min="13093" max="13093" width="2.5703125" style="412" customWidth="1"/>
    <col min="13094" max="13094" width="1.28515625" style="412" customWidth="1"/>
    <col min="13095" max="13095" width="0.7109375" style="412" customWidth="1"/>
    <col min="13096" max="13096" width="1.28515625" style="412" customWidth="1"/>
    <col min="13097" max="13097" width="4.140625" style="412" customWidth="1"/>
    <col min="13098" max="13099" width="2.7109375" style="412" customWidth="1"/>
    <col min="13100" max="13100" width="3.85546875" style="412" customWidth="1"/>
    <col min="13101" max="13101" width="2.7109375" style="412" customWidth="1"/>
    <col min="13102" max="13102" width="1.28515625" style="412" customWidth="1"/>
    <col min="13103" max="13103" width="5.85546875" style="412" customWidth="1"/>
    <col min="13104" max="13104" width="3.140625" style="412" customWidth="1"/>
    <col min="13105" max="13105" width="2.5703125" style="412" customWidth="1"/>
    <col min="13106" max="13106" width="5.140625" style="412" customWidth="1"/>
    <col min="13107" max="13107" width="2.28515625" style="412" customWidth="1"/>
    <col min="13108" max="13312" width="9.140625" style="412"/>
    <col min="13313" max="13314" width="2.28515625" style="412" customWidth="1"/>
    <col min="13315" max="13315" width="5.7109375" style="412" customWidth="1"/>
    <col min="13316" max="13316" width="2.7109375" style="412" customWidth="1"/>
    <col min="13317" max="13317" width="2.5703125" style="412" customWidth="1"/>
    <col min="13318" max="13318" width="0.28515625" style="412" customWidth="1"/>
    <col min="13319" max="13319" width="5.140625" style="412" customWidth="1"/>
    <col min="13320" max="13320" width="4.28515625" style="412" customWidth="1"/>
    <col min="13321" max="13321" width="2.7109375" style="412" customWidth="1"/>
    <col min="13322" max="13322" width="1.140625" style="412" customWidth="1"/>
    <col min="13323" max="13323" width="5.140625" style="412" customWidth="1"/>
    <col min="13324" max="13324" width="1.5703125" style="412" customWidth="1"/>
    <col min="13325" max="13325" width="6.85546875" style="412" customWidth="1"/>
    <col min="13326" max="13326" width="2.7109375" style="412" customWidth="1"/>
    <col min="13327" max="13327" width="3.7109375" style="412" customWidth="1"/>
    <col min="13328" max="13328" width="0.85546875" style="412" customWidth="1"/>
    <col min="13329" max="13329" width="3.7109375" style="412" customWidth="1"/>
    <col min="13330" max="13330" width="4.140625" style="412" customWidth="1"/>
    <col min="13331" max="13331" width="5.28515625" style="412" customWidth="1"/>
    <col min="13332" max="13332" width="4.85546875" style="412" customWidth="1"/>
    <col min="13333" max="13333" width="5.7109375" style="412" customWidth="1"/>
    <col min="13334" max="13334" width="5.28515625" style="412" customWidth="1"/>
    <col min="13335" max="13335" width="3.7109375" style="412" customWidth="1"/>
    <col min="13336" max="13337" width="1.28515625" style="412" customWidth="1"/>
    <col min="13338" max="13338" width="2.7109375" style="412" customWidth="1"/>
    <col min="13339" max="13339" width="4.85546875" style="412" customWidth="1"/>
    <col min="13340" max="13340" width="2.5703125" style="412" customWidth="1"/>
    <col min="13341" max="13341" width="1.42578125" style="412" customWidth="1"/>
    <col min="13342" max="13342" width="2.28515625" style="412" customWidth="1"/>
    <col min="13343" max="13343" width="3" style="412" customWidth="1"/>
    <col min="13344" max="13344" width="2.7109375" style="412" customWidth="1"/>
    <col min="13345" max="13345" width="1" style="412" customWidth="1"/>
    <col min="13346" max="13346" width="4.28515625" style="412" customWidth="1"/>
    <col min="13347" max="13348" width="1.140625" style="412" customWidth="1"/>
    <col min="13349" max="13349" width="2.5703125" style="412" customWidth="1"/>
    <col min="13350" max="13350" width="1.28515625" style="412" customWidth="1"/>
    <col min="13351" max="13351" width="0.7109375" style="412" customWidth="1"/>
    <col min="13352" max="13352" width="1.28515625" style="412" customWidth="1"/>
    <col min="13353" max="13353" width="4.140625" style="412" customWidth="1"/>
    <col min="13354" max="13355" width="2.7109375" style="412" customWidth="1"/>
    <col min="13356" max="13356" width="3.85546875" style="412" customWidth="1"/>
    <col min="13357" max="13357" width="2.7109375" style="412" customWidth="1"/>
    <col min="13358" max="13358" width="1.28515625" style="412" customWidth="1"/>
    <col min="13359" max="13359" width="5.85546875" style="412" customWidth="1"/>
    <col min="13360" max="13360" width="3.140625" style="412" customWidth="1"/>
    <col min="13361" max="13361" width="2.5703125" style="412" customWidth="1"/>
    <col min="13362" max="13362" width="5.140625" style="412" customWidth="1"/>
    <col min="13363" max="13363" width="2.28515625" style="412" customWidth="1"/>
    <col min="13364" max="13568" width="9.140625" style="412"/>
    <col min="13569" max="13570" width="2.28515625" style="412" customWidth="1"/>
    <col min="13571" max="13571" width="5.7109375" style="412" customWidth="1"/>
    <col min="13572" max="13572" width="2.7109375" style="412" customWidth="1"/>
    <col min="13573" max="13573" width="2.5703125" style="412" customWidth="1"/>
    <col min="13574" max="13574" width="0.28515625" style="412" customWidth="1"/>
    <col min="13575" max="13575" width="5.140625" style="412" customWidth="1"/>
    <col min="13576" max="13576" width="4.28515625" style="412" customWidth="1"/>
    <col min="13577" max="13577" width="2.7109375" style="412" customWidth="1"/>
    <col min="13578" max="13578" width="1.140625" style="412" customWidth="1"/>
    <col min="13579" max="13579" width="5.140625" style="412" customWidth="1"/>
    <col min="13580" max="13580" width="1.5703125" style="412" customWidth="1"/>
    <col min="13581" max="13581" width="6.85546875" style="412" customWidth="1"/>
    <col min="13582" max="13582" width="2.7109375" style="412" customWidth="1"/>
    <col min="13583" max="13583" width="3.7109375" style="412" customWidth="1"/>
    <col min="13584" max="13584" width="0.85546875" style="412" customWidth="1"/>
    <col min="13585" max="13585" width="3.7109375" style="412" customWidth="1"/>
    <col min="13586" max="13586" width="4.140625" style="412" customWidth="1"/>
    <col min="13587" max="13587" width="5.28515625" style="412" customWidth="1"/>
    <col min="13588" max="13588" width="4.85546875" style="412" customWidth="1"/>
    <col min="13589" max="13589" width="5.7109375" style="412" customWidth="1"/>
    <col min="13590" max="13590" width="5.28515625" style="412" customWidth="1"/>
    <col min="13591" max="13591" width="3.7109375" style="412" customWidth="1"/>
    <col min="13592" max="13593" width="1.28515625" style="412" customWidth="1"/>
    <col min="13594" max="13594" width="2.7109375" style="412" customWidth="1"/>
    <col min="13595" max="13595" width="4.85546875" style="412" customWidth="1"/>
    <col min="13596" max="13596" width="2.5703125" style="412" customWidth="1"/>
    <col min="13597" max="13597" width="1.42578125" style="412" customWidth="1"/>
    <col min="13598" max="13598" width="2.28515625" style="412" customWidth="1"/>
    <col min="13599" max="13599" width="3" style="412" customWidth="1"/>
    <col min="13600" max="13600" width="2.7109375" style="412" customWidth="1"/>
    <col min="13601" max="13601" width="1" style="412" customWidth="1"/>
    <col min="13602" max="13602" width="4.28515625" style="412" customWidth="1"/>
    <col min="13603" max="13604" width="1.140625" style="412" customWidth="1"/>
    <col min="13605" max="13605" width="2.5703125" style="412" customWidth="1"/>
    <col min="13606" max="13606" width="1.28515625" style="412" customWidth="1"/>
    <col min="13607" max="13607" width="0.7109375" style="412" customWidth="1"/>
    <col min="13608" max="13608" width="1.28515625" style="412" customWidth="1"/>
    <col min="13609" max="13609" width="4.140625" style="412" customWidth="1"/>
    <col min="13610" max="13611" width="2.7109375" style="412" customWidth="1"/>
    <col min="13612" max="13612" width="3.85546875" style="412" customWidth="1"/>
    <col min="13613" max="13613" width="2.7109375" style="412" customWidth="1"/>
    <col min="13614" max="13614" width="1.28515625" style="412" customWidth="1"/>
    <col min="13615" max="13615" width="5.85546875" style="412" customWidth="1"/>
    <col min="13616" max="13616" width="3.140625" style="412" customWidth="1"/>
    <col min="13617" max="13617" width="2.5703125" style="412" customWidth="1"/>
    <col min="13618" max="13618" width="5.140625" style="412" customWidth="1"/>
    <col min="13619" max="13619" width="2.28515625" style="412" customWidth="1"/>
    <col min="13620" max="13824" width="9.140625" style="412"/>
    <col min="13825" max="13826" width="2.28515625" style="412" customWidth="1"/>
    <col min="13827" max="13827" width="5.7109375" style="412" customWidth="1"/>
    <col min="13828" max="13828" width="2.7109375" style="412" customWidth="1"/>
    <col min="13829" max="13829" width="2.5703125" style="412" customWidth="1"/>
    <col min="13830" max="13830" width="0.28515625" style="412" customWidth="1"/>
    <col min="13831" max="13831" width="5.140625" style="412" customWidth="1"/>
    <col min="13832" max="13832" width="4.28515625" style="412" customWidth="1"/>
    <col min="13833" max="13833" width="2.7109375" style="412" customWidth="1"/>
    <col min="13834" max="13834" width="1.140625" style="412" customWidth="1"/>
    <col min="13835" max="13835" width="5.140625" style="412" customWidth="1"/>
    <col min="13836" max="13836" width="1.5703125" style="412" customWidth="1"/>
    <col min="13837" max="13837" width="6.85546875" style="412" customWidth="1"/>
    <col min="13838" max="13838" width="2.7109375" style="412" customWidth="1"/>
    <col min="13839" max="13839" width="3.7109375" style="412" customWidth="1"/>
    <col min="13840" max="13840" width="0.85546875" style="412" customWidth="1"/>
    <col min="13841" max="13841" width="3.7109375" style="412" customWidth="1"/>
    <col min="13842" max="13842" width="4.140625" style="412" customWidth="1"/>
    <col min="13843" max="13843" width="5.28515625" style="412" customWidth="1"/>
    <col min="13844" max="13844" width="4.85546875" style="412" customWidth="1"/>
    <col min="13845" max="13845" width="5.7109375" style="412" customWidth="1"/>
    <col min="13846" max="13846" width="5.28515625" style="412" customWidth="1"/>
    <col min="13847" max="13847" width="3.7109375" style="412" customWidth="1"/>
    <col min="13848" max="13849" width="1.28515625" style="412" customWidth="1"/>
    <col min="13850" max="13850" width="2.7109375" style="412" customWidth="1"/>
    <col min="13851" max="13851" width="4.85546875" style="412" customWidth="1"/>
    <col min="13852" max="13852" width="2.5703125" style="412" customWidth="1"/>
    <col min="13853" max="13853" width="1.42578125" style="412" customWidth="1"/>
    <col min="13854" max="13854" width="2.28515625" style="412" customWidth="1"/>
    <col min="13855" max="13855" width="3" style="412" customWidth="1"/>
    <col min="13856" max="13856" width="2.7109375" style="412" customWidth="1"/>
    <col min="13857" max="13857" width="1" style="412" customWidth="1"/>
    <col min="13858" max="13858" width="4.28515625" style="412" customWidth="1"/>
    <col min="13859" max="13860" width="1.140625" style="412" customWidth="1"/>
    <col min="13861" max="13861" width="2.5703125" style="412" customWidth="1"/>
    <col min="13862" max="13862" width="1.28515625" style="412" customWidth="1"/>
    <col min="13863" max="13863" width="0.7109375" style="412" customWidth="1"/>
    <col min="13864" max="13864" width="1.28515625" style="412" customWidth="1"/>
    <col min="13865" max="13865" width="4.140625" style="412" customWidth="1"/>
    <col min="13866" max="13867" width="2.7109375" style="412" customWidth="1"/>
    <col min="13868" max="13868" width="3.85546875" style="412" customWidth="1"/>
    <col min="13869" max="13869" width="2.7109375" style="412" customWidth="1"/>
    <col min="13870" max="13870" width="1.28515625" style="412" customWidth="1"/>
    <col min="13871" max="13871" width="5.85546875" style="412" customWidth="1"/>
    <col min="13872" max="13872" width="3.140625" style="412" customWidth="1"/>
    <col min="13873" max="13873" width="2.5703125" style="412" customWidth="1"/>
    <col min="13874" max="13874" width="5.140625" style="412" customWidth="1"/>
    <col min="13875" max="13875" width="2.28515625" style="412" customWidth="1"/>
    <col min="13876" max="14080" width="9.140625" style="412"/>
    <col min="14081" max="14082" width="2.28515625" style="412" customWidth="1"/>
    <col min="14083" max="14083" width="5.7109375" style="412" customWidth="1"/>
    <col min="14084" max="14084" width="2.7109375" style="412" customWidth="1"/>
    <col min="14085" max="14085" width="2.5703125" style="412" customWidth="1"/>
    <col min="14086" max="14086" width="0.28515625" style="412" customWidth="1"/>
    <col min="14087" max="14087" width="5.140625" style="412" customWidth="1"/>
    <col min="14088" max="14088" width="4.28515625" style="412" customWidth="1"/>
    <col min="14089" max="14089" width="2.7109375" style="412" customWidth="1"/>
    <col min="14090" max="14090" width="1.140625" style="412" customWidth="1"/>
    <col min="14091" max="14091" width="5.140625" style="412" customWidth="1"/>
    <col min="14092" max="14092" width="1.5703125" style="412" customWidth="1"/>
    <col min="14093" max="14093" width="6.85546875" style="412" customWidth="1"/>
    <col min="14094" max="14094" width="2.7109375" style="412" customWidth="1"/>
    <col min="14095" max="14095" width="3.7109375" style="412" customWidth="1"/>
    <col min="14096" max="14096" width="0.85546875" style="412" customWidth="1"/>
    <col min="14097" max="14097" width="3.7109375" style="412" customWidth="1"/>
    <col min="14098" max="14098" width="4.140625" style="412" customWidth="1"/>
    <col min="14099" max="14099" width="5.28515625" style="412" customWidth="1"/>
    <col min="14100" max="14100" width="4.85546875" style="412" customWidth="1"/>
    <col min="14101" max="14101" width="5.7109375" style="412" customWidth="1"/>
    <col min="14102" max="14102" width="5.28515625" style="412" customWidth="1"/>
    <col min="14103" max="14103" width="3.7109375" style="412" customWidth="1"/>
    <col min="14104" max="14105" width="1.28515625" style="412" customWidth="1"/>
    <col min="14106" max="14106" width="2.7109375" style="412" customWidth="1"/>
    <col min="14107" max="14107" width="4.85546875" style="412" customWidth="1"/>
    <col min="14108" max="14108" width="2.5703125" style="412" customWidth="1"/>
    <col min="14109" max="14109" width="1.42578125" style="412" customWidth="1"/>
    <col min="14110" max="14110" width="2.28515625" style="412" customWidth="1"/>
    <col min="14111" max="14111" width="3" style="412" customWidth="1"/>
    <col min="14112" max="14112" width="2.7109375" style="412" customWidth="1"/>
    <col min="14113" max="14113" width="1" style="412" customWidth="1"/>
    <col min="14114" max="14114" width="4.28515625" style="412" customWidth="1"/>
    <col min="14115" max="14116" width="1.140625" style="412" customWidth="1"/>
    <col min="14117" max="14117" width="2.5703125" style="412" customWidth="1"/>
    <col min="14118" max="14118" width="1.28515625" style="412" customWidth="1"/>
    <col min="14119" max="14119" width="0.7109375" style="412" customWidth="1"/>
    <col min="14120" max="14120" width="1.28515625" style="412" customWidth="1"/>
    <col min="14121" max="14121" width="4.140625" style="412" customWidth="1"/>
    <col min="14122" max="14123" width="2.7109375" style="412" customWidth="1"/>
    <col min="14124" max="14124" width="3.85546875" style="412" customWidth="1"/>
    <col min="14125" max="14125" width="2.7109375" style="412" customWidth="1"/>
    <col min="14126" max="14126" width="1.28515625" style="412" customWidth="1"/>
    <col min="14127" max="14127" width="5.85546875" style="412" customWidth="1"/>
    <col min="14128" max="14128" width="3.140625" style="412" customWidth="1"/>
    <col min="14129" max="14129" width="2.5703125" style="412" customWidth="1"/>
    <col min="14130" max="14130" width="5.140625" style="412" customWidth="1"/>
    <col min="14131" max="14131" width="2.28515625" style="412" customWidth="1"/>
    <col min="14132" max="14336" width="9.140625" style="412"/>
    <col min="14337" max="14338" width="2.28515625" style="412" customWidth="1"/>
    <col min="14339" max="14339" width="5.7109375" style="412" customWidth="1"/>
    <col min="14340" max="14340" width="2.7109375" style="412" customWidth="1"/>
    <col min="14341" max="14341" width="2.5703125" style="412" customWidth="1"/>
    <col min="14342" max="14342" width="0.28515625" style="412" customWidth="1"/>
    <col min="14343" max="14343" width="5.140625" style="412" customWidth="1"/>
    <col min="14344" max="14344" width="4.28515625" style="412" customWidth="1"/>
    <col min="14345" max="14345" width="2.7109375" style="412" customWidth="1"/>
    <col min="14346" max="14346" width="1.140625" style="412" customWidth="1"/>
    <col min="14347" max="14347" width="5.140625" style="412" customWidth="1"/>
    <col min="14348" max="14348" width="1.5703125" style="412" customWidth="1"/>
    <col min="14349" max="14349" width="6.85546875" style="412" customWidth="1"/>
    <col min="14350" max="14350" width="2.7109375" style="412" customWidth="1"/>
    <col min="14351" max="14351" width="3.7109375" style="412" customWidth="1"/>
    <col min="14352" max="14352" width="0.85546875" style="412" customWidth="1"/>
    <col min="14353" max="14353" width="3.7109375" style="412" customWidth="1"/>
    <col min="14354" max="14354" width="4.140625" style="412" customWidth="1"/>
    <col min="14355" max="14355" width="5.28515625" style="412" customWidth="1"/>
    <col min="14356" max="14356" width="4.85546875" style="412" customWidth="1"/>
    <col min="14357" max="14357" width="5.7109375" style="412" customWidth="1"/>
    <col min="14358" max="14358" width="5.28515625" style="412" customWidth="1"/>
    <col min="14359" max="14359" width="3.7109375" style="412" customWidth="1"/>
    <col min="14360" max="14361" width="1.28515625" style="412" customWidth="1"/>
    <col min="14362" max="14362" width="2.7109375" style="412" customWidth="1"/>
    <col min="14363" max="14363" width="4.85546875" style="412" customWidth="1"/>
    <col min="14364" max="14364" width="2.5703125" style="412" customWidth="1"/>
    <col min="14365" max="14365" width="1.42578125" style="412" customWidth="1"/>
    <col min="14366" max="14366" width="2.28515625" style="412" customWidth="1"/>
    <col min="14367" max="14367" width="3" style="412" customWidth="1"/>
    <col min="14368" max="14368" width="2.7109375" style="412" customWidth="1"/>
    <col min="14369" max="14369" width="1" style="412" customWidth="1"/>
    <col min="14370" max="14370" width="4.28515625" style="412" customWidth="1"/>
    <col min="14371" max="14372" width="1.140625" style="412" customWidth="1"/>
    <col min="14373" max="14373" width="2.5703125" style="412" customWidth="1"/>
    <col min="14374" max="14374" width="1.28515625" style="412" customWidth="1"/>
    <col min="14375" max="14375" width="0.7109375" style="412" customWidth="1"/>
    <col min="14376" max="14376" width="1.28515625" style="412" customWidth="1"/>
    <col min="14377" max="14377" width="4.140625" style="412" customWidth="1"/>
    <col min="14378" max="14379" width="2.7109375" style="412" customWidth="1"/>
    <col min="14380" max="14380" width="3.85546875" style="412" customWidth="1"/>
    <col min="14381" max="14381" width="2.7109375" style="412" customWidth="1"/>
    <col min="14382" max="14382" width="1.28515625" style="412" customWidth="1"/>
    <col min="14383" max="14383" width="5.85546875" style="412" customWidth="1"/>
    <col min="14384" max="14384" width="3.140625" style="412" customWidth="1"/>
    <col min="14385" max="14385" width="2.5703125" style="412" customWidth="1"/>
    <col min="14386" max="14386" width="5.140625" style="412" customWidth="1"/>
    <col min="14387" max="14387" width="2.28515625" style="412" customWidth="1"/>
    <col min="14388" max="14592" width="9.140625" style="412"/>
    <col min="14593" max="14594" width="2.28515625" style="412" customWidth="1"/>
    <col min="14595" max="14595" width="5.7109375" style="412" customWidth="1"/>
    <col min="14596" max="14596" width="2.7109375" style="412" customWidth="1"/>
    <col min="14597" max="14597" width="2.5703125" style="412" customWidth="1"/>
    <col min="14598" max="14598" width="0.28515625" style="412" customWidth="1"/>
    <col min="14599" max="14599" width="5.140625" style="412" customWidth="1"/>
    <col min="14600" max="14600" width="4.28515625" style="412" customWidth="1"/>
    <col min="14601" max="14601" width="2.7109375" style="412" customWidth="1"/>
    <col min="14602" max="14602" width="1.140625" style="412" customWidth="1"/>
    <col min="14603" max="14603" width="5.140625" style="412" customWidth="1"/>
    <col min="14604" max="14604" width="1.5703125" style="412" customWidth="1"/>
    <col min="14605" max="14605" width="6.85546875" style="412" customWidth="1"/>
    <col min="14606" max="14606" width="2.7109375" style="412" customWidth="1"/>
    <col min="14607" max="14607" width="3.7109375" style="412" customWidth="1"/>
    <col min="14608" max="14608" width="0.85546875" style="412" customWidth="1"/>
    <col min="14609" max="14609" width="3.7109375" style="412" customWidth="1"/>
    <col min="14610" max="14610" width="4.140625" style="412" customWidth="1"/>
    <col min="14611" max="14611" width="5.28515625" style="412" customWidth="1"/>
    <col min="14612" max="14612" width="4.85546875" style="412" customWidth="1"/>
    <col min="14613" max="14613" width="5.7109375" style="412" customWidth="1"/>
    <col min="14614" max="14614" width="5.28515625" style="412" customWidth="1"/>
    <col min="14615" max="14615" width="3.7109375" style="412" customWidth="1"/>
    <col min="14616" max="14617" width="1.28515625" style="412" customWidth="1"/>
    <col min="14618" max="14618" width="2.7109375" style="412" customWidth="1"/>
    <col min="14619" max="14619" width="4.85546875" style="412" customWidth="1"/>
    <col min="14620" max="14620" width="2.5703125" style="412" customWidth="1"/>
    <col min="14621" max="14621" width="1.42578125" style="412" customWidth="1"/>
    <col min="14622" max="14622" width="2.28515625" style="412" customWidth="1"/>
    <col min="14623" max="14623" width="3" style="412" customWidth="1"/>
    <col min="14624" max="14624" width="2.7109375" style="412" customWidth="1"/>
    <col min="14625" max="14625" width="1" style="412" customWidth="1"/>
    <col min="14626" max="14626" width="4.28515625" style="412" customWidth="1"/>
    <col min="14627" max="14628" width="1.140625" style="412" customWidth="1"/>
    <col min="14629" max="14629" width="2.5703125" style="412" customWidth="1"/>
    <col min="14630" max="14630" width="1.28515625" style="412" customWidth="1"/>
    <col min="14631" max="14631" width="0.7109375" style="412" customWidth="1"/>
    <col min="14632" max="14632" width="1.28515625" style="412" customWidth="1"/>
    <col min="14633" max="14633" width="4.140625" style="412" customWidth="1"/>
    <col min="14634" max="14635" width="2.7109375" style="412" customWidth="1"/>
    <col min="14636" max="14636" width="3.85546875" style="412" customWidth="1"/>
    <col min="14637" max="14637" width="2.7109375" style="412" customWidth="1"/>
    <col min="14638" max="14638" width="1.28515625" style="412" customWidth="1"/>
    <col min="14639" max="14639" width="5.85546875" style="412" customWidth="1"/>
    <col min="14640" max="14640" width="3.140625" style="412" customWidth="1"/>
    <col min="14641" max="14641" width="2.5703125" style="412" customWidth="1"/>
    <col min="14642" max="14642" width="5.140625" style="412" customWidth="1"/>
    <col min="14643" max="14643" width="2.28515625" style="412" customWidth="1"/>
    <col min="14644" max="14848" width="9.140625" style="412"/>
    <col min="14849" max="14850" width="2.28515625" style="412" customWidth="1"/>
    <col min="14851" max="14851" width="5.7109375" style="412" customWidth="1"/>
    <col min="14852" max="14852" width="2.7109375" style="412" customWidth="1"/>
    <col min="14853" max="14853" width="2.5703125" style="412" customWidth="1"/>
    <col min="14854" max="14854" width="0.28515625" style="412" customWidth="1"/>
    <col min="14855" max="14855" width="5.140625" style="412" customWidth="1"/>
    <col min="14856" max="14856" width="4.28515625" style="412" customWidth="1"/>
    <col min="14857" max="14857" width="2.7109375" style="412" customWidth="1"/>
    <col min="14858" max="14858" width="1.140625" style="412" customWidth="1"/>
    <col min="14859" max="14859" width="5.140625" style="412" customWidth="1"/>
    <col min="14860" max="14860" width="1.5703125" style="412" customWidth="1"/>
    <col min="14861" max="14861" width="6.85546875" style="412" customWidth="1"/>
    <col min="14862" max="14862" width="2.7109375" style="412" customWidth="1"/>
    <col min="14863" max="14863" width="3.7109375" style="412" customWidth="1"/>
    <col min="14864" max="14864" width="0.85546875" style="412" customWidth="1"/>
    <col min="14865" max="14865" width="3.7109375" style="412" customWidth="1"/>
    <col min="14866" max="14866" width="4.140625" style="412" customWidth="1"/>
    <col min="14867" max="14867" width="5.28515625" style="412" customWidth="1"/>
    <col min="14868" max="14868" width="4.85546875" style="412" customWidth="1"/>
    <col min="14869" max="14869" width="5.7109375" style="412" customWidth="1"/>
    <col min="14870" max="14870" width="5.28515625" style="412" customWidth="1"/>
    <col min="14871" max="14871" width="3.7109375" style="412" customWidth="1"/>
    <col min="14872" max="14873" width="1.28515625" style="412" customWidth="1"/>
    <col min="14874" max="14874" width="2.7109375" style="412" customWidth="1"/>
    <col min="14875" max="14875" width="4.85546875" style="412" customWidth="1"/>
    <col min="14876" max="14876" width="2.5703125" style="412" customWidth="1"/>
    <col min="14877" max="14877" width="1.42578125" style="412" customWidth="1"/>
    <col min="14878" max="14878" width="2.28515625" style="412" customWidth="1"/>
    <col min="14879" max="14879" width="3" style="412" customWidth="1"/>
    <col min="14880" max="14880" width="2.7109375" style="412" customWidth="1"/>
    <col min="14881" max="14881" width="1" style="412" customWidth="1"/>
    <col min="14882" max="14882" width="4.28515625" style="412" customWidth="1"/>
    <col min="14883" max="14884" width="1.140625" style="412" customWidth="1"/>
    <col min="14885" max="14885" width="2.5703125" style="412" customWidth="1"/>
    <col min="14886" max="14886" width="1.28515625" style="412" customWidth="1"/>
    <col min="14887" max="14887" width="0.7109375" style="412" customWidth="1"/>
    <col min="14888" max="14888" width="1.28515625" style="412" customWidth="1"/>
    <col min="14889" max="14889" width="4.140625" style="412" customWidth="1"/>
    <col min="14890" max="14891" width="2.7109375" style="412" customWidth="1"/>
    <col min="14892" max="14892" width="3.85546875" style="412" customWidth="1"/>
    <col min="14893" max="14893" width="2.7109375" style="412" customWidth="1"/>
    <col min="14894" max="14894" width="1.28515625" style="412" customWidth="1"/>
    <col min="14895" max="14895" width="5.85546875" style="412" customWidth="1"/>
    <col min="14896" max="14896" width="3.140625" style="412" customWidth="1"/>
    <col min="14897" max="14897" width="2.5703125" style="412" customWidth="1"/>
    <col min="14898" max="14898" width="5.140625" style="412" customWidth="1"/>
    <col min="14899" max="14899" width="2.28515625" style="412" customWidth="1"/>
    <col min="14900" max="15104" width="9.140625" style="412"/>
    <col min="15105" max="15106" width="2.28515625" style="412" customWidth="1"/>
    <col min="15107" max="15107" width="5.7109375" style="412" customWidth="1"/>
    <col min="15108" max="15108" width="2.7109375" style="412" customWidth="1"/>
    <col min="15109" max="15109" width="2.5703125" style="412" customWidth="1"/>
    <col min="15110" max="15110" width="0.28515625" style="412" customWidth="1"/>
    <col min="15111" max="15111" width="5.140625" style="412" customWidth="1"/>
    <col min="15112" max="15112" width="4.28515625" style="412" customWidth="1"/>
    <col min="15113" max="15113" width="2.7109375" style="412" customWidth="1"/>
    <col min="15114" max="15114" width="1.140625" style="412" customWidth="1"/>
    <col min="15115" max="15115" width="5.140625" style="412" customWidth="1"/>
    <col min="15116" max="15116" width="1.5703125" style="412" customWidth="1"/>
    <col min="15117" max="15117" width="6.85546875" style="412" customWidth="1"/>
    <col min="15118" max="15118" width="2.7109375" style="412" customWidth="1"/>
    <col min="15119" max="15119" width="3.7109375" style="412" customWidth="1"/>
    <col min="15120" max="15120" width="0.85546875" style="412" customWidth="1"/>
    <col min="15121" max="15121" width="3.7109375" style="412" customWidth="1"/>
    <col min="15122" max="15122" width="4.140625" style="412" customWidth="1"/>
    <col min="15123" max="15123" width="5.28515625" style="412" customWidth="1"/>
    <col min="15124" max="15124" width="4.85546875" style="412" customWidth="1"/>
    <col min="15125" max="15125" width="5.7109375" style="412" customWidth="1"/>
    <col min="15126" max="15126" width="5.28515625" style="412" customWidth="1"/>
    <col min="15127" max="15127" width="3.7109375" style="412" customWidth="1"/>
    <col min="15128" max="15129" width="1.28515625" style="412" customWidth="1"/>
    <col min="15130" max="15130" width="2.7109375" style="412" customWidth="1"/>
    <col min="15131" max="15131" width="4.85546875" style="412" customWidth="1"/>
    <col min="15132" max="15132" width="2.5703125" style="412" customWidth="1"/>
    <col min="15133" max="15133" width="1.42578125" style="412" customWidth="1"/>
    <col min="15134" max="15134" width="2.28515625" style="412" customWidth="1"/>
    <col min="15135" max="15135" width="3" style="412" customWidth="1"/>
    <col min="15136" max="15136" width="2.7109375" style="412" customWidth="1"/>
    <col min="15137" max="15137" width="1" style="412" customWidth="1"/>
    <col min="15138" max="15138" width="4.28515625" style="412" customWidth="1"/>
    <col min="15139" max="15140" width="1.140625" style="412" customWidth="1"/>
    <col min="15141" max="15141" width="2.5703125" style="412" customWidth="1"/>
    <col min="15142" max="15142" width="1.28515625" style="412" customWidth="1"/>
    <col min="15143" max="15143" width="0.7109375" style="412" customWidth="1"/>
    <col min="15144" max="15144" width="1.28515625" style="412" customWidth="1"/>
    <col min="15145" max="15145" width="4.140625" style="412" customWidth="1"/>
    <col min="15146" max="15147" width="2.7109375" style="412" customWidth="1"/>
    <col min="15148" max="15148" width="3.85546875" style="412" customWidth="1"/>
    <col min="15149" max="15149" width="2.7109375" style="412" customWidth="1"/>
    <col min="15150" max="15150" width="1.28515625" style="412" customWidth="1"/>
    <col min="15151" max="15151" width="5.85546875" style="412" customWidth="1"/>
    <col min="15152" max="15152" width="3.140625" style="412" customWidth="1"/>
    <col min="15153" max="15153" width="2.5703125" style="412" customWidth="1"/>
    <col min="15154" max="15154" width="5.140625" style="412" customWidth="1"/>
    <col min="15155" max="15155" width="2.28515625" style="412" customWidth="1"/>
    <col min="15156" max="15360" width="9.140625" style="412"/>
    <col min="15361" max="15362" width="2.28515625" style="412" customWidth="1"/>
    <col min="15363" max="15363" width="5.7109375" style="412" customWidth="1"/>
    <col min="15364" max="15364" width="2.7109375" style="412" customWidth="1"/>
    <col min="15365" max="15365" width="2.5703125" style="412" customWidth="1"/>
    <col min="15366" max="15366" width="0.28515625" style="412" customWidth="1"/>
    <col min="15367" max="15367" width="5.140625" style="412" customWidth="1"/>
    <col min="15368" max="15368" width="4.28515625" style="412" customWidth="1"/>
    <col min="15369" max="15369" width="2.7109375" style="412" customWidth="1"/>
    <col min="15370" max="15370" width="1.140625" style="412" customWidth="1"/>
    <col min="15371" max="15371" width="5.140625" style="412" customWidth="1"/>
    <col min="15372" max="15372" width="1.5703125" style="412" customWidth="1"/>
    <col min="15373" max="15373" width="6.85546875" style="412" customWidth="1"/>
    <col min="15374" max="15374" width="2.7109375" style="412" customWidth="1"/>
    <col min="15375" max="15375" width="3.7109375" style="412" customWidth="1"/>
    <col min="15376" max="15376" width="0.85546875" style="412" customWidth="1"/>
    <col min="15377" max="15377" width="3.7109375" style="412" customWidth="1"/>
    <col min="15378" max="15378" width="4.140625" style="412" customWidth="1"/>
    <col min="15379" max="15379" width="5.28515625" style="412" customWidth="1"/>
    <col min="15380" max="15380" width="4.85546875" style="412" customWidth="1"/>
    <col min="15381" max="15381" width="5.7109375" style="412" customWidth="1"/>
    <col min="15382" max="15382" width="5.28515625" style="412" customWidth="1"/>
    <col min="15383" max="15383" width="3.7109375" style="412" customWidth="1"/>
    <col min="15384" max="15385" width="1.28515625" style="412" customWidth="1"/>
    <col min="15386" max="15386" width="2.7109375" style="412" customWidth="1"/>
    <col min="15387" max="15387" width="4.85546875" style="412" customWidth="1"/>
    <col min="15388" max="15388" width="2.5703125" style="412" customWidth="1"/>
    <col min="15389" max="15389" width="1.42578125" style="412" customWidth="1"/>
    <col min="15390" max="15390" width="2.28515625" style="412" customWidth="1"/>
    <col min="15391" max="15391" width="3" style="412" customWidth="1"/>
    <col min="15392" max="15392" width="2.7109375" style="412" customWidth="1"/>
    <col min="15393" max="15393" width="1" style="412" customWidth="1"/>
    <col min="15394" max="15394" width="4.28515625" style="412" customWidth="1"/>
    <col min="15395" max="15396" width="1.140625" style="412" customWidth="1"/>
    <col min="15397" max="15397" width="2.5703125" style="412" customWidth="1"/>
    <col min="15398" max="15398" width="1.28515625" style="412" customWidth="1"/>
    <col min="15399" max="15399" width="0.7109375" style="412" customWidth="1"/>
    <col min="15400" max="15400" width="1.28515625" style="412" customWidth="1"/>
    <col min="15401" max="15401" width="4.140625" style="412" customWidth="1"/>
    <col min="15402" max="15403" width="2.7109375" style="412" customWidth="1"/>
    <col min="15404" max="15404" width="3.85546875" style="412" customWidth="1"/>
    <col min="15405" max="15405" width="2.7109375" style="412" customWidth="1"/>
    <col min="15406" max="15406" width="1.28515625" style="412" customWidth="1"/>
    <col min="15407" max="15407" width="5.85546875" style="412" customWidth="1"/>
    <col min="15408" max="15408" width="3.140625" style="412" customWidth="1"/>
    <col min="15409" max="15409" width="2.5703125" style="412" customWidth="1"/>
    <col min="15410" max="15410" width="5.140625" style="412" customWidth="1"/>
    <col min="15411" max="15411" width="2.28515625" style="412" customWidth="1"/>
    <col min="15412" max="15616" width="9.140625" style="412"/>
    <col min="15617" max="15618" width="2.28515625" style="412" customWidth="1"/>
    <col min="15619" max="15619" width="5.7109375" style="412" customWidth="1"/>
    <col min="15620" max="15620" width="2.7109375" style="412" customWidth="1"/>
    <col min="15621" max="15621" width="2.5703125" style="412" customWidth="1"/>
    <col min="15622" max="15622" width="0.28515625" style="412" customWidth="1"/>
    <col min="15623" max="15623" width="5.140625" style="412" customWidth="1"/>
    <col min="15624" max="15624" width="4.28515625" style="412" customWidth="1"/>
    <col min="15625" max="15625" width="2.7109375" style="412" customWidth="1"/>
    <col min="15626" max="15626" width="1.140625" style="412" customWidth="1"/>
    <col min="15627" max="15627" width="5.140625" style="412" customWidth="1"/>
    <col min="15628" max="15628" width="1.5703125" style="412" customWidth="1"/>
    <col min="15629" max="15629" width="6.85546875" style="412" customWidth="1"/>
    <col min="15630" max="15630" width="2.7109375" style="412" customWidth="1"/>
    <col min="15631" max="15631" width="3.7109375" style="412" customWidth="1"/>
    <col min="15632" max="15632" width="0.85546875" style="412" customWidth="1"/>
    <col min="15633" max="15633" width="3.7109375" style="412" customWidth="1"/>
    <col min="15634" max="15634" width="4.140625" style="412" customWidth="1"/>
    <col min="15635" max="15635" width="5.28515625" style="412" customWidth="1"/>
    <col min="15636" max="15636" width="4.85546875" style="412" customWidth="1"/>
    <col min="15637" max="15637" width="5.7109375" style="412" customWidth="1"/>
    <col min="15638" max="15638" width="5.28515625" style="412" customWidth="1"/>
    <col min="15639" max="15639" width="3.7109375" style="412" customWidth="1"/>
    <col min="15640" max="15641" width="1.28515625" style="412" customWidth="1"/>
    <col min="15642" max="15642" width="2.7109375" style="412" customWidth="1"/>
    <col min="15643" max="15643" width="4.85546875" style="412" customWidth="1"/>
    <col min="15644" max="15644" width="2.5703125" style="412" customWidth="1"/>
    <col min="15645" max="15645" width="1.42578125" style="412" customWidth="1"/>
    <col min="15646" max="15646" width="2.28515625" style="412" customWidth="1"/>
    <col min="15647" max="15647" width="3" style="412" customWidth="1"/>
    <col min="15648" max="15648" width="2.7109375" style="412" customWidth="1"/>
    <col min="15649" max="15649" width="1" style="412" customWidth="1"/>
    <col min="15650" max="15650" width="4.28515625" style="412" customWidth="1"/>
    <col min="15651" max="15652" width="1.140625" style="412" customWidth="1"/>
    <col min="15653" max="15653" width="2.5703125" style="412" customWidth="1"/>
    <col min="15654" max="15654" width="1.28515625" style="412" customWidth="1"/>
    <col min="15655" max="15655" width="0.7109375" style="412" customWidth="1"/>
    <col min="15656" max="15656" width="1.28515625" style="412" customWidth="1"/>
    <col min="15657" max="15657" width="4.140625" style="412" customWidth="1"/>
    <col min="15658" max="15659" width="2.7109375" style="412" customWidth="1"/>
    <col min="15660" max="15660" width="3.85546875" style="412" customWidth="1"/>
    <col min="15661" max="15661" width="2.7109375" style="412" customWidth="1"/>
    <col min="15662" max="15662" width="1.28515625" style="412" customWidth="1"/>
    <col min="15663" max="15663" width="5.85546875" style="412" customWidth="1"/>
    <col min="15664" max="15664" width="3.140625" style="412" customWidth="1"/>
    <col min="15665" max="15665" width="2.5703125" style="412" customWidth="1"/>
    <col min="15666" max="15666" width="5.140625" style="412" customWidth="1"/>
    <col min="15667" max="15667" width="2.28515625" style="412" customWidth="1"/>
    <col min="15668" max="15872" width="9.140625" style="412"/>
    <col min="15873" max="15874" width="2.28515625" style="412" customWidth="1"/>
    <col min="15875" max="15875" width="5.7109375" style="412" customWidth="1"/>
    <col min="15876" max="15876" width="2.7109375" style="412" customWidth="1"/>
    <col min="15877" max="15877" width="2.5703125" style="412" customWidth="1"/>
    <col min="15878" max="15878" width="0.28515625" style="412" customWidth="1"/>
    <col min="15879" max="15879" width="5.140625" style="412" customWidth="1"/>
    <col min="15880" max="15880" width="4.28515625" style="412" customWidth="1"/>
    <col min="15881" max="15881" width="2.7109375" style="412" customWidth="1"/>
    <col min="15882" max="15882" width="1.140625" style="412" customWidth="1"/>
    <col min="15883" max="15883" width="5.140625" style="412" customWidth="1"/>
    <col min="15884" max="15884" width="1.5703125" style="412" customWidth="1"/>
    <col min="15885" max="15885" width="6.85546875" style="412" customWidth="1"/>
    <col min="15886" max="15886" width="2.7109375" style="412" customWidth="1"/>
    <col min="15887" max="15887" width="3.7109375" style="412" customWidth="1"/>
    <col min="15888" max="15888" width="0.85546875" style="412" customWidth="1"/>
    <col min="15889" max="15889" width="3.7109375" style="412" customWidth="1"/>
    <col min="15890" max="15890" width="4.140625" style="412" customWidth="1"/>
    <col min="15891" max="15891" width="5.28515625" style="412" customWidth="1"/>
    <col min="15892" max="15892" width="4.85546875" style="412" customWidth="1"/>
    <col min="15893" max="15893" width="5.7109375" style="412" customWidth="1"/>
    <col min="15894" max="15894" width="5.28515625" style="412" customWidth="1"/>
    <col min="15895" max="15895" width="3.7109375" style="412" customWidth="1"/>
    <col min="15896" max="15897" width="1.28515625" style="412" customWidth="1"/>
    <col min="15898" max="15898" width="2.7109375" style="412" customWidth="1"/>
    <col min="15899" max="15899" width="4.85546875" style="412" customWidth="1"/>
    <col min="15900" max="15900" width="2.5703125" style="412" customWidth="1"/>
    <col min="15901" max="15901" width="1.42578125" style="412" customWidth="1"/>
    <col min="15902" max="15902" width="2.28515625" style="412" customWidth="1"/>
    <col min="15903" max="15903" width="3" style="412" customWidth="1"/>
    <col min="15904" max="15904" width="2.7109375" style="412" customWidth="1"/>
    <col min="15905" max="15905" width="1" style="412" customWidth="1"/>
    <col min="15906" max="15906" width="4.28515625" style="412" customWidth="1"/>
    <col min="15907" max="15908" width="1.140625" style="412" customWidth="1"/>
    <col min="15909" max="15909" width="2.5703125" style="412" customWidth="1"/>
    <col min="15910" max="15910" width="1.28515625" style="412" customWidth="1"/>
    <col min="15911" max="15911" width="0.7109375" style="412" customWidth="1"/>
    <col min="15912" max="15912" width="1.28515625" style="412" customWidth="1"/>
    <col min="15913" max="15913" width="4.140625" style="412" customWidth="1"/>
    <col min="15914" max="15915" width="2.7109375" style="412" customWidth="1"/>
    <col min="15916" max="15916" width="3.85546875" style="412" customWidth="1"/>
    <col min="15917" max="15917" width="2.7109375" style="412" customWidth="1"/>
    <col min="15918" max="15918" width="1.28515625" style="412" customWidth="1"/>
    <col min="15919" max="15919" width="5.85546875" style="412" customWidth="1"/>
    <col min="15920" max="15920" width="3.140625" style="412" customWidth="1"/>
    <col min="15921" max="15921" width="2.5703125" style="412" customWidth="1"/>
    <col min="15922" max="15922" width="5.140625" style="412" customWidth="1"/>
    <col min="15923" max="15923" width="2.28515625" style="412" customWidth="1"/>
    <col min="15924" max="16128" width="9.140625" style="412"/>
    <col min="16129" max="16130" width="2.28515625" style="412" customWidth="1"/>
    <col min="16131" max="16131" width="5.7109375" style="412" customWidth="1"/>
    <col min="16132" max="16132" width="2.7109375" style="412" customWidth="1"/>
    <col min="16133" max="16133" width="2.5703125" style="412" customWidth="1"/>
    <col min="16134" max="16134" width="0.28515625" style="412" customWidth="1"/>
    <col min="16135" max="16135" width="5.140625" style="412" customWidth="1"/>
    <col min="16136" max="16136" width="4.28515625" style="412" customWidth="1"/>
    <col min="16137" max="16137" width="2.7109375" style="412" customWidth="1"/>
    <col min="16138" max="16138" width="1.140625" style="412" customWidth="1"/>
    <col min="16139" max="16139" width="5.140625" style="412" customWidth="1"/>
    <col min="16140" max="16140" width="1.5703125" style="412" customWidth="1"/>
    <col min="16141" max="16141" width="6.85546875" style="412" customWidth="1"/>
    <col min="16142" max="16142" width="2.7109375" style="412" customWidth="1"/>
    <col min="16143" max="16143" width="3.7109375" style="412" customWidth="1"/>
    <col min="16144" max="16144" width="0.85546875" style="412" customWidth="1"/>
    <col min="16145" max="16145" width="3.7109375" style="412" customWidth="1"/>
    <col min="16146" max="16146" width="4.140625" style="412" customWidth="1"/>
    <col min="16147" max="16147" width="5.28515625" style="412" customWidth="1"/>
    <col min="16148" max="16148" width="4.85546875" style="412" customWidth="1"/>
    <col min="16149" max="16149" width="5.7109375" style="412" customWidth="1"/>
    <col min="16150" max="16150" width="5.28515625" style="412" customWidth="1"/>
    <col min="16151" max="16151" width="3.7109375" style="412" customWidth="1"/>
    <col min="16152" max="16153" width="1.28515625" style="412" customWidth="1"/>
    <col min="16154" max="16154" width="2.7109375" style="412" customWidth="1"/>
    <col min="16155" max="16155" width="4.85546875" style="412" customWidth="1"/>
    <col min="16156" max="16156" width="2.5703125" style="412" customWidth="1"/>
    <col min="16157" max="16157" width="1.42578125" style="412" customWidth="1"/>
    <col min="16158" max="16158" width="2.28515625" style="412" customWidth="1"/>
    <col min="16159" max="16159" width="3" style="412" customWidth="1"/>
    <col min="16160" max="16160" width="2.7109375" style="412" customWidth="1"/>
    <col min="16161" max="16161" width="1" style="412" customWidth="1"/>
    <col min="16162" max="16162" width="4.28515625" style="412" customWidth="1"/>
    <col min="16163" max="16164" width="1.140625" style="412" customWidth="1"/>
    <col min="16165" max="16165" width="2.5703125" style="412" customWidth="1"/>
    <col min="16166" max="16166" width="1.28515625" style="412" customWidth="1"/>
    <col min="16167" max="16167" width="0.7109375" style="412" customWidth="1"/>
    <col min="16168" max="16168" width="1.28515625" style="412" customWidth="1"/>
    <col min="16169" max="16169" width="4.140625" style="412" customWidth="1"/>
    <col min="16170" max="16171" width="2.7109375" style="412" customWidth="1"/>
    <col min="16172" max="16172" width="3.85546875" style="412" customWidth="1"/>
    <col min="16173" max="16173" width="2.7109375" style="412" customWidth="1"/>
    <col min="16174" max="16174" width="1.28515625" style="412" customWidth="1"/>
    <col min="16175" max="16175" width="5.85546875" style="412" customWidth="1"/>
    <col min="16176" max="16176" width="3.140625" style="412" customWidth="1"/>
    <col min="16177" max="16177" width="2.5703125" style="412" customWidth="1"/>
    <col min="16178" max="16178" width="5.140625" style="412" customWidth="1"/>
    <col min="16179" max="16179" width="2.28515625" style="412" customWidth="1"/>
    <col min="16180" max="16384" width="9.140625" style="412"/>
  </cols>
  <sheetData>
    <row r="1" spans="1:51" x14ac:dyDescent="0.2">
      <c r="A1" s="468"/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69"/>
      <c r="P1" s="469"/>
      <c r="Q1" s="469"/>
      <c r="R1" s="469"/>
      <c r="S1" s="469"/>
      <c r="T1" s="469"/>
      <c r="U1" s="469"/>
      <c r="V1" s="469"/>
      <c r="W1" s="469"/>
      <c r="X1" s="469"/>
      <c r="Y1" s="469"/>
      <c r="Z1" s="469"/>
      <c r="AA1" s="469"/>
      <c r="AB1" s="469"/>
      <c r="AC1" s="469"/>
      <c r="AD1" s="469"/>
      <c r="AE1" s="469"/>
      <c r="AF1" s="469"/>
      <c r="AG1" s="469"/>
      <c r="AH1" s="469"/>
      <c r="AI1" s="469"/>
      <c r="AJ1" s="469"/>
      <c r="AK1" s="469"/>
      <c r="AL1" s="469"/>
      <c r="AM1" s="469"/>
      <c r="AN1" s="469" t="s">
        <v>1522</v>
      </c>
      <c r="AO1" s="469"/>
      <c r="AP1" s="469"/>
      <c r="AQ1" s="469"/>
      <c r="AR1" s="469"/>
      <c r="AS1" s="469"/>
      <c r="AT1" s="469"/>
      <c r="AU1" s="469"/>
      <c r="AV1" s="469"/>
      <c r="AW1" s="469"/>
      <c r="AX1" s="469"/>
      <c r="AY1" s="515"/>
    </row>
    <row r="2" spans="1:51" x14ac:dyDescent="0.2">
      <c r="A2" s="471"/>
      <c r="AK2" s="472"/>
      <c r="AL2" s="473"/>
      <c r="AM2" s="474"/>
      <c r="AN2" s="472"/>
      <c r="AO2" s="474"/>
      <c r="AP2" s="472"/>
      <c r="AQ2" s="473"/>
      <c r="AR2" s="473"/>
      <c r="AS2" s="474"/>
      <c r="AT2" s="472"/>
      <c r="AU2" s="473"/>
      <c r="AV2" s="474"/>
      <c r="AW2" s="472"/>
      <c r="AX2" s="474"/>
      <c r="AY2" s="535"/>
    </row>
    <row r="3" spans="1:51" x14ac:dyDescent="0.2">
      <c r="A3" s="471"/>
      <c r="B3" s="472" t="s">
        <v>1324</v>
      </c>
      <c r="C3" s="473"/>
      <c r="D3" s="474"/>
      <c r="E3" s="472"/>
      <c r="F3" s="473"/>
      <c r="G3" s="473"/>
      <c r="H3" s="474"/>
      <c r="I3" s="472"/>
      <c r="J3" s="473"/>
      <c r="K3" s="474"/>
      <c r="L3" s="472"/>
      <c r="M3" s="474"/>
      <c r="T3" s="454"/>
      <c r="AK3" s="472"/>
      <c r="AL3" s="473"/>
      <c r="AM3" s="474"/>
      <c r="AN3" s="472"/>
      <c r="AO3" s="474"/>
      <c r="AP3" s="472"/>
      <c r="AQ3" s="473"/>
      <c r="AR3" s="473"/>
      <c r="AS3" s="474"/>
      <c r="AT3" s="472"/>
      <c r="AU3" s="473"/>
      <c r="AV3" s="474"/>
      <c r="AW3" s="472"/>
      <c r="AX3" s="474"/>
      <c r="AY3" s="535"/>
    </row>
    <row r="4" spans="1:51" x14ac:dyDescent="0.2">
      <c r="A4" s="471"/>
      <c r="B4" s="472" t="s">
        <v>1325</v>
      </c>
      <c r="C4" s="473"/>
      <c r="D4" s="474"/>
      <c r="E4" s="472"/>
      <c r="F4" s="473"/>
      <c r="G4" s="473"/>
      <c r="H4" s="474"/>
      <c r="I4" s="472"/>
      <c r="J4" s="473"/>
      <c r="K4" s="474"/>
      <c r="L4" s="472"/>
      <c r="M4" s="474"/>
      <c r="V4" s="476"/>
      <c r="W4" s="472"/>
      <c r="X4" s="474"/>
      <c r="Y4" s="472"/>
      <c r="Z4" s="473"/>
      <c r="AA4" s="473"/>
      <c r="AB4" s="474"/>
      <c r="AC4" s="472"/>
      <c r="AD4" s="473"/>
      <c r="AE4" s="473"/>
      <c r="AF4" s="474"/>
      <c r="AG4" s="472"/>
      <c r="AH4" s="473"/>
      <c r="AI4" s="473"/>
      <c r="AJ4" s="473"/>
      <c r="AK4" s="472"/>
      <c r="AL4" s="473"/>
      <c r="AM4" s="474"/>
      <c r="AN4" s="472"/>
      <c r="AO4" s="474"/>
      <c r="AP4" s="472"/>
      <c r="AQ4" s="473"/>
      <c r="AR4" s="473"/>
      <c r="AS4" s="474"/>
      <c r="AT4" s="472"/>
      <c r="AU4" s="473"/>
      <c r="AV4" s="474"/>
      <c r="AW4" s="472"/>
      <c r="AX4" s="474"/>
      <c r="AY4" s="535"/>
    </row>
    <row r="5" spans="1:51" ht="15" customHeight="1" x14ac:dyDescent="0.2">
      <c r="A5" s="471"/>
      <c r="B5" s="472" t="s">
        <v>1326</v>
      </c>
      <c r="C5" s="473"/>
      <c r="D5" s="474"/>
      <c r="E5" s="472"/>
      <c r="F5" s="473"/>
      <c r="G5" s="473"/>
      <c r="H5" s="474"/>
      <c r="I5" s="472"/>
      <c r="J5" s="473"/>
      <c r="K5" s="474"/>
      <c r="L5" s="472"/>
      <c r="M5" s="474"/>
      <c r="N5" s="477"/>
      <c r="O5" s="478"/>
      <c r="P5" s="478"/>
      <c r="Q5" s="478"/>
      <c r="R5" s="478"/>
      <c r="S5" s="478"/>
      <c r="T5" s="478"/>
      <c r="U5" s="478"/>
      <c r="V5" s="476"/>
      <c r="W5" s="472"/>
      <c r="X5" s="474"/>
      <c r="Y5" s="472"/>
      <c r="Z5" s="473"/>
      <c r="AA5" s="473"/>
      <c r="AB5" s="474"/>
      <c r="AC5" s="472"/>
      <c r="AD5" s="473"/>
      <c r="AE5" s="473"/>
      <c r="AF5" s="474"/>
      <c r="AG5" s="472"/>
      <c r="AH5" s="473"/>
      <c r="AI5" s="473"/>
      <c r="AJ5" s="473"/>
      <c r="AK5" s="472"/>
      <c r="AL5" s="473"/>
      <c r="AM5" s="474"/>
      <c r="AN5" s="472"/>
      <c r="AO5" s="474"/>
      <c r="AP5" s="472"/>
      <c r="AQ5" s="473"/>
      <c r="AR5" s="473"/>
      <c r="AS5" s="474"/>
      <c r="AT5" s="472"/>
      <c r="AU5" s="473"/>
      <c r="AV5" s="474"/>
      <c r="AW5" s="472"/>
      <c r="AX5" s="474"/>
      <c r="AY5" s="535"/>
    </row>
    <row r="6" spans="1:51" ht="23.45" customHeight="1" x14ac:dyDescent="0.25">
      <c r="A6" s="471"/>
      <c r="B6" s="1082"/>
      <c r="C6" s="1086"/>
      <c r="D6" s="1086"/>
      <c r="E6" s="1086"/>
      <c r="F6" s="1086"/>
      <c r="G6" s="1086"/>
      <c r="H6" s="1086"/>
      <c r="I6" s="1086"/>
      <c r="J6" s="1086"/>
      <c r="K6" s="1086"/>
      <c r="L6" s="1086"/>
      <c r="M6" s="1086"/>
      <c r="N6" s="1086"/>
      <c r="O6" s="1086"/>
      <c r="P6" s="1086"/>
      <c r="Q6" s="1086"/>
      <c r="R6" s="1086"/>
      <c r="S6" s="1086"/>
      <c r="T6" s="1086"/>
      <c r="U6" s="1086"/>
      <c r="V6" s="1086"/>
      <c r="W6" s="1086"/>
      <c r="X6" s="1086"/>
      <c r="Y6" s="1086"/>
      <c r="Z6" s="1086"/>
      <c r="AA6" s="1086"/>
      <c r="AB6" s="1086"/>
      <c r="AC6" s="1086"/>
      <c r="AD6" s="1086"/>
      <c r="AE6" s="1086"/>
      <c r="AF6" s="1086"/>
      <c r="AG6" s="1086"/>
      <c r="AH6" s="1086"/>
      <c r="AI6" s="1086"/>
      <c r="AJ6" s="1086"/>
      <c r="AK6" s="1083"/>
      <c r="AL6" s="1116" t="s">
        <v>1276</v>
      </c>
      <c r="AM6" s="1117"/>
      <c r="AN6" s="1117"/>
      <c r="AO6" s="1117"/>
      <c r="AP6" s="1117"/>
      <c r="AQ6" s="1117"/>
      <c r="AR6" s="1117"/>
      <c r="AS6" s="1117"/>
      <c r="AT6" s="1118"/>
      <c r="AU6" s="1090">
        <v>1</v>
      </c>
      <c r="AV6" s="1089"/>
      <c r="AW6" s="1090">
        <v>1</v>
      </c>
      <c r="AX6" s="1089"/>
      <c r="AY6" s="535"/>
    </row>
    <row r="7" spans="1:51" x14ac:dyDescent="0.2">
      <c r="A7" s="471"/>
      <c r="B7" s="472" t="s">
        <v>1328</v>
      </c>
      <c r="C7" s="473"/>
      <c r="D7" s="473"/>
      <c r="E7" s="474"/>
      <c r="F7" s="1073" t="str">
        <f>'13-5'!F7:K7</f>
        <v>Авсянский</v>
      </c>
      <c r="G7" s="1074"/>
      <c r="H7" s="1074"/>
      <c r="I7" s="1074"/>
      <c r="J7" s="1074"/>
      <c r="K7" s="1075"/>
      <c r="L7" s="472"/>
      <c r="M7" s="473"/>
      <c r="N7" s="474"/>
      <c r="O7" s="472"/>
      <c r="P7" s="473"/>
      <c r="Q7" s="474"/>
      <c r="R7" s="1091" t="s">
        <v>1523</v>
      </c>
      <c r="S7" s="1092"/>
      <c r="T7" s="1092"/>
      <c r="U7" s="1093"/>
      <c r="V7" s="1186" t="str">
        <f>'13-3'!H1</f>
        <v>ОК 001</v>
      </c>
      <c r="W7" s="1187"/>
      <c r="X7" s="1187"/>
      <c r="Y7" s="1187"/>
      <c r="Z7" s="1187"/>
      <c r="AA7" s="1187"/>
      <c r="AB7" s="1187"/>
      <c r="AC7" s="1187"/>
      <c r="AD7" s="1187"/>
      <c r="AE7" s="1187"/>
      <c r="AF7" s="1187"/>
      <c r="AG7" s="1188"/>
      <c r="AH7" s="1104"/>
      <c r="AI7" s="1105"/>
      <c r="AJ7" s="1105"/>
      <c r="AK7" s="1105"/>
      <c r="AL7" s="1105"/>
      <c r="AM7" s="1105"/>
      <c r="AN7" s="1105"/>
      <c r="AO7" s="1105"/>
      <c r="AP7" s="1106"/>
      <c r="AQ7" s="1193"/>
      <c r="AR7" s="1194"/>
      <c r="AS7" s="1194"/>
      <c r="AT7" s="1194"/>
      <c r="AU7" s="1194"/>
      <c r="AV7" s="1194"/>
      <c r="AW7" s="1194"/>
      <c r="AX7" s="1195"/>
      <c r="AY7" s="535"/>
    </row>
    <row r="8" spans="1:51" ht="6" customHeight="1" x14ac:dyDescent="0.2">
      <c r="A8" s="471"/>
      <c r="B8" s="468"/>
      <c r="C8" s="469"/>
      <c r="D8" s="469"/>
      <c r="E8" s="515"/>
      <c r="F8" s="516"/>
      <c r="G8" s="517"/>
      <c r="H8" s="517"/>
      <c r="I8" s="517"/>
      <c r="J8" s="517"/>
      <c r="K8" s="518"/>
      <c r="L8" s="468"/>
      <c r="M8" s="469"/>
      <c r="N8" s="515"/>
      <c r="O8" s="468"/>
      <c r="P8" s="469"/>
      <c r="Q8" s="515"/>
      <c r="R8" s="1094"/>
      <c r="S8" s="1095"/>
      <c r="T8" s="1095"/>
      <c r="U8" s="1096"/>
      <c r="V8" s="1189"/>
      <c r="W8" s="1178"/>
      <c r="X8" s="1178"/>
      <c r="Y8" s="1178"/>
      <c r="Z8" s="1178"/>
      <c r="AA8" s="1178"/>
      <c r="AB8" s="1178"/>
      <c r="AC8" s="1178"/>
      <c r="AD8" s="1178"/>
      <c r="AE8" s="1178"/>
      <c r="AF8" s="1178"/>
      <c r="AG8" s="1179"/>
      <c r="AH8" s="1107"/>
      <c r="AI8" s="1069"/>
      <c r="AJ8" s="1069"/>
      <c r="AK8" s="1069"/>
      <c r="AL8" s="1069"/>
      <c r="AM8" s="1069"/>
      <c r="AN8" s="1069"/>
      <c r="AO8" s="1069"/>
      <c r="AP8" s="1108"/>
      <c r="AQ8" s="1196"/>
      <c r="AR8" s="1197"/>
      <c r="AS8" s="1197"/>
      <c r="AT8" s="1197"/>
      <c r="AU8" s="1197"/>
      <c r="AV8" s="1197"/>
      <c r="AW8" s="1197"/>
      <c r="AX8" s="1198"/>
      <c r="AY8" s="535"/>
    </row>
    <row r="9" spans="1:51" ht="7.15" customHeight="1" x14ac:dyDescent="0.2">
      <c r="A9" s="471"/>
      <c r="B9" s="477"/>
      <c r="C9" s="478"/>
      <c r="D9" s="478"/>
      <c r="E9" s="519"/>
      <c r="F9" s="520"/>
      <c r="G9" s="521"/>
      <c r="H9" s="521"/>
      <c r="I9" s="521"/>
      <c r="J9" s="521"/>
      <c r="K9" s="522"/>
      <c r="L9" s="477"/>
      <c r="M9" s="478"/>
      <c r="N9" s="519"/>
      <c r="O9" s="477"/>
      <c r="P9" s="478"/>
      <c r="Q9" s="519"/>
      <c r="R9" s="1094"/>
      <c r="S9" s="1095"/>
      <c r="T9" s="1095"/>
      <c r="U9" s="1096"/>
      <c r="V9" s="1189"/>
      <c r="W9" s="1178"/>
      <c r="X9" s="1178"/>
      <c r="Y9" s="1178"/>
      <c r="Z9" s="1178"/>
      <c r="AA9" s="1178"/>
      <c r="AB9" s="1178"/>
      <c r="AC9" s="1178"/>
      <c r="AD9" s="1178"/>
      <c r="AE9" s="1178"/>
      <c r="AF9" s="1178"/>
      <c r="AG9" s="1179"/>
      <c r="AH9" s="1107"/>
      <c r="AI9" s="1069"/>
      <c r="AJ9" s="1069"/>
      <c r="AK9" s="1069"/>
      <c r="AL9" s="1069"/>
      <c r="AM9" s="1069"/>
      <c r="AN9" s="1069"/>
      <c r="AO9" s="1069"/>
      <c r="AP9" s="1108"/>
      <c r="AQ9" s="1125" t="str">
        <f>'13-3'!H16</f>
        <v>60141.00001</v>
      </c>
      <c r="AR9" s="1102"/>
      <c r="AS9" s="1102"/>
      <c r="AT9" s="1102"/>
      <c r="AU9" s="1102"/>
      <c r="AV9" s="1102"/>
      <c r="AW9" s="1102"/>
      <c r="AX9" s="1103"/>
      <c r="AY9" s="535"/>
    </row>
    <row r="10" spans="1:51" x14ac:dyDescent="0.2">
      <c r="A10" s="471"/>
      <c r="B10" s="472" t="s">
        <v>1332</v>
      </c>
      <c r="C10" s="473"/>
      <c r="D10" s="473"/>
      <c r="E10" s="474"/>
      <c r="F10" s="1073" t="str">
        <f>'13-5'!F10:K10</f>
        <v>Парамонов</v>
      </c>
      <c r="G10" s="1074"/>
      <c r="H10" s="1074"/>
      <c r="I10" s="1074"/>
      <c r="J10" s="1074"/>
      <c r="K10" s="1075"/>
      <c r="L10" s="472"/>
      <c r="M10" s="473"/>
      <c r="N10" s="474"/>
      <c r="O10" s="472"/>
      <c r="P10" s="473"/>
      <c r="Q10" s="474"/>
      <c r="R10" s="1097"/>
      <c r="S10" s="1098"/>
      <c r="T10" s="1098"/>
      <c r="U10" s="1099"/>
      <c r="V10" s="1190"/>
      <c r="W10" s="1191"/>
      <c r="X10" s="1191"/>
      <c r="Y10" s="1191"/>
      <c r="Z10" s="1191"/>
      <c r="AA10" s="1191"/>
      <c r="AB10" s="1191"/>
      <c r="AC10" s="1191"/>
      <c r="AD10" s="1191"/>
      <c r="AE10" s="1191"/>
      <c r="AF10" s="1191"/>
      <c r="AG10" s="1192"/>
      <c r="AH10" s="1084"/>
      <c r="AI10" s="1109"/>
      <c r="AJ10" s="1109"/>
      <c r="AK10" s="1109"/>
      <c r="AL10" s="1109"/>
      <c r="AM10" s="1109"/>
      <c r="AN10" s="1109"/>
      <c r="AO10" s="1109"/>
      <c r="AP10" s="1085"/>
      <c r="AQ10" s="1079"/>
      <c r="AR10" s="1080"/>
      <c r="AS10" s="1080"/>
      <c r="AT10" s="1080"/>
      <c r="AU10" s="1080"/>
      <c r="AV10" s="1080"/>
      <c r="AW10" s="1080"/>
      <c r="AX10" s="1081"/>
      <c r="AY10" s="535"/>
    </row>
    <row r="11" spans="1:51" x14ac:dyDescent="0.2">
      <c r="A11" s="471"/>
      <c r="B11" s="472" t="s">
        <v>1334</v>
      </c>
      <c r="C11" s="473"/>
      <c r="D11" s="473"/>
      <c r="E11" s="474"/>
      <c r="F11" s="1073"/>
      <c r="G11" s="1074"/>
      <c r="H11" s="1074"/>
      <c r="I11" s="1074"/>
      <c r="J11" s="1074"/>
      <c r="K11" s="1075"/>
      <c r="L11" s="472"/>
      <c r="M11" s="473"/>
      <c r="N11" s="474"/>
      <c r="O11" s="472"/>
      <c r="P11" s="473"/>
      <c r="Q11" s="474"/>
      <c r="R11" s="1076" t="str">
        <f>'13-8'!R10</f>
        <v>Вал октогональный</v>
      </c>
      <c r="S11" s="1077"/>
      <c r="T11" s="1077"/>
      <c r="U11" s="1077"/>
      <c r="V11" s="1077"/>
      <c r="W11" s="1077"/>
      <c r="X11" s="1077"/>
      <c r="Y11" s="1077"/>
      <c r="Z11" s="1077"/>
      <c r="AA11" s="1077"/>
      <c r="AB11" s="1077"/>
      <c r="AC11" s="1077"/>
      <c r="AD11" s="1077"/>
      <c r="AE11" s="1077"/>
      <c r="AF11" s="1077"/>
      <c r="AG11" s="1077"/>
      <c r="AH11" s="1077"/>
      <c r="AI11" s="1077"/>
      <c r="AJ11" s="1077"/>
      <c r="AK11" s="1077"/>
      <c r="AL11" s="1077"/>
      <c r="AM11" s="1077"/>
      <c r="AN11" s="1077"/>
      <c r="AO11" s="1077"/>
      <c r="AP11" s="1078"/>
      <c r="AQ11" s="1199"/>
      <c r="AR11" s="1200"/>
      <c r="AS11" s="1199"/>
      <c r="AT11" s="1200"/>
      <c r="AU11" s="1199"/>
      <c r="AV11" s="1200"/>
      <c r="AW11" s="1199" t="s">
        <v>1369</v>
      </c>
      <c r="AX11" s="1203"/>
      <c r="AY11" s="535"/>
    </row>
    <row r="12" spans="1:51" ht="15" customHeight="1" x14ac:dyDescent="0.2">
      <c r="A12" s="471"/>
      <c r="B12" s="472" t="s">
        <v>1336</v>
      </c>
      <c r="C12" s="473"/>
      <c r="D12" s="473"/>
      <c r="E12" s="474"/>
      <c r="F12" s="1073" t="str">
        <f>'13-5'!F12:K12</f>
        <v>Данилов</v>
      </c>
      <c r="G12" s="1074"/>
      <c r="H12" s="1074"/>
      <c r="I12" s="1074"/>
      <c r="J12" s="1074"/>
      <c r="K12" s="1075"/>
      <c r="L12" s="472"/>
      <c r="M12" s="473"/>
      <c r="N12" s="474"/>
      <c r="O12" s="472"/>
      <c r="P12" s="473"/>
      <c r="Q12" s="474"/>
      <c r="R12" s="1079"/>
      <c r="S12" s="1080"/>
      <c r="T12" s="1080"/>
      <c r="U12" s="1080"/>
      <c r="V12" s="1080"/>
      <c r="W12" s="1080"/>
      <c r="X12" s="1080"/>
      <c r="Y12" s="1080"/>
      <c r="Z12" s="1080"/>
      <c r="AA12" s="1080"/>
      <c r="AB12" s="1080"/>
      <c r="AC12" s="1080"/>
      <c r="AD12" s="1080"/>
      <c r="AE12" s="1080"/>
      <c r="AF12" s="1080"/>
      <c r="AG12" s="1080"/>
      <c r="AH12" s="1080"/>
      <c r="AI12" s="1080"/>
      <c r="AJ12" s="1080"/>
      <c r="AK12" s="1080"/>
      <c r="AL12" s="1080"/>
      <c r="AM12" s="1080"/>
      <c r="AN12" s="1080"/>
      <c r="AO12" s="1080"/>
      <c r="AP12" s="1081"/>
      <c r="AQ12" s="1201"/>
      <c r="AR12" s="1202"/>
      <c r="AS12" s="1201"/>
      <c r="AT12" s="1202"/>
      <c r="AU12" s="1201"/>
      <c r="AV12" s="1202"/>
      <c r="AW12" s="1204"/>
      <c r="AX12" s="1205"/>
      <c r="AY12" s="535"/>
    </row>
    <row r="13" spans="1:51" ht="12.6" customHeight="1" x14ac:dyDescent="0.2">
      <c r="A13" s="536"/>
      <c r="B13" s="1082" t="s">
        <v>1524</v>
      </c>
      <c r="C13" s="1086"/>
      <c r="D13" s="1086"/>
      <c r="E13" s="1086"/>
      <c r="F13" s="1086"/>
      <c r="G13" s="1086"/>
      <c r="H13" s="1086"/>
      <c r="I13" s="1086"/>
      <c r="J13" s="1086"/>
      <c r="K13" s="1086"/>
      <c r="L13" s="1086"/>
      <c r="M13" s="1083"/>
      <c r="N13" s="1082" t="s">
        <v>1525</v>
      </c>
      <c r="O13" s="1086"/>
      <c r="P13" s="1086"/>
      <c r="Q13" s="1086"/>
      <c r="R13" s="1086"/>
      <c r="S13" s="1086"/>
      <c r="T13" s="1086"/>
      <c r="U13" s="1086"/>
      <c r="V13" s="1086"/>
      <c r="W13" s="1083"/>
      <c r="X13" s="1082" t="s">
        <v>1526</v>
      </c>
      <c r="Y13" s="1086"/>
      <c r="Z13" s="1086"/>
      <c r="AA13" s="1086"/>
      <c r="AB13" s="1086"/>
      <c r="AC13" s="1083"/>
      <c r="AD13" s="476" t="s">
        <v>1360</v>
      </c>
      <c r="AE13" s="472"/>
      <c r="AF13" s="1082" t="s">
        <v>1527</v>
      </c>
      <c r="AG13" s="1086"/>
      <c r="AH13" s="1086"/>
      <c r="AI13" s="1083"/>
      <c r="AJ13" s="1082" t="s">
        <v>1528</v>
      </c>
      <c r="AK13" s="1086"/>
      <c r="AL13" s="1086"/>
      <c r="AM13" s="1086"/>
      <c r="AN13" s="1086"/>
      <c r="AO13" s="1086"/>
      <c r="AP13" s="1086"/>
      <c r="AQ13" s="1086"/>
      <c r="AR13" s="1086"/>
      <c r="AS13" s="1083"/>
      <c r="AT13" s="1082" t="s">
        <v>1529</v>
      </c>
      <c r="AU13" s="1086"/>
      <c r="AV13" s="1083"/>
      <c r="AW13" s="1082" t="s">
        <v>1350</v>
      </c>
      <c r="AX13" s="1083"/>
      <c r="AY13" s="536"/>
    </row>
    <row r="14" spans="1:51" ht="24" customHeight="1" x14ac:dyDescent="0.25">
      <c r="A14" s="536"/>
      <c r="B14" s="1116" t="s">
        <v>1530</v>
      </c>
      <c r="C14" s="1117"/>
      <c r="D14" s="1117"/>
      <c r="E14" s="1117"/>
      <c r="F14" s="1117"/>
      <c r="G14" s="1117"/>
      <c r="H14" s="1117"/>
      <c r="I14" s="1117"/>
      <c r="J14" s="1117"/>
      <c r="K14" s="1117"/>
      <c r="L14" s="1117"/>
      <c r="M14" s="1118"/>
      <c r="N14" s="1082" t="s">
        <v>1531</v>
      </c>
      <c r="O14" s="1086"/>
      <c r="P14" s="1086"/>
      <c r="Q14" s="1086"/>
      <c r="R14" s="1086"/>
      <c r="S14" s="1086"/>
      <c r="T14" s="1086"/>
      <c r="U14" s="1086"/>
      <c r="V14" s="1086"/>
      <c r="W14" s="1083"/>
      <c r="X14" s="1082"/>
      <c r="Y14" s="1086"/>
      <c r="Z14" s="1086"/>
      <c r="AA14" s="1086"/>
      <c r="AB14" s="1086"/>
      <c r="AC14" s="1083"/>
      <c r="AD14" s="1082" t="s">
        <v>989</v>
      </c>
      <c r="AE14" s="1083"/>
      <c r="AF14" s="1082">
        <v>6.4000000000000001E-2</v>
      </c>
      <c r="AG14" s="1086"/>
      <c r="AH14" s="1086"/>
      <c r="AI14" s="1083"/>
      <c r="AJ14" s="1082"/>
      <c r="AK14" s="1086"/>
      <c r="AL14" s="1086"/>
      <c r="AM14" s="1086"/>
      <c r="AN14" s="1086"/>
      <c r="AO14" s="1086"/>
      <c r="AP14" s="1086"/>
      <c r="AQ14" s="1086"/>
      <c r="AR14" s="1086"/>
      <c r="AS14" s="1083"/>
      <c r="AT14" s="1082"/>
      <c r="AU14" s="1086"/>
      <c r="AV14" s="1083"/>
      <c r="AW14" s="1082">
        <v>1</v>
      </c>
      <c r="AX14" s="1083"/>
      <c r="AY14" s="536"/>
    </row>
    <row r="15" spans="1:51" ht="12.6" customHeight="1" x14ac:dyDescent="0.2">
      <c r="A15" s="536"/>
      <c r="B15" s="1082" t="s">
        <v>1532</v>
      </c>
      <c r="C15" s="1086"/>
      <c r="D15" s="1086"/>
      <c r="E15" s="1086"/>
      <c r="F15" s="1086"/>
      <c r="G15" s="1086"/>
      <c r="H15" s="1086"/>
      <c r="I15" s="1086"/>
      <c r="J15" s="1086"/>
      <c r="K15" s="1086"/>
      <c r="L15" s="1086"/>
      <c r="M15" s="1083"/>
      <c r="N15" s="1082" t="s">
        <v>1533</v>
      </c>
      <c r="O15" s="1086"/>
      <c r="P15" s="1086"/>
      <c r="Q15" s="1086"/>
      <c r="R15" s="1086"/>
      <c r="S15" s="1086"/>
      <c r="T15" s="1086"/>
      <c r="U15" s="1086"/>
      <c r="V15" s="1086"/>
      <c r="W15" s="1083"/>
      <c r="X15" s="1082" t="s">
        <v>1534</v>
      </c>
      <c r="Y15" s="1086"/>
      <c r="Z15" s="1086"/>
      <c r="AA15" s="1083"/>
      <c r="AB15" s="1082" t="s">
        <v>1535</v>
      </c>
      <c r="AC15" s="1086"/>
      <c r="AD15" s="1086"/>
      <c r="AE15" s="1083"/>
      <c r="AF15" s="1082" t="s">
        <v>1354</v>
      </c>
      <c r="AG15" s="1086"/>
      <c r="AH15" s="1086"/>
      <c r="AI15" s="1083"/>
      <c r="AJ15" s="1082" t="s">
        <v>1536</v>
      </c>
      <c r="AK15" s="1086"/>
      <c r="AL15" s="1086"/>
      <c r="AM15" s="1086"/>
      <c r="AN15" s="1086"/>
      <c r="AO15" s="1083"/>
      <c r="AP15" s="1082" t="s">
        <v>1537</v>
      </c>
      <c r="AQ15" s="1086"/>
      <c r="AR15" s="1086"/>
      <c r="AS15" s="1086"/>
      <c r="AT15" s="1086"/>
      <c r="AU15" s="1086"/>
      <c r="AV15" s="1086"/>
      <c r="AW15" s="1086"/>
      <c r="AX15" s="1083"/>
      <c r="AY15" s="536"/>
    </row>
    <row r="16" spans="1:51" ht="26.45" customHeight="1" x14ac:dyDescent="0.25">
      <c r="A16" s="536"/>
      <c r="B16" s="1116" t="s">
        <v>1538</v>
      </c>
      <c r="C16" s="1117"/>
      <c r="D16" s="1117"/>
      <c r="E16" s="1117"/>
      <c r="F16" s="1117"/>
      <c r="G16" s="1117"/>
      <c r="H16" s="1117"/>
      <c r="I16" s="1117"/>
      <c r="J16" s="1117"/>
      <c r="K16" s="1117"/>
      <c r="L16" s="1117"/>
      <c r="M16" s="1118"/>
      <c r="N16" s="1206" t="s">
        <v>1539</v>
      </c>
      <c r="O16" s="1086"/>
      <c r="P16" s="1086"/>
      <c r="Q16" s="1086"/>
      <c r="R16" s="1086"/>
      <c r="S16" s="1086"/>
      <c r="T16" s="1086"/>
      <c r="U16" s="1086"/>
      <c r="V16" s="1086"/>
      <c r="W16" s="1083"/>
      <c r="X16" s="1082"/>
      <c r="Y16" s="1086"/>
      <c r="Z16" s="1086"/>
      <c r="AA16" s="1083"/>
      <c r="AB16" s="1082"/>
      <c r="AC16" s="1086"/>
      <c r="AD16" s="1086"/>
      <c r="AE16" s="1083"/>
      <c r="AF16" s="1082"/>
      <c r="AG16" s="1086"/>
      <c r="AH16" s="1086"/>
      <c r="AI16" s="1083"/>
      <c r="AJ16" s="1082"/>
      <c r="AK16" s="1086"/>
      <c r="AL16" s="1086"/>
      <c r="AM16" s="1086"/>
      <c r="AN16" s="1086"/>
      <c r="AO16" s="1083"/>
      <c r="AP16" s="1082"/>
      <c r="AQ16" s="1086"/>
      <c r="AR16" s="1086"/>
      <c r="AS16" s="1086"/>
      <c r="AT16" s="1086"/>
      <c r="AU16" s="1086"/>
      <c r="AV16" s="1086"/>
      <c r="AW16" s="1086"/>
      <c r="AX16" s="1083"/>
      <c r="AY16" s="536"/>
    </row>
    <row r="17" spans="1:51" ht="12.6" customHeight="1" x14ac:dyDescent="0.2">
      <c r="A17" s="536"/>
      <c r="B17" s="1082" t="s">
        <v>1347</v>
      </c>
      <c r="C17" s="1083"/>
      <c r="D17" s="1082"/>
      <c r="E17" s="1086"/>
      <c r="F17" s="1086"/>
      <c r="G17" s="1086"/>
      <c r="H17" s="1086"/>
      <c r="I17" s="1086"/>
      <c r="J17" s="1086"/>
      <c r="K17" s="1086"/>
      <c r="L17" s="1086"/>
      <c r="M17" s="1086"/>
      <c r="N17" s="1086"/>
      <c r="O17" s="1086"/>
      <c r="P17" s="1086"/>
      <c r="Q17" s="1086"/>
      <c r="R17" s="1086"/>
      <c r="S17" s="1086"/>
      <c r="T17" s="1083"/>
      <c r="U17" s="1082" t="s">
        <v>1540</v>
      </c>
      <c r="V17" s="1083"/>
      <c r="W17" s="1082" t="s">
        <v>1541</v>
      </c>
      <c r="X17" s="1086"/>
      <c r="Y17" s="1086"/>
      <c r="Z17" s="1086"/>
      <c r="AA17" s="1086"/>
      <c r="AB17" s="1083"/>
      <c r="AC17" s="1082" t="s">
        <v>1542</v>
      </c>
      <c r="AD17" s="1086"/>
      <c r="AE17" s="1086"/>
      <c r="AF17" s="1086"/>
      <c r="AG17" s="1083"/>
      <c r="AH17" s="1082" t="s">
        <v>1543</v>
      </c>
      <c r="AI17" s="1086"/>
      <c r="AJ17" s="1086"/>
      <c r="AK17" s="1086"/>
      <c r="AL17" s="1083"/>
      <c r="AM17" s="1207" t="s">
        <v>1544</v>
      </c>
      <c r="AN17" s="1208"/>
      <c r="AO17" s="1209"/>
      <c r="AP17" s="1082" t="s">
        <v>1545</v>
      </c>
      <c r="AQ17" s="1086"/>
      <c r="AR17" s="1086"/>
      <c r="AS17" s="1083"/>
      <c r="AT17" s="1082" t="s">
        <v>1546</v>
      </c>
      <c r="AU17" s="1086"/>
      <c r="AV17" s="1083"/>
      <c r="AW17" s="1082" t="s">
        <v>1547</v>
      </c>
      <c r="AX17" s="1083"/>
      <c r="AY17" s="536"/>
    </row>
    <row r="18" spans="1:51" ht="23.45" customHeight="1" x14ac:dyDescent="0.4">
      <c r="A18" s="471"/>
      <c r="B18" s="537"/>
      <c r="C18" s="490" t="s">
        <v>623</v>
      </c>
      <c r="D18" s="491"/>
      <c r="E18" s="505"/>
      <c r="F18" s="505"/>
      <c r="G18" s="505"/>
      <c r="H18" s="505"/>
      <c r="I18" s="505"/>
      <c r="J18" s="505"/>
      <c r="K18" s="505"/>
      <c r="L18" s="505"/>
      <c r="M18" s="505"/>
      <c r="N18" s="505"/>
      <c r="O18" s="505"/>
      <c r="P18" s="505"/>
      <c r="Q18" s="505"/>
      <c r="R18" s="505"/>
      <c r="S18" s="505"/>
      <c r="T18" s="505"/>
      <c r="U18" s="505"/>
      <c r="V18" s="505"/>
      <c r="W18" s="505"/>
      <c r="X18" s="505"/>
      <c r="Y18" s="505"/>
      <c r="Z18" s="505"/>
      <c r="AA18" s="505"/>
      <c r="AB18" s="505"/>
      <c r="AC18" s="505"/>
      <c r="AD18" s="505"/>
      <c r="AE18" s="505"/>
      <c r="AF18" s="505"/>
      <c r="AG18" s="505"/>
      <c r="AH18" s="505"/>
      <c r="AI18" s="505"/>
      <c r="AJ18" s="505"/>
      <c r="AK18" s="505"/>
      <c r="AL18" s="505"/>
      <c r="AM18" s="505"/>
      <c r="AN18" s="505"/>
      <c r="AO18" s="505"/>
      <c r="AP18" s="505"/>
      <c r="AQ18" s="505"/>
      <c r="AR18" s="505"/>
      <c r="AS18" s="505"/>
      <c r="AT18" s="505"/>
      <c r="AU18" s="505"/>
      <c r="AV18" s="505"/>
      <c r="AW18" s="505"/>
      <c r="AX18" s="507"/>
      <c r="AY18" s="535"/>
    </row>
    <row r="19" spans="1:51" ht="23.45" customHeight="1" x14ac:dyDescent="0.4">
      <c r="A19" s="471"/>
      <c r="B19" s="537"/>
      <c r="C19" s="490" t="s">
        <v>626</v>
      </c>
      <c r="D19" s="538"/>
      <c r="E19" s="495"/>
      <c r="F19" s="495"/>
      <c r="G19" s="495"/>
      <c r="H19" s="495"/>
      <c r="I19" s="495"/>
      <c r="J19" s="495"/>
      <c r="K19" s="495"/>
      <c r="L19" s="495"/>
      <c r="M19" s="495"/>
      <c r="N19" s="495"/>
      <c r="O19" s="495"/>
      <c r="P19" s="495"/>
      <c r="Q19" s="495"/>
      <c r="R19" s="495"/>
      <c r="S19" s="495"/>
      <c r="T19" s="495"/>
      <c r="U19" s="495"/>
      <c r="V19" s="495"/>
      <c r="W19" s="495"/>
      <c r="X19" s="495"/>
      <c r="Y19" s="495"/>
      <c r="Z19" s="495"/>
      <c r="AA19" s="495"/>
      <c r="AB19" s="495"/>
      <c r="AC19" s="495"/>
      <c r="AD19" s="495"/>
      <c r="AE19" s="495"/>
      <c r="AF19" s="495"/>
      <c r="AG19" s="495"/>
      <c r="AH19" s="495"/>
      <c r="AI19" s="495"/>
      <c r="AJ19" s="495"/>
      <c r="AK19" s="495"/>
      <c r="AL19" s="495"/>
      <c r="AM19" s="495"/>
      <c r="AN19" s="495"/>
      <c r="AO19" s="495"/>
      <c r="AP19" s="495"/>
      <c r="AQ19" s="495"/>
      <c r="AR19" s="495"/>
      <c r="AS19" s="495"/>
      <c r="AT19" s="495"/>
      <c r="AU19" s="495"/>
      <c r="AV19" s="495"/>
      <c r="AW19" s="495"/>
      <c r="AX19" s="497"/>
      <c r="AY19" s="535"/>
    </row>
    <row r="20" spans="1:51" ht="23.45" customHeight="1" x14ac:dyDescent="0.4">
      <c r="A20" s="471"/>
      <c r="B20" s="537"/>
      <c r="C20" s="490" t="s">
        <v>628</v>
      </c>
      <c r="D20" s="495"/>
      <c r="E20" s="495"/>
      <c r="F20" s="495"/>
      <c r="G20" s="495"/>
      <c r="H20" s="495"/>
      <c r="I20" s="495"/>
      <c r="J20" s="495"/>
      <c r="K20" s="495"/>
      <c r="L20" s="495"/>
      <c r="M20" s="495"/>
      <c r="N20" s="495"/>
      <c r="O20" s="495"/>
      <c r="P20" s="495"/>
      <c r="Q20" s="495"/>
      <c r="R20" s="495"/>
      <c r="S20" s="495"/>
      <c r="T20" s="495"/>
      <c r="U20" s="495"/>
      <c r="V20" s="495"/>
      <c r="W20" s="495"/>
      <c r="X20" s="495"/>
      <c r="Y20" s="495"/>
      <c r="Z20" s="495"/>
      <c r="AA20" s="495"/>
      <c r="AB20" s="495"/>
      <c r="AC20" s="495"/>
      <c r="AD20" s="495"/>
      <c r="AE20" s="495"/>
      <c r="AF20" s="495"/>
      <c r="AG20" s="495"/>
      <c r="AH20" s="495"/>
      <c r="AI20" s="495"/>
      <c r="AJ20" s="495"/>
      <c r="AK20" s="495"/>
      <c r="AL20" s="495"/>
      <c r="AM20" s="495"/>
      <c r="AN20" s="495"/>
      <c r="AO20" s="495"/>
      <c r="AP20" s="495"/>
      <c r="AQ20" s="495"/>
      <c r="AR20" s="495"/>
      <c r="AS20" s="495"/>
      <c r="AT20" s="495"/>
      <c r="AU20" s="495"/>
      <c r="AV20" s="495"/>
      <c r="AW20" s="495"/>
      <c r="AX20" s="497"/>
      <c r="AY20" s="535"/>
    </row>
    <row r="21" spans="1:51" ht="23.45" customHeight="1" x14ac:dyDescent="0.4">
      <c r="A21" s="471"/>
      <c r="B21" s="537"/>
      <c r="C21" s="490" t="s">
        <v>630</v>
      </c>
      <c r="D21" s="495"/>
      <c r="E21" s="495"/>
      <c r="F21" s="495"/>
      <c r="G21" s="495"/>
      <c r="H21" s="495"/>
      <c r="I21" s="495"/>
      <c r="J21" s="495"/>
      <c r="K21" s="495"/>
      <c r="L21" s="495"/>
      <c r="M21" s="495"/>
      <c r="N21" s="495"/>
      <c r="O21" s="495"/>
      <c r="P21" s="495"/>
      <c r="Q21" s="495"/>
      <c r="R21" s="495"/>
      <c r="S21" s="495"/>
      <c r="T21" s="495"/>
      <c r="U21" s="495"/>
      <c r="V21" s="495"/>
      <c r="W21" s="495"/>
      <c r="X21" s="495"/>
      <c r="Y21" s="495"/>
      <c r="Z21" s="495"/>
      <c r="AA21" s="495"/>
      <c r="AB21" s="495"/>
      <c r="AC21" s="495"/>
      <c r="AD21" s="495"/>
      <c r="AE21" s="495"/>
      <c r="AF21" s="495"/>
      <c r="AG21" s="495"/>
      <c r="AH21" s="495"/>
      <c r="AI21" s="495"/>
      <c r="AJ21" s="495"/>
      <c r="AK21" s="495"/>
      <c r="AL21" s="495"/>
      <c r="AM21" s="495"/>
      <c r="AN21" s="495"/>
      <c r="AO21" s="495"/>
      <c r="AP21" s="495"/>
      <c r="AQ21" s="495"/>
      <c r="AR21" s="495"/>
      <c r="AS21" s="495"/>
      <c r="AT21" s="495"/>
      <c r="AU21" s="495"/>
      <c r="AV21" s="495"/>
      <c r="AW21" s="495"/>
      <c r="AX21" s="497"/>
      <c r="AY21" s="535"/>
    </row>
    <row r="22" spans="1:51" ht="23.45" customHeight="1" x14ac:dyDescent="0.4">
      <c r="A22" s="471"/>
      <c r="B22" s="537"/>
      <c r="C22" s="490" t="s">
        <v>632</v>
      </c>
      <c r="D22" s="495"/>
      <c r="E22" s="495"/>
      <c r="F22" s="495"/>
      <c r="G22" s="495"/>
      <c r="H22" s="495"/>
      <c r="I22" s="495"/>
      <c r="J22" s="495"/>
      <c r="K22" s="495"/>
      <c r="L22" s="495"/>
      <c r="M22" s="495"/>
      <c r="N22" s="495"/>
      <c r="O22" s="495"/>
      <c r="P22" s="495"/>
      <c r="Q22" s="495"/>
      <c r="R22" s="495"/>
      <c r="S22" s="495"/>
      <c r="T22" s="495"/>
      <c r="U22" s="495"/>
      <c r="V22" s="495"/>
      <c r="W22" s="495"/>
      <c r="X22" s="495"/>
      <c r="Y22" s="495"/>
      <c r="Z22" s="495"/>
      <c r="AA22" s="495"/>
      <c r="AB22" s="495"/>
      <c r="AC22" s="495"/>
      <c r="AD22" s="495"/>
      <c r="AE22" s="495"/>
      <c r="AF22" s="495"/>
      <c r="AG22" s="495"/>
      <c r="AH22" s="495"/>
      <c r="AI22" s="495"/>
      <c r="AJ22" s="495"/>
      <c r="AK22" s="495"/>
      <c r="AL22" s="495"/>
      <c r="AM22" s="495"/>
      <c r="AN22" s="495"/>
      <c r="AO22" s="495"/>
      <c r="AP22" s="495"/>
      <c r="AQ22" s="495"/>
      <c r="AR22" s="495"/>
      <c r="AS22" s="495"/>
      <c r="AT22" s="495"/>
      <c r="AU22" s="495"/>
      <c r="AV22" s="495"/>
      <c r="AW22" s="495"/>
      <c r="AX22" s="497"/>
      <c r="AY22" s="535"/>
    </row>
    <row r="23" spans="1:51" ht="23.45" customHeight="1" x14ac:dyDescent="0.4">
      <c r="A23" s="471"/>
      <c r="B23" s="472"/>
      <c r="C23" s="490" t="s">
        <v>634</v>
      </c>
      <c r="D23" s="495"/>
      <c r="E23" s="495"/>
      <c r="F23" s="495"/>
      <c r="G23" s="495"/>
      <c r="H23" s="495"/>
      <c r="I23" s="495"/>
      <c r="J23" s="495"/>
      <c r="K23" s="495"/>
      <c r="L23" s="495"/>
      <c r="M23" s="495"/>
      <c r="N23" s="495"/>
      <c r="O23" s="495"/>
      <c r="P23" s="495"/>
      <c r="Q23" s="495"/>
      <c r="R23" s="495"/>
      <c r="S23" s="495"/>
      <c r="T23" s="495"/>
      <c r="U23" s="495"/>
      <c r="V23" s="495"/>
      <c r="W23" s="495"/>
      <c r="X23" s="495"/>
      <c r="Y23" s="495"/>
      <c r="Z23" s="495"/>
      <c r="AA23" s="495"/>
      <c r="AB23" s="495"/>
      <c r="AC23" s="495"/>
      <c r="AD23" s="495"/>
      <c r="AE23" s="495"/>
      <c r="AF23" s="495"/>
      <c r="AG23" s="495"/>
      <c r="AH23" s="495"/>
      <c r="AI23" s="495"/>
      <c r="AJ23" s="495"/>
      <c r="AK23" s="495"/>
      <c r="AL23" s="495"/>
      <c r="AM23" s="495"/>
      <c r="AN23" s="495"/>
      <c r="AO23" s="495"/>
      <c r="AP23" s="495"/>
      <c r="AQ23" s="495"/>
      <c r="AR23" s="495"/>
      <c r="AS23" s="495"/>
      <c r="AT23" s="495"/>
      <c r="AU23" s="495"/>
      <c r="AV23" s="495"/>
      <c r="AW23" s="495"/>
      <c r="AX23" s="497"/>
      <c r="AY23" s="535"/>
    </row>
    <row r="24" spans="1:51" ht="23.45" customHeight="1" x14ac:dyDescent="0.4">
      <c r="A24" s="471"/>
      <c r="B24" s="537"/>
      <c r="C24" s="490" t="s">
        <v>637</v>
      </c>
      <c r="D24" s="495"/>
      <c r="E24" s="495"/>
      <c r="F24" s="495"/>
      <c r="G24" s="495"/>
      <c r="H24" s="495"/>
      <c r="I24" s="495"/>
      <c r="J24" s="495"/>
      <c r="K24" s="495"/>
      <c r="L24" s="495"/>
      <c r="M24" s="495"/>
      <c r="N24" s="495"/>
      <c r="O24" s="495"/>
      <c r="P24" s="495"/>
      <c r="Q24" s="495"/>
      <c r="R24" s="495"/>
      <c r="S24" s="495"/>
      <c r="T24" s="495"/>
      <c r="U24" s="495"/>
      <c r="V24" s="495"/>
      <c r="W24" s="495"/>
      <c r="X24" s="495"/>
      <c r="Y24" s="495"/>
      <c r="Z24" s="495"/>
      <c r="AA24" s="495"/>
      <c r="AB24" s="495"/>
      <c r="AC24" s="495"/>
      <c r="AD24" s="495"/>
      <c r="AE24" s="495"/>
      <c r="AF24" s="495"/>
      <c r="AG24" s="495"/>
      <c r="AH24" s="495"/>
      <c r="AI24" s="495"/>
      <c r="AJ24" s="495"/>
      <c r="AK24" s="495"/>
      <c r="AL24" s="495"/>
      <c r="AM24" s="495"/>
      <c r="AN24" s="495"/>
      <c r="AO24" s="495"/>
      <c r="AP24" s="495"/>
      <c r="AQ24" s="495"/>
      <c r="AR24" s="495"/>
      <c r="AS24" s="495"/>
      <c r="AT24" s="495"/>
      <c r="AU24" s="495"/>
      <c r="AV24" s="495"/>
      <c r="AW24" s="495"/>
      <c r="AX24" s="497"/>
      <c r="AY24" s="535"/>
    </row>
    <row r="25" spans="1:51" ht="23.45" customHeight="1" x14ac:dyDescent="0.4">
      <c r="A25" s="471"/>
      <c r="B25" s="539"/>
      <c r="C25" s="490" t="s">
        <v>640</v>
      </c>
      <c r="D25" s="495"/>
      <c r="E25" s="495"/>
      <c r="F25" s="495"/>
      <c r="G25" s="495"/>
      <c r="H25" s="495"/>
      <c r="I25" s="495"/>
      <c r="J25" s="495"/>
      <c r="K25" s="495"/>
      <c r="L25" s="495"/>
      <c r="M25" s="495"/>
      <c r="N25" s="495"/>
      <c r="O25" s="495"/>
      <c r="P25" s="495"/>
      <c r="Q25" s="495"/>
      <c r="R25" s="495"/>
      <c r="S25" s="495"/>
      <c r="T25" s="495"/>
      <c r="U25" s="495"/>
      <c r="V25" s="495"/>
      <c r="W25" s="495"/>
      <c r="X25" s="495"/>
      <c r="Y25" s="495"/>
      <c r="Z25" s="495"/>
      <c r="AA25" s="495"/>
      <c r="AB25" s="495"/>
      <c r="AC25" s="495"/>
      <c r="AD25" s="495"/>
      <c r="AE25" s="495"/>
      <c r="AF25" s="495"/>
      <c r="AG25" s="495"/>
      <c r="AH25" s="495"/>
      <c r="AI25" s="495"/>
      <c r="AJ25" s="495"/>
      <c r="AK25" s="495"/>
      <c r="AL25" s="495"/>
      <c r="AM25" s="495"/>
      <c r="AN25" s="495"/>
      <c r="AO25" s="495"/>
      <c r="AP25" s="495"/>
      <c r="AQ25" s="495"/>
      <c r="AR25" s="495"/>
      <c r="AS25" s="495"/>
      <c r="AT25" s="495"/>
      <c r="AU25" s="495"/>
      <c r="AV25" s="495"/>
      <c r="AW25" s="495"/>
      <c r="AX25" s="497"/>
      <c r="AY25" s="535"/>
    </row>
    <row r="26" spans="1:51" ht="23.45" customHeight="1" x14ac:dyDescent="0.4">
      <c r="A26" s="471"/>
      <c r="B26" s="539"/>
      <c r="C26" s="490" t="s">
        <v>642</v>
      </c>
      <c r="D26" s="495"/>
      <c r="E26" s="495"/>
      <c r="F26" s="495"/>
      <c r="G26" s="495"/>
      <c r="H26" s="495"/>
      <c r="I26" s="495"/>
      <c r="J26" s="495"/>
      <c r="K26" s="495"/>
      <c r="L26" s="495"/>
      <c r="M26" s="495"/>
      <c r="N26" s="495"/>
      <c r="O26" s="495"/>
      <c r="P26" s="495"/>
      <c r="Q26" s="495"/>
      <c r="R26" s="495"/>
      <c r="S26" s="495"/>
      <c r="T26" s="495"/>
      <c r="U26" s="495"/>
      <c r="V26" s="495"/>
      <c r="W26" s="495"/>
      <c r="X26" s="495"/>
      <c r="Y26" s="495"/>
      <c r="Z26" s="495"/>
      <c r="AA26" s="495"/>
      <c r="AB26" s="495"/>
      <c r="AC26" s="495"/>
      <c r="AD26" s="495"/>
      <c r="AE26" s="495"/>
      <c r="AF26" s="495"/>
      <c r="AG26" s="495"/>
      <c r="AH26" s="495"/>
      <c r="AI26" s="495"/>
      <c r="AJ26" s="495"/>
      <c r="AK26" s="495"/>
      <c r="AL26" s="495"/>
      <c r="AM26" s="495"/>
      <c r="AN26" s="495"/>
      <c r="AO26" s="495"/>
      <c r="AP26" s="495"/>
      <c r="AQ26" s="495"/>
      <c r="AR26" s="495"/>
      <c r="AS26" s="495"/>
      <c r="AT26" s="495"/>
      <c r="AU26" s="495"/>
      <c r="AV26" s="495"/>
      <c r="AW26" s="495"/>
      <c r="AX26" s="497"/>
      <c r="AY26" s="535"/>
    </row>
    <row r="27" spans="1:51" ht="23.45" customHeight="1" x14ac:dyDescent="0.4">
      <c r="A27" s="471"/>
      <c r="B27" s="539"/>
      <c r="C27" s="490" t="s">
        <v>1375</v>
      </c>
      <c r="D27" s="495"/>
      <c r="E27" s="495"/>
      <c r="F27" s="495"/>
      <c r="G27" s="495"/>
      <c r="H27" s="495"/>
      <c r="I27" s="495"/>
      <c r="J27" s="495"/>
      <c r="K27" s="495"/>
      <c r="L27" s="495"/>
      <c r="M27" s="495"/>
      <c r="N27" s="495"/>
      <c r="O27" s="495"/>
      <c r="P27" s="495"/>
      <c r="Q27" s="495"/>
      <c r="R27" s="495"/>
      <c r="S27" s="495"/>
      <c r="T27" s="495"/>
      <c r="U27" s="495"/>
      <c r="V27" s="495"/>
      <c r="W27" s="495"/>
      <c r="X27" s="495"/>
      <c r="Y27" s="495"/>
      <c r="Z27" s="495"/>
      <c r="AA27" s="495"/>
      <c r="AB27" s="495"/>
      <c r="AC27" s="495"/>
      <c r="AD27" s="495"/>
      <c r="AE27" s="495"/>
      <c r="AF27" s="495"/>
      <c r="AG27" s="495"/>
      <c r="AH27" s="495"/>
      <c r="AI27" s="495"/>
      <c r="AJ27" s="495"/>
      <c r="AK27" s="495"/>
      <c r="AL27" s="495"/>
      <c r="AM27" s="495"/>
      <c r="AN27" s="495"/>
      <c r="AO27" s="495"/>
      <c r="AP27" s="495"/>
      <c r="AQ27" s="495"/>
      <c r="AR27" s="495"/>
      <c r="AS27" s="495"/>
      <c r="AT27" s="495"/>
      <c r="AU27" s="495"/>
      <c r="AV27" s="495"/>
      <c r="AW27" s="495"/>
      <c r="AX27" s="497"/>
      <c r="AY27" s="535"/>
    </row>
    <row r="28" spans="1:51" ht="23.45" customHeight="1" x14ac:dyDescent="0.4">
      <c r="A28" s="471"/>
      <c r="B28" s="539"/>
      <c r="C28" s="490" t="s">
        <v>1377</v>
      </c>
      <c r="D28" s="495"/>
      <c r="E28" s="495"/>
      <c r="F28" s="495"/>
      <c r="G28" s="495"/>
      <c r="H28" s="495"/>
      <c r="I28" s="495"/>
      <c r="J28" s="495"/>
      <c r="K28" s="495"/>
      <c r="L28" s="495"/>
      <c r="M28" s="495"/>
      <c r="N28" s="495"/>
      <c r="O28" s="495"/>
      <c r="P28" s="495"/>
      <c r="Q28" s="495"/>
      <c r="R28" s="495"/>
      <c r="S28" s="495"/>
      <c r="T28" s="495"/>
      <c r="U28" s="495"/>
      <c r="V28" s="495"/>
      <c r="W28" s="495"/>
      <c r="X28" s="495"/>
      <c r="Y28" s="495"/>
      <c r="Z28" s="495"/>
      <c r="AA28" s="495"/>
      <c r="AB28" s="495"/>
      <c r="AC28" s="495"/>
      <c r="AD28" s="495"/>
      <c r="AE28" s="495"/>
      <c r="AF28" s="495"/>
      <c r="AG28" s="495"/>
      <c r="AH28" s="495"/>
      <c r="AI28" s="495"/>
      <c r="AJ28" s="495"/>
      <c r="AK28" s="495"/>
      <c r="AL28" s="495"/>
      <c r="AM28" s="495"/>
      <c r="AN28" s="495"/>
      <c r="AO28" s="495"/>
      <c r="AP28" s="495"/>
      <c r="AQ28" s="495"/>
      <c r="AR28" s="495"/>
      <c r="AS28" s="495"/>
      <c r="AT28" s="495"/>
      <c r="AU28" s="495"/>
      <c r="AV28" s="495"/>
      <c r="AW28" s="495"/>
      <c r="AX28" s="497"/>
      <c r="AY28" s="535"/>
    </row>
    <row r="29" spans="1:51" ht="23.45" customHeight="1" x14ac:dyDescent="0.4">
      <c r="A29" s="471"/>
      <c r="B29" s="539"/>
      <c r="C29" s="490" t="s">
        <v>1379</v>
      </c>
      <c r="D29" s="495"/>
      <c r="E29" s="495"/>
      <c r="F29" s="495"/>
      <c r="G29" s="495"/>
      <c r="H29" s="495"/>
      <c r="I29" s="495"/>
      <c r="J29" s="495"/>
      <c r="K29" s="495"/>
      <c r="L29" s="495"/>
      <c r="M29" s="495"/>
      <c r="N29" s="495"/>
      <c r="O29" s="495"/>
      <c r="P29" s="495"/>
      <c r="Q29" s="495"/>
      <c r="R29" s="495"/>
      <c r="S29" s="495"/>
      <c r="T29" s="495"/>
      <c r="U29" s="495"/>
      <c r="V29" s="495"/>
      <c r="W29" s="495"/>
      <c r="X29" s="495"/>
      <c r="Y29" s="495"/>
      <c r="Z29" s="495"/>
      <c r="AA29" s="495"/>
      <c r="AB29" s="495"/>
      <c r="AC29" s="495"/>
      <c r="AD29" s="495"/>
      <c r="AE29" s="495"/>
      <c r="AF29" s="495"/>
      <c r="AG29" s="495"/>
      <c r="AH29" s="495"/>
      <c r="AI29" s="495"/>
      <c r="AJ29" s="495"/>
      <c r="AK29" s="495"/>
      <c r="AL29" s="495"/>
      <c r="AM29" s="495"/>
      <c r="AN29" s="495"/>
      <c r="AO29" s="495"/>
      <c r="AP29" s="495"/>
      <c r="AQ29" s="495"/>
      <c r="AR29" s="495"/>
      <c r="AS29" s="495"/>
      <c r="AT29" s="495"/>
      <c r="AU29" s="495"/>
      <c r="AV29" s="495"/>
      <c r="AW29" s="495"/>
      <c r="AX29" s="497"/>
      <c r="AY29" s="535"/>
    </row>
    <row r="30" spans="1:51" ht="30" customHeight="1" x14ac:dyDescent="0.4">
      <c r="A30" s="471"/>
      <c r="B30" s="539"/>
      <c r="C30" s="490" t="s">
        <v>1381</v>
      </c>
      <c r="D30" s="511"/>
      <c r="E30" s="508"/>
      <c r="F30" s="508"/>
      <c r="G30" s="508"/>
      <c r="H30" s="508"/>
      <c r="I30" s="508"/>
      <c r="J30" s="508"/>
      <c r="K30" s="508"/>
      <c r="L30" s="508"/>
      <c r="M30" s="508"/>
      <c r="N30" s="508"/>
      <c r="O30" s="508"/>
      <c r="P30" s="508"/>
      <c r="Q30" s="508"/>
      <c r="R30" s="508"/>
      <c r="S30" s="508"/>
      <c r="T30" s="508"/>
      <c r="U30" s="508"/>
      <c r="V30" s="508"/>
      <c r="W30" s="508"/>
      <c r="X30" s="508"/>
      <c r="Y30" s="508"/>
      <c r="Z30" s="508"/>
      <c r="AA30" s="508"/>
      <c r="AB30" s="508"/>
      <c r="AC30" s="508"/>
      <c r="AD30" s="508"/>
      <c r="AE30" s="508"/>
      <c r="AF30" s="508"/>
      <c r="AG30" s="508"/>
      <c r="AH30" s="508"/>
      <c r="AI30" s="508"/>
      <c r="AJ30" s="508"/>
      <c r="AK30" s="508"/>
      <c r="AL30" s="508"/>
      <c r="AM30" s="508"/>
      <c r="AN30" s="508"/>
      <c r="AO30" s="508"/>
      <c r="AP30" s="508"/>
      <c r="AQ30" s="508"/>
      <c r="AR30" s="508"/>
      <c r="AS30" s="508"/>
      <c r="AT30" s="508"/>
      <c r="AU30" s="508"/>
      <c r="AV30" s="508"/>
      <c r="AW30" s="508"/>
      <c r="AX30" s="528"/>
      <c r="AY30" s="535"/>
    </row>
    <row r="31" spans="1:51" ht="13.9" customHeight="1" x14ac:dyDescent="0.2">
      <c r="A31" s="471"/>
      <c r="B31" s="472"/>
      <c r="C31" s="473"/>
      <c r="D31" s="473"/>
      <c r="E31" s="473"/>
      <c r="F31" s="473"/>
      <c r="G31" s="473"/>
      <c r="H31" s="473"/>
      <c r="I31" s="473"/>
      <c r="J31" s="473"/>
      <c r="K31" s="473"/>
      <c r="L31" s="473"/>
      <c r="M31" s="473"/>
      <c r="N31" s="473"/>
      <c r="O31" s="473"/>
      <c r="P31" s="473"/>
      <c r="Q31" s="473"/>
      <c r="R31" s="473"/>
      <c r="S31" s="473"/>
      <c r="T31" s="473"/>
      <c r="U31" s="473"/>
      <c r="V31" s="473"/>
      <c r="W31" s="473"/>
      <c r="X31" s="473"/>
      <c r="Y31" s="473"/>
      <c r="Z31" s="473"/>
      <c r="AA31" s="473"/>
      <c r="AB31" s="473"/>
      <c r="AC31" s="473"/>
      <c r="AD31" s="473"/>
      <c r="AE31" s="473"/>
      <c r="AF31" s="473"/>
      <c r="AG31" s="473"/>
      <c r="AH31" s="473"/>
      <c r="AI31" s="473"/>
      <c r="AJ31" s="473"/>
      <c r="AK31" s="473"/>
      <c r="AL31" s="473"/>
      <c r="AM31" s="473"/>
      <c r="AN31" s="473"/>
      <c r="AO31" s="473"/>
      <c r="AP31" s="473"/>
      <c r="AQ31" s="473"/>
      <c r="AR31" s="473"/>
      <c r="AS31" s="473"/>
      <c r="AT31" s="473"/>
      <c r="AU31" s="473"/>
      <c r="AV31" s="473"/>
      <c r="AW31" s="473"/>
      <c r="AX31" s="474"/>
      <c r="AY31" s="535"/>
    </row>
    <row r="32" spans="1:51" ht="24" customHeight="1" x14ac:dyDescent="0.25">
      <c r="A32" s="471"/>
      <c r="B32" s="1116" t="s">
        <v>1548</v>
      </c>
      <c r="C32" s="1117"/>
      <c r="D32" s="1117"/>
      <c r="E32" s="1118"/>
      <c r="F32" s="1116" t="s">
        <v>1549</v>
      </c>
      <c r="G32" s="1117"/>
      <c r="H32" s="1117"/>
      <c r="I32" s="1117"/>
      <c r="J32" s="1117"/>
      <c r="K32" s="1117"/>
      <c r="L32" s="1117"/>
      <c r="M32" s="1117"/>
      <c r="N32" s="1117"/>
      <c r="O32" s="1117"/>
      <c r="P32" s="1117"/>
      <c r="Q32" s="1117"/>
      <c r="R32" s="1117"/>
      <c r="S32" s="1117"/>
      <c r="T32" s="473"/>
      <c r="U32" s="473"/>
      <c r="V32" s="473"/>
      <c r="W32" s="473"/>
      <c r="X32" s="473"/>
      <c r="Y32" s="473"/>
      <c r="Z32" s="473"/>
      <c r="AA32" s="473"/>
      <c r="AB32" s="473"/>
      <c r="AC32" s="473"/>
      <c r="AD32" s="473"/>
      <c r="AE32" s="473"/>
      <c r="AF32" s="473"/>
      <c r="AG32" s="473"/>
      <c r="AH32" s="473"/>
      <c r="AI32" s="473"/>
      <c r="AJ32" s="473"/>
      <c r="AK32" s="473"/>
      <c r="AL32" s="473"/>
      <c r="AM32" s="473"/>
      <c r="AN32" s="473"/>
      <c r="AO32" s="473"/>
      <c r="AP32" s="473"/>
      <c r="AQ32" s="473"/>
      <c r="AR32" s="473"/>
      <c r="AS32" s="473"/>
      <c r="AT32" s="473"/>
      <c r="AU32" s="473"/>
      <c r="AV32" s="473"/>
      <c r="AW32" s="473"/>
      <c r="AX32" s="474"/>
      <c r="AY32" s="535"/>
    </row>
    <row r="33" spans="1:51" ht="7.15" customHeight="1" x14ac:dyDescent="0.2">
      <c r="A33" s="477"/>
      <c r="B33" s="478"/>
      <c r="C33" s="478"/>
      <c r="D33" s="478"/>
      <c r="E33" s="478"/>
      <c r="F33" s="478"/>
      <c r="G33" s="478"/>
      <c r="H33" s="478"/>
      <c r="I33" s="478"/>
      <c r="J33" s="478"/>
      <c r="K33" s="478"/>
      <c r="L33" s="478"/>
      <c r="M33" s="478"/>
      <c r="N33" s="478"/>
      <c r="O33" s="478"/>
      <c r="P33" s="478"/>
      <c r="Q33" s="478"/>
      <c r="R33" s="478"/>
      <c r="S33" s="478"/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478"/>
      <c r="AL33" s="478"/>
      <c r="AM33" s="478"/>
      <c r="AN33" s="478"/>
      <c r="AO33" s="478"/>
      <c r="AP33" s="478"/>
      <c r="AQ33" s="478"/>
      <c r="AR33" s="478"/>
      <c r="AS33" s="478"/>
      <c r="AT33" s="478"/>
      <c r="AU33" s="478"/>
      <c r="AV33" s="478"/>
      <c r="AW33" s="478"/>
      <c r="AX33" s="478"/>
      <c r="AY33" s="519"/>
    </row>
    <row r="35" spans="1:51" x14ac:dyDescent="0.2">
      <c r="A35" s="468"/>
      <c r="B35" s="469"/>
      <c r="C35" s="469"/>
      <c r="D35" s="469"/>
      <c r="E35" s="469"/>
      <c r="F35" s="469"/>
      <c r="G35" s="469"/>
      <c r="H35" s="469"/>
      <c r="I35" s="469"/>
      <c r="J35" s="469"/>
      <c r="K35" s="469"/>
      <c r="L35" s="469"/>
      <c r="M35" s="469"/>
      <c r="N35" s="469"/>
      <c r="O35" s="469"/>
      <c r="P35" s="469"/>
      <c r="Q35" s="469"/>
      <c r="R35" s="469"/>
      <c r="S35" s="469"/>
      <c r="T35" s="469"/>
      <c r="U35" s="469"/>
      <c r="V35" s="469"/>
      <c r="W35" s="469"/>
      <c r="X35" s="469"/>
      <c r="Y35" s="469"/>
      <c r="Z35" s="469"/>
      <c r="AA35" s="469"/>
      <c r="AB35" s="469"/>
      <c r="AC35" s="469"/>
      <c r="AD35" s="469"/>
      <c r="AE35" s="469"/>
      <c r="AF35" s="469"/>
      <c r="AG35" s="469"/>
      <c r="AH35" s="469"/>
      <c r="AI35" s="469"/>
      <c r="AJ35" s="469"/>
      <c r="AK35" s="469"/>
      <c r="AL35" s="469"/>
      <c r="AM35" s="469"/>
      <c r="AN35" s="469" t="s">
        <v>1550</v>
      </c>
      <c r="AO35" s="469"/>
      <c r="AP35" s="469"/>
      <c r="AQ35" s="469"/>
      <c r="AR35" s="469"/>
      <c r="AS35" s="469"/>
      <c r="AT35" s="469"/>
      <c r="AU35" s="469"/>
      <c r="AV35" s="469"/>
      <c r="AW35" s="469"/>
      <c r="AX35" s="469"/>
      <c r="AY35" s="515"/>
    </row>
    <row r="36" spans="1:51" x14ac:dyDescent="0.2">
      <c r="A36" s="471"/>
      <c r="AK36" s="472"/>
      <c r="AL36" s="473"/>
      <c r="AM36" s="474"/>
      <c r="AN36" s="472"/>
      <c r="AO36" s="474"/>
      <c r="AP36" s="472"/>
      <c r="AQ36" s="473"/>
      <c r="AR36" s="473"/>
      <c r="AS36" s="474"/>
      <c r="AT36" s="472"/>
      <c r="AU36" s="473"/>
      <c r="AV36" s="474"/>
      <c r="AW36" s="472"/>
      <c r="AX36" s="474"/>
      <c r="AY36" s="535"/>
    </row>
    <row r="37" spans="1:51" x14ac:dyDescent="0.2">
      <c r="A37" s="471"/>
      <c r="B37" s="472" t="s">
        <v>1324</v>
      </c>
      <c r="C37" s="473"/>
      <c r="D37" s="474"/>
      <c r="E37" s="472"/>
      <c r="F37" s="473"/>
      <c r="G37" s="473"/>
      <c r="H37" s="474"/>
      <c r="I37" s="472"/>
      <c r="J37" s="473"/>
      <c r="K37" s="474"/>
      <c r="L37" s="472"/>
      <c r="M37" s="474"/>
      <c r="T37" s="454"/>
      <c r="AK37" s="472"/>
      <c r="AL37" s="473"/>
      <c r="AM37" s="474"/>
      <c r="AN37" s="472"/>
      <c r="AO37" s="474"/>
      <c r="AP37" s="472"/>
      <c r="AQ37" s="473"/>
      <c r="AR37" s="473"/>
      <c r="AS37" s="474"/>
      <c r="AT37" s="472"/>
      <c r="AU37" s="473"/>
      <c r="AV37" s="474"/>
      <c r="AW37" s="472"/>
      <c r="AX37" s="474"/>
      <c r="AY37" s="535"/>
    </row>
    <row r="38" spans="1:51" x14ac:dyDescent="0.2">
      <c r="A38" s="471"/>
      <c r="B38" s="472" t="s">
        <v>1325</v>
      </c>
      <c r="C38" s="473"/>
      <c r="D38" s="474"/>
      <c r="E38" s="472"/>
      <c r="F38" s="473"/>
      <c r="G38" s="473"/>
      <c r="H38" s="474"/>
      <c r="I38" s="472"/>
      <c r="J38" s="473"/>
      <c r="K38" s="474"/>
      <c r="L38" s="472"/>
      <c r="M38" s="474"/>
      <c r="V38" s="476"/>
      <c r="W38" s="472"/>
      <c r="X38" s="474"/>
      <c r="Y38" s="472"/>
      <c r="Z38" s="473"/>
      <c r="AA38" s="473"/>
      <c r="AB38" s="474"/>
      <c r="AC38" s="472"/>
      <c r="AD38" s="473"/>
      <c r="AE38" s="473"/>
      <c r="AF38" s="474"/>
      <c r="AG38" s="472"/>
      <c r="AH38" s="473"/>
      <c r="AI38" s="473"/>
      <c r="AJ38" s="473"/>
      <c r="AK38" s="472"/>
      <c r="AL38" s="473"/>
      <c r="AM38" s="474"/>
      <c r="AN38" s="472"/>
      <c r="AO38" s="474"/>
      <c r="AP38" s="472"/>
      <c r="AQ38" s="473"/>
      <c r="AR38" s="473"/>
      <c r="AS38" s="474"/>
      <c r="AT38" s="472"/>
      <c r="AU38" s="473"/>
      <c r="AV38" s="474"/>
      <c r="AW38" s="472"/>
      <c r="AX38" s="474"/>
      <c r="AY38" s="535"/>
    </row>
    <row r="39" spans="1:51" ht="15" customHeight="1" x14ac:dyDescent="0.2">
      <c r="A39" s="471"/>
      <c r="B39" s="472" t="s">
        <v>1326</v>
      </c>
      <c r="C39" s="473"/>
      <c r="D39" s="474"/>
      <c r="E39" s="472"/>
      <c r="F39" s="473"/>
      <c r="G39" s="473"/>
      <c r="H39" s="474"/>
      <c r="I39" s="472"/>
      <c r="J39" s="473"/>
      <c r="K39" s="474"/>
      <c r="L39" s="472"/>
      <c r="M39" s="474"/>
      <c r="N39" s="477"/>
      <c r="O39" s="478"/>
      <c r="P39" s="478"/>
      <c r="Q39" s="478"/>
      <c r="R39" s="478"/>
      <c r="S39" s="478"/>
      <c r="T39" s="478"/>
      <c r="U39" s="478"/>
      <c r="V39" s="476"/>
      <c r="W39" s="472"/>
      <c r="X39" s="474"/>
      <c r="Y39" s="472"/>
      <c r="Z39" s="473"/>
      <c r="AA39" s="473"/>
      <c r="AB39" s="474"/>
      <c r="AC39" s="472"/>
      <c r="AD39" s="473"/>
      <c r="AE39" s="473"/>
      <c r="AF39" s="474"/>
      <c r="AG39" s="472"/>
      <c r="AH39" s="473"/>
      <c r="AI39" s="473"/>
      <c r="AJ39" s="473"/>
      <c r="AK39" s="472"/>
      <c r="AL39" s="473"/>
      <c r="AM39" s="474"/>
      <c r="AN39" s="472"/>
      <c r="AO39" s="474"/>
      <c r="AP39" s="472"/>
      <c r="AQ39" s="473"/>
      <c r="AR39" s="473"/>
      <c r="AS39" s="474"/>
      <c r="AT39" s="472"/>
      <c r="AU39" s="473"/>
      <c r="AV39" s="474"/>
      <c r="AW39" s="472"/>
      <c r="AX39" s="474"/>
      <c r="AY39" s="535"/>
    </row>
    <row r="40" spans="1:51" ht="23.45" customHeight="1" x14ac:dyDescent="0.25">
      <c r="A40" s="471"/>
      <c r="B40" s="1082"/>
      <c r="C40" s="1086"/>
      <c r="D40" s="1086"/>
      <c r="E40" s="1086"/>
      <c r="F40" s="1086"/>
      <c r="G40" s="1086"/>
      <c r="H40" s="1086"/>
      <c r="I40" s="1086"/>
      <c r="J40" s="1086"/>
      <c r="K40" s="1086"/>
      <c r="L40" s="1086"/>
      <c r="M40" s="1086"/>
      <c r="N40" s="1086"/>
      <c r="O40" s="1086"/>
      <c r="P40" s="1086"/>
      <c r="Q40" s="1086"/>
      <c r="R40" s="1086"/>
      <c r="S40" s="1086"/>
      <c r="T40" s="1086"/>
      <c r="U40" s="1086"/>
      <c r="V40" s="1086"/>
      <c r="W40" s="1086"/>
      <c r="X40" s="1086"/>
      <c r="Y40" s="1086"/>
      <c r="Z40" s="1086"/>
      <c r="AA40" s="1086"/>
      <c r="AB40" s="1086"/>
      <c r="AC40" s="1086"/>
      <c r="AD40" s="1086"/>
      <c r="AE40" s="1086"/>
      <c r="AF40" s="1086"/>
      <c r="AG40" s="1086"/>
      <c r="AH40" s="1086"/>
      <c r="AI40" s="1086"/>
      <c r="AJ40" s="1086"/>
      <c r="AK40" s="1086"/>
      <c r="AL40" s="1086"/>
      <c r="AM40" s="1086"/>
      <c r="AN40" s="1083"/>
      <c r="AO40" s="1116" t="str">
        <f>AL6</f>
        <v>02141.00001</v>
      </c>
      <c r="AP40" s="1117"/>
      <c r="AQ40" s="1117"/>
      <c r="AR40" s="1117"/>
      <c r="AS40" s="1117"/>
      <c r="AT40" s="1117"/>
      <c r="AU40" s="1117"/>
      <c r="AV40" s="1118"/>
      <c r="AW40" s="1090">
        <v>2</v>
      </c>
      <c r="AX40" s="1089"/>
      <c r="AY40" s="535"/>
    </row>
    <row r="41" spans="1:51" ht="13.15" customHeight="1" x14ac:dyDescent="0.2">
      <c r="A41" s="471"/>
      <c r="B41" s="1104"/>
      <c r="C41" s="1106"/>
      <c r="D41" s="472"/>
      <c r="E41" s="474"/>
      <c r="F41" s="472"/>
      <c r="G41" s="474"/>
      <c r="H41" s="472"/>
      <c r="I41" s="473"/>
      <c r="J41" s="473"/>
      <c r="K41" s="474"/>
      <c r="L41" s="472"/>
      <c r="M41" s="473"/>
      <c r="N41" s="474"/>
      <c r="O41" s="472"/>
      <c r="P41" s="474"/>
      <c r="Q41" s="476"/>
      <c r="R41" s="476"/>
      <c r="S41" s="472"/>
      <c r="T41" s="473"/>
      <c r="U41" s="474"/>
      <c r="V41" s="472"/>
      <c r="W41" s="473"/>
      <c r="X41" s="473"/>
      <c r="Y41" s="474"/>
      <c r="Z41" s="472"/>
      <c r="AA41" s="474"/>
      <c r="AB41" s="1210" t="str">
        <f>V7</f>
        <v>ОК 001</v>
      </c>
      <c r="AC41" s="1187"/>
      <c r="AD41" s="1187"/>
      <c r="AE41" s="1187"/>
      <c r="AF41" s="1187"/>
      <c r="AG41" s="1187"/>
      <c r="AH41" s="1187"/>
      <c r="AI41" s="1187"/>
      <c r="AJ41" s="1187"/>
      <c r="AK41" s="1187"/>
      <c r="AL41" s="1187"/>
      <c r="AM41" s="1187"/>
      <c r="AN41" s="1188"/>
      <c r="AO41" s="1100">
        <f>AQ7</f>
        <v>0</v>
      </c>
      <c r="AP41" s="1211"/>
      <c r="AQ41" s="1211"/>
      <c r="AR41" s="1211"/>
      <c r="AS41" s="1211"/>
      <c r="AT41" s="1211"/>
      <c r="AU41" s="1211"/>
      <c r="AV41" s="1212"/>
      <c r="AW41" s="1215" t="str">
        <f>AW11</f>
        <v>010</v>
      </c>
      <c r="AX41" s="1216"/>
      <c r="AY41" s="535"/>
    </row>
    <row r="42" spans="1:51" ht="6" customHeight="1" x14ac:dyDescent="0.2">
      <c r="A42" s="471"/>
      <c r="B42" s="1107"/>
      <c r="C42" s="1108"/>
      <c r="D42" s="468"/>
      <c r="E42" s="515"/>
      <c r="F42" s="468"/>
      <c r="G42" s="515"/>
      <c r="H42" s="468"/>
      <c r="I42" s="469"/>
      <c r="J42" s="469"/>
      <c r="K42" s="515"/>
      <c r="L42" s="468"/>
      <c r="M42" s="469"/>
      <c r="N42" s="515"/>
      <c r="O42" s="468"/>
      <c r="P42" s="515"/>
      <c r="Q42" s="533"/>
      <c r="R42" s="533"/>
      <c r="S42" s="468"/>
      <c r="T42" s="469"/>
      <c r="U42" s="515"/>
      <c r="V42" s="468"/>
      <c r="W42" s="469"/>
      <c r="X42" s="469"/>
      <c r="Y42" s="515"/>
      <c r="Z42" s="468"/>
      <c r="AA42" s="515"/>
      <c r="AB42" s="1189"/>
      <c r="AC42" s="1178"/>
      <c r="AD42" s="1178"/>
      <c r="AE42" s="1178"/>
      <c r="AF42" s="1178"/>
      <c r="AG42" s="1178"/>
      <c r="AH42" s="1178"/>
      <c r="AI42" s="1178"/>
      <c r="AJ42" s="1178"/>
      <c r="AK42" s="1178"/>
      <c r="AL42" s="1178"/>
      <c r="AM42" s="1178"/>
      <c r="AN42" s="1179"/>
      <c r="AO42" s="1125"/>
      <c r="AP42" s="1213"/>
      <c r="AQ42" s="1213"/>
      <c r="AR42" s="1213"/>
      <c r="AS42" s="1213"/>
      <c r="AT42" s="1213"/>
      <c r="AU42" s="1213"/>
      <c r="AV42" s="1214"/>
      <c r="AW42" s="1217"/>
      <c r="AX42" s="1218"/>
      <c r="AY42" s="535"/>
    </row>
    <row r="43" spans="1:51" ht="7.15" customHeight="1" x14ac:dyDescent="0.2">
      <c r="A43" s="471"/>
      <c r="B43" s="1107"/>
      <c r="C43" s="1108"/>
      <c r="D43" s="477"/>
      <c r="E43" s="519"/>
      <c r="F43" s="477"/>
      <c r="G43" s="519"/>
      <c r="H43" s="477"/>
      <c r="I43" s="478"/>
      <c r="J43" s="478"/>
      <c r="K43" s="519"/>
      <c r="L43" s="477"/>
      <c r="M43" s="478"/>
      <c r="N43" s="519"/>
      <c r="O43" s="477"/>
      <c r="P43" s="519"/>
      <c r="Q43" s="534"/>
      <c r="R43" s="534"/>
      <c r="S43" s="477"/>
      <c r="T43" s="478"/>
      <c r="U43" s="519"/>
      <c r="V43" s="477"/>
      <c r="W43" s="478"/>
      <c r="X43" s="478"/>
      <c r="Y43" s="519"/>
      <c r="Z43" s="482"/>
      <c r="AA43" s="484"/>
      <c r="AB43" s="1189"/>
      <c r="AC43" s="1178"/>
      <c r="AD43" s="1178"/>
      <c r="AE43" s="1178"/>
      <c r="AF43" s="1178"/>
      <c r="AG43" s="1178"/>
      <c r="AH43" s="1178"/>
      <c r="AI43" s="1178"/>
      <c r="AJ43" s="1178"/>
      <c r="AK43" s="1178"/>
      <c r="AL43" s="1178"/>
      <c r="AM43" s="1178"/>
      <c r="AN43" s="1179"/>
      <c r="AO43" s="1125" t="str">
        <f>AQ9</f>
        <v>60141.00001</v>
      </c>
      <c r="AP43" s="1102"/>
      <c r="AQ43" s="1102"/>
      <c r="AR43" s="1102"/>
      <c r="AS43" s="1102"/>
      <c r="AT43" s="1102"/>
      <c r="AU43" s="1102"/>
      <c r="AV43" s="1103"/>
      <c r="AW43" s="1217"/>
      <c r="AX43" s="1218"/>
      <c r="AY43" s="535"/>
    </row>
    <row r="44" spans="1:51" ht="15" customHeight="1" x14ac:dyDescent="0.2">
      <c r="A44" s="471"/>
      <c r="B44" s="1084"/>
      <c r="C44" s="1085"/>
      <c r="D44" s="472"/>
      <c r="E44" s="474"/>
      <c r="F44" s="472"/>
      <c r="G44" s="474"/>
      <c r="H44" s="472"/>
      <c r="I44" s="473"/>
      <c r="J44" s="473"/>
      <c r="K44" s="474"/>
      <c r="L44" s="472"/>
      <c r="M44" s="473"/>
      <c r="N44" s="474"/>
      <c r="O44" s="472"/>
      <c r="P44" s="474"/>
      <c r="Q44" s="476"/>
      <c r="R44" s="476"/>
      <c r="S44" s="472"/>
      <c r="T44" s="473"/>
      <c r="U44" s="474"/>
      <c r="V44" s="472"/>
      <c r="W44" s="473"/>
      <c r="X44" s="473"/>
      <c r="Y44" s="474"/>
      <c r="Z44" s="472"/>
      <c r="AA44" s="474"/>
      <c r="AB44" s="1190"/>
      <c r="AC44" s="1191"/>
      <c r="AD44" s="1191"/>
      <c r="AE44" s="1191"/>
      <c r="AF44" s="1191"/>
      <c r="AG44" s="1191"/>
      <c r="AH44" s="1191"/>
      <c r="AI44" s="1191"/>
      <c r="AJ44" s="1191"/>
      <c r="AK44" s="1191"/>
      <c r="AL44" s="1191"/>
      <c r="AM44" s="1191"/>
      <c r="AN44" s="1192"/>
      <c r="AO44" s="1079"/>
      <c r="AP44" s="1080"/>
      <c r="AQ44" s="1080"/>
      <c r="AR44" s="1080"/>
      <c r="AS44" s="1080"/>
      <c r="AT44" s="1080"/>
      <c r="AU44" s="1080"/>
      <c r="AV44" s="1081"/>
      <c r="AW44" s="1219"/>
      <c r="AX44" s="1220"/>
      <c r="AY44" s="535"/>
    </row>
    <row r="45" spans="1:51" ht="15" customHeight="1" x14ac:dyDescent="0.2">
      <c r="A45" s="536"/>
      <c r="B45" s="1082" t="s">
        <v>1347</v>
      </c>
      <c r="C45" s="1083"/>
      <c r="D45" s="1082"/>
      <c r="E45" s="1086"/>
      <c r="F45" s="1086"/>
      <c r="G45" s="1086"/>
      <c r="H45" s="1086"/>
      <c r="I45" s="1086"/>
      <c r="J45" s="1086"/>
      <c r="K45" s="1086"/>
      <c r="L45" s="1086"/>
      <c r="M45" s="1086"/>
      <c r="N45" s="1086"/>
      <c r="O45" s="1086"/>
      <c r="P45" s="1086"/>
      <c r="Q45" s="1086"/>
      <c r="R45" s="1086"/>
      <c r="S45" s="1086"/>
      <c r="T45" s="1083"/>
      <c r="U45" s="1082" t="s">
        <v>1540</v>
      </c>
      <c r="V45" s="1083"/>
      <c r="W45" s="1082" t="s">
        <v>1541</v>
      </c>
      <c r="X45" s="1086"/>
      <c r="Y45" s="1086"/>
      <c r="Z45" s="1086"/>
      <c r="AA45" s="1086"/>
      <c r="AB45" s="1083"/>
      <c r="AC45" s="1082" t="s">
        <v>1542</v>
      </c>
      <c r="AD45" s="1086"/>
      <c r="AE45" s="1086"/>
      <c r="AF45" s="1086"/>
      <c r="AG45" s="1083"/>
      <c r="AH45" s="1082" t="s">
        <v>1543</v>
      </c>
      <c r="AI45" s="1086"/>
      <c r="AJ45" s="1086"/>
      <c r="AK45" s="1086"/>
      <c r="AL45" s="1083"/>
      <c r="AM45" s="1207" t="s">
        <v>1544</v>
      </c>
      <c r="AN45" s="1208"/>
      <c r="AO45" s="1209"/>
      <c r="AP45" s="1082" t="s">
        <v>1545</v>
      </c>
      <c r="AQ45" s="1086"/>
      <c r="AR45" s="1086"/>
      <c r="AS45" s="1083"/>
      <c r="AT45" s="1082" t="s">
        <v>1546</v>
      </c>
      <c r="AU45" s="1086"/>
      <c r="AV45" s="1083"/>
      <c r="AW45" s="1082" t="s">
        <v>1547</v>
      </c>
      <c r="AX45" s="1083"/>
      <c r="AY45" s="536"/>
    </row>
    <row r="46" spans="1:51" ht="23.45" customHeight="1" x14ac:dyDescent="0.4">
      <c r="A46" s="471"/>
      <c r="B46" s="537"/>
      <c r="C46" s="540" t="s">
        <v>623</v>
      </c>
      <c r="D46" s="491"/>
      <c r="E46" s="505"/>
      <c r="F46" s="505"/>
      <c r="G46" s="505"/>
      <c r="H46" s="505"/>
      <c r="I46" s="505"/>
      <c r="J46" s="505"/>
      <c r="K46" s="505"/>
      <c r="L46" s="505"/>
      <c r="M46" s="505"/>
      <c r="N46" s="505"/>
      <c r="O46" s="505"/>
      <c r="P46" s="505"/>
      <c r="Q46" s="505"/>
      <c r="R46" s="505"/>
      <c r="S46" s="505"/>
      <c r="T46" s="505"/>
      <c r="U46" s="505"/>
      <c r="V46" s="505"/>
      <c r="W46" s="505"/>
      <c r="X46" s="505"/>
      <c r="Y46" s="505"/>
      <c r="Z46" s="505"/>
      <c r="AA46" s="505"/>
      <c r="AB46" s="505"/>
      <c r="AC46" s="505"/>
      <c r="AD46" s="505"/>
      <c r="AE46" s="505"/>
      <c r="AF46" s="505"/>
      <c r="AG46" s="505"/>
      <c r="AH46" s="505"/>
      <c r="AI46" s="505"/>
      <c r="AJ46" s="505"/>
      <c r="AK46" s="505"/>
      <c r="AL46" s="505"/>
      <c r="AM46" s="505"/>
      <c r="AN46" s="505"/>
      <c r="AO46" s="505"/>
      <c r="AP46" s="505"/>
      <c r="AQ46" s="505"/>
      <c r="AR46" s="505"/>
      <c r="AS46" s="505"/>
      <c r="AT46" s="505"/>
      <c r="AU46" s="505"/>
      <c r="AV46" s="505"/>
      <c r="AW46" s="505"/>
      <c r="AX46" s="507"/>
      <c r="AY46" s="475"/>
    </row>
    <row r="47" spans="1:51" ht="24" x14ac:dyDescent="0.4">
      <c r="A47" s="471"/>
      <c r="B47" s="537"/>
      <c r="C47" s="540" t="s">
        <v>626</v>
      </c>
      <c r="D47" s="495"/>
      <c r="E47" s="495"/>
      <c r="F47" s="495"/>
      <c r="G47" s="495"/>
      <c r="H47" s="495"/>
      <c r="I47" s="495"/>
      <c r="J47" s="495"/>
      <c r="K47" s="495"/>
      <c r="L47" s="495"/>
      <c r="M47" s="495"/>
      <c r="N47" s="495"/>
      <c r="O47" s="495"/>
      <c r="P47" s="495"/>
      <c r="Q47" s="495"/>
      <c r="R47" s="495"/>
      <c r="S47" s="495"/>
      <c r="T47" s="495"/>
      <c r="U47" s="495"/>
      <c r="V47" s="495"/>
      <c r="W47" s="495"/>
      <c r="X47" s="495"/>
      <c r="Y47" s="495"/>
      <c r="Z47" s="495"/>
      <c r="AA47" s="495"/>
      <c r="AB47" s="495"/>
      <c r="AC47" s="495"/>
      <c r="AD47" s="495"/>
      <c r="AE47" s="495"/>
      <c r="AF47" s="495"/>
      <c r="AG47" s="495"/>
      <c r="AH47" s="495"/>
      <c r="AI47" s="495"/>
      <c r="AJ47" s="495"/>
      <c r="AK47" s="495"/>
      <c r="AL47" s="495"/>
      <c r="AM47" s="495"/>
      <c r="AN47" s="495"/>
      <c r="AO47" s="495"/>
      <c r="AP47" s="495"/>
      <c r="AQ47" s="495"/>
      <c r="AR47" s="495"/>
      <c r="AS47" s="495"/>
      <c r="AT47" s="495"/>
      <c r="AU47" s="495"/>
      <c r="AV47" s="495"/>
      <c r="AW47" s="495"/>
      <c r="AX47" s="497"/>
      <c r="AY47" s="475"/>
    </row>
    <row r="48" spans="1:51" ht="24" x14ac:dyDescent="0.4">
      <c r="A48" s="471"/>
      <c r="B48" s="537"/>
      <c r="C48" s="540" t="s">
        <v>628</v>
      </c>
      <c r="D48" s="495"/>
      <c r="E48" s="495"/>
      <c r="F48" s="495"/>
      <c r="G48" s="495"/>
      <c r="H48" s="495"/>
      <c r="I48" s="495"/>
      <c r="J48" s="495"/>
      <c r="K48" s="495"/>
      <c r="L48" s="495"/>
      <c r="M48" s="495"/>
      <c r="N48" s="495"/>
      <c r="O48" s="495"/>
      <c r="P48" s="495"/>
      <c r="Q48" s="495"/>
      <c r="R48" s="495"/>
      <c r="S48" s="495"/>
      <c r="T48" s="495"/>
      <c r="U48" s="495"/>
      <c r="V48" s="495"/>
      <c r="W48" s="495"/>
      <c r="X48" s="495"/>
      <c r="Y48" s="495"/>
      <c r="Z48" s="495"/>
      <c r="AA48" s="495"/>
      <c r="AB48" s="495"/>
      <c r="AC48" s="495"/>
      <c r="AD48" s="495"/>
      <c r="AE48" s="495"/>
      <c r="AF48" s="495"/>
      <c r="AG48" s="495"/>
      <c r="AH48" s="495"/>
      <c r="AI48" s="495"/>
      <c r="AJ48" s="495"/>
      <c r="AK48" s="495"/>
      <c r="AL48" s="495"/>
      <c r="AM48" s="495"/>
      <c r="AN48" s="495"/>
      <c r="AO48" s="495"/>
      <c r="AP48" s="495"/>
      <c r="AQ48" s="495"/>
      <c r="AR48" s="495"/>
      <c r="AS48" s="495"/>
      <c r="AT48" s="495"/>
      <c r="AU48" s="495"/>
      <c r="AV48" s="495"/>
      <c r="AW48" s="495"/>
      <c r="AX48" s="497"/>
      <c r="AY48" s="475"/>
    </row>
    <row r="49" spans="1:51" ht="24" x14ac:dyDescent="0.4">
      <c r="A49" s="471"/>
      <c r="B49" s="537"/>
      <c r="C49" s="540" t="s">
        <v>630</v>
      </c>
      <c r="D49" s="495"/>
      <c r="E49" s="495"/>
      <c r="F49" s="495"/>
      <c r="G49" s="495"/>
      <c r="H49" s="495"/>
      <c r="I49" s="495"/>
      <c r="J49" s="495"/>
      <c r="K49" s="495"/>
      <c r="L49" s="495"/>
      <c r="M49" s="495"/>
      <c r="N49" s="495"/>
      <c r="O49" s="495"/>
      <c r="P49" s="495"/>
      <c r="Q49" s="495"/>
      <c r="R49" s="495"/>
      <c r="S49" s="495"/>
      <c r="T49" s="495"/>
      <c r="U49" s="495"/>
      <c r="V49" s="495"/>
      <c r="W49" s="495"/>
      <c r="X49" s="495"/>
      <c r="Y49" s="495"/>
      <c r="Z49" s="495"/>
      <c r="AA49" s="495"/>
      <c r="AB49" s="495"/>
      <c r="AC49" s="495"/>
      <c r="AD49" s="495"/>
      <c r="AE49" s="495"/>
      <c r="AF49" s="495"/>
      <c r="AG49" s="495"/>
      <c r="AH49" s="495"/>
      <c r="AI49" s="495"/>
      <c r="AJ49" s="495"/>
      <c r="AK49" s="495"/>
      <c r="AL49" s="495"/>
      <c r="AM49" s="495"/>
      <c r="AN49" s="495"/>
      <c r="AO49" s="495"/>
      <c r="AP49" s="495"/>
      <c r="AQ49" s="495"/>
      <c r="AR49" s="495"/>
      <c r="AS49" s="495"/>
      <c r="AT49" s="495"/>
      <c r="AU49" s="495"/>
      <c r="AV49" s="495"/>
      <c r="AW49" s="495"/>
      <c r="AX49" s="497"/>
      <c r="AY49" s="475"/>
    </row>
    <row r="50" spans="1:51" ht="24" x14ac:dyDescent="0.4">
      <c r="A50" s="471"/>
      <c r="B50" s="537"/>
      <c r="C50" s="540" t="s">
        <v>632</v>
      </c>
      <c r="D50" s="495"/>
      <c r="E50" s="495"/>
      <c r="F50" s="495"/>
      <c r="G50" s="495"/>
      <c r="H50" s="495"/>
      <c r="I50" s="495"/>
      <c r="J50" s="495"/>
      <c r="K50" s="495"/>
      <c r="L50" s="495"/>
      <c r="M50" s="495"/>
      <c r="N50" s="495"/>
      <c r="O50" s="495"/>
      <c r="P50" s="495"/>
      <c r="Q50" s="495"/>
      <c r="R50" s="495"/>
      <c r="S50" s="495"/>
      <c r="T50" s="495"/>
      <c r="U50" s="495"/>
      <c r="V50" s="495"/>
      <c r="W50" s="495"/>
      <c r="X50" s="495"/>
      <c r="Y50" s="495"/>
      <c r="Z50" s="495"/>
      <c r="AA50" s="495"/>
      <c r="AB50" s="495"/>
      <c r="AC50" s="495"/>
      <c r="AD50" s="495"/>
      <c r="AE50" s="495"/>
      <c r="AF50" s="495"/>
      <c r="AG50" s="495"/>
      <c r="AH50" s="495"/>
      <c r="AI50" s="495"/>
      <c r="AJ50" s="495"/>
      <c r="AK50" s="495"/>
      <c r="AL50" s="495"/>
      <c r="AM50" s="495"/>
      <c r="AN50" s="495"/>
      <c r="AO50" s="495"/>
      <c r="AP50" s="495"/>
      <c r="AQ50" s="495"/>
      <c r="AR50" s="495"/>
      <c r="AS50" s="495"/>
      <c r="AT50" s="495"/>
      <c r="AU50" s="495"/>
      <c r="AV50" s="495"/>
      <c r="AW50" s="495"/>
      <c r="AX50" s="497"/>
      <c r="AY50" s="475"/>
    </row>
    <row r="51" spans="1:51" ht="24" x14ac:dyDescent="0.4">
      <c r="A51" s="471"/>
      <c r="B51" s="472"/>
      <c r="C51" s="540" t="s">
        <v>634</v>
      </c>
      <c r="D51" s="495"/>
      <c r="E51" s="495"/>
      <c r="F51" s="495"/>
      <c r="G51" s="495"/>
      <c r="H51" s="495"/>
      <c r="I51" s="495"/>
      <c r="J51" s="495"/>
      <c r="K51" s="495"/>
      <c r="L51" s="495"/>
      <c r="M51" s="495"/>
      <c r="N51" s="495"/>
      <c r="O51" s="495"/>
      <c r="P51" s="495"/>
      <c r="Q51" s="495"/>
      <c r="R51" s="495"/>
      <c r="S51" s="495"/>
      <c r="T51" s="495"/>
      <c r="U51" s="495"/>
      <c r="V51" s="495"/>
      <c r="W51" s="495"/>
      <c r="X51" s="495"/>
      <c r="Y51" s="495"/>
      <c r="Z51" s="495"/>
      <c r="AA51" s="495"/>
      <c r="AB51" s="495"/>
      <c r="AC51" s="495"/>
      <c r="AD51" s="495"/>
      <c r="AE51" s="495"/>
      <c r="AF51" s="495"/>
      <c r="AG51" s="495"/>
      <c r="AH51" s="495"/>
      <c r="AI51" s="495"/>
      <c r="AJ51" s="495"/>
      <c r="AK51" s="495"/>
      <c r="AL51" s="495"/>
      <c r="AM51" s="495"/>
      <c r="AN51" s="495"/>
      <c r="AO51" s="495"/>
      <c r="AP51" s="495"/>
      <c r="AQ51" s="495"/>
      <c r="AR51" s="495"/>
      <c r="AS51" s="495"/>
      <c r="AT51" s="495"/>
      <c r="AU51" s="495"/>
      <c r="AV51" s="495"/>
      <c r="AW51" s="495"/>
      <c r="AX51" s="497"/>
      <c r="AY51" s="475"/>
    </row>
    <row r="52" spans="1:51" ht="24" x14ac:dyDescent="0.4">
      <c r="A52" s="471"/>
      <c r="B52" s="537"/>
      <c r="C52" s="540" t="s">
        <v>637</v>
      </c>
      <c r="D52" s="495"/>
      <c r="E52" s="495"/>
      <c r="F52" s="495"/>
      <c r="G52" s="495"/>
      <c r="H52" s="495"/>
      <c r="I52" s="495"/>
      <c r="J52" s="495"/>
      <c r="K52" s="495"/>
      <c r="L52" s="495"/>
      <c r="M52" s="495"/>
      <c r="N52" s="495"/>
      <c r="O52" s="495"/>
      <c r="P52" s="495"/>
      <c r="Q52" s="495"/>
      <c r="R52" s="495"/>
      <c r="S52" s="495"/>
      <c r="T52" s="495"/>
      <c r="U52" s="495"/>
      <c r="V52" s="495"/>
      <c r="W52" s="495"/>
      <c r="X52" s="495"/>
      <c r="Y52" s="495"/>
      <c r="Z52" s="495"/>
      <c r="AA52" s="495"/>
      <c r="AB52" s="495"/>
      <c r="AC52" s="495"/>
      <c r="AD52" s="495"/>
      <c r="AE52" s="495"/>
      <c r="AF52" s="495"/>
      <c r="AG52" s="495"/>
      <c r="AH52" s="495"/>
      <c r="AI52" s="495"/>
      <c r="AJ52" s="495"/>
      <c r="AK52" s="495"/>
      <c r="AL52" s="495"/>
      <c r="AM52" s="495"/>
      <c r="AN52" s="495"/>
      <c r="AO52" s="495"/>
      <c r="AP52" s="495"/>
      <c r="AQ52" s="495"/>
      <c r="AR52" s="495"/>
      <c r="AS52" s="495"/>
      <c r="AT52" s="495"/>
      <c r="AU52" s="495"/>
      <c r="AV52" s="495"/>
      <c r="AW52" s="495"/>
      <c r="AX52" s="497"/>
      <c r="AY52" s="475"/>
    </row>
    <row r="53" spans="1:51" ht="24" x14ac:dyDescent="0.4">
      <c r="A53" s="471"/>
      <c r="B53" s="537"/>
      <c r="C53" s="540" t="s">
        <v>640</v>
      </c>
      <c r="D53" s="495"/>
      <c r="E53" s="495"/>
      <c r="F53" s="495"/>
      <c r="G53" s="495"/>
      <c r="H53" s="495"/>
      <c r="I53" s="495"/>
      <c r="J53" s="495"/>
      <c r="K53" s="495"/>
      <c r="L53" s="495"/>
      <c r="M53" s="495"/>
      <c r="N53" s="495"/>
      <c r="O53" s="495"/>
      <c r="P53" s="495"/>
      <c r="Q53" s="495"/>
      <c r="R53" s="495"/>
      <c r="S53" s="495"/>
      <c r="T53" s="495"/>
      <c r="U53" s="495"/>
      <c r="V53" s="495"/>
      <c r="W53" s="495"/>
      <c r="X53" s="495"/>
      <c r="Y53" s="495"/>
      <c r="Z53" s="495"/>
      <c r="AA53" s="495"/>
      <c r="AB53" s="495"/>
      <c r="AC53" s="495"/>
      <c r="AD53" s="495"/>
      <c r="AE53" s="495"/>
      <c r="AF53" s="495"/>
      <c r="AG53" s="495"/>
      <c r="AH53" s="495"/>
      <c r="AI53" s="495"/>
      <c r="AJ53" s="495"/>
      <c r="AK53" s="495"/>
      <c r="AL53" s="495"/>
      <c r="AM53" s="495"/>
      <c r="AN53" s="495"/>
      <c r="AO53" s="495"/>
      <c r="AP53" s="495"/>
      <c r="AQ53" s="495"/>
      <c r="AR53" s="495"/>
      <c r="AS53" s="495"/>
      <c r="AT53" s="495"/>
      <c r="AU53" s="495"/>
      <c r="AV53" s="495"/>
      <c r="AW53" s="495"/>
      <c r="AX53" s="497"/>
      <c r="AY53" s="475"/>
    </row>
    <row r="54" spans="1:51" ht="24" x14ac:dyDescent="0.4">
      <c r="A54" s="471"/>
      <c r="B54" s="537"/>
      <c r="C54" s="540" t="s">
        <v>642</v>
      </c>
      <c r="D54" s="495"/>
      <c r="E54" s="495"/>
      <c r="F54" s="495"/>
      <c r="G54" s="495"/>
      <c r="H54" s="495"/>
      <c r="I54" s="495"/>
      <c r="J54" s="495"/>
      <c r="K54" s="495"/>
      <c r="L54" s="495"/>
      <c r="M54" s="495"/>
      <c r="N54" s="495"/>
      <c r="O54" s="495"/>
      <c r="P54" s="495"/>
      <c r="Q54" s="495"/>
      <c r="R54" s="495"/>
      <c r="S54" s="495"/>
      <c r="T54" s="495"/>
      <c r="U54" s="495"/>
      <c r="V54" s="495"/>
      <c r="W54" s="495"/>
      <c r="X54" s="495"/>
      <c r="Y54" s="495"/>
      <c r="Z54" s="495"/>
      <c r="AA54" s="495"/>
      <c r="AB54" s="495"/>
      <c r="AC54" s="495"/>
      <c r="AD54" s="495"/>
      <c r="AE54" s="495"/>
      <c r="AF54" s="495"/>
      <c r="AG54" s="495"/>
      <c r="AH54" s="495"/>
      <c r="AI54" s="495"/>
      <c r="AJ54" s="495"/>
      <c r="AK54" s="495"/>
      <c r="AL54" s="495"/>
      <c r="AM54" s="495"/>
      <c r="AN54" s="495"/>
      <c r="AO54" s="495"/>
      <c r="AP54" s="495"/>
      <c r="AQ54" s="495"/>
      <c r="AR54" s="495"/>
      <c r="AS54" s="495"/>
      <c r="AT54" s="495"/>
      <c r="AU54" s="495"/>
      <c r="AV54" s="495"/>
      <c r="AW54" s="495"/>
      <c r="AX54" s="497"/>
      <c r="AY54" s="475"/>
    </row>
    <row r="55" spans="1:51" ht="24" x14ac:dyDescent="0.4">
      <c r="A55" s="471"/>
      <c r="B55" s="537"/>
      <c r="C55" s="540" t="s">
        <v>1375</v>
      </c>
      <c r="D55" s="495"/>
      <c r="E55" s="495"/>
      <c r="F55" s="495"/>
      <c r="G55" s="495"/>
      <c r="H55" s="495"/>
      <c r="I55" s="495"/>
      <c r="J55" s="495"/>
      <c r="K55" s="495"/>
      <c r="L55" s="495"/>
      <c r="M55" s="495"/>
      <c r="N55" s="495"/>
      <c r="O55" s="495"/>
      <c r="P55" s="495"/>
      <c r="Q55" s="495"/>
      <c r="R55" s="495"/>
      <c r="S55" s="495"/>
      <c r="T55" s="495"/>
      <c r="U55" s="495"/>
      <c r="V55" s="495"/>
      <c r="W55" s="495"/>
      <c r="X55" s="495"/>
      <c r="Y55" s="495"/>
      <c r="Z55" s="495"/>
      <c r="AA55" s="495"/>
      <c r="AB55" s="495"/>
      <c r="AC55" s="495"/>
      <c r="AD55" s="495"/>
      <c r="AE55" s="495"/>
      <c r="AF55" s="495"/>
      <c r="AG55" s="495"/>
      <c r="AH55" s="495"/>
      <c r="AI55" s="495"/>
      <c r="AJ55" s="495"/>
      <c r="AK55" s="495"/>
      <c r="AL55" s="495"/>
      <c r="AM55" s="495"/>
      <c r="AN55" s="495"/>
      <c r="AO55" s="495"/>
      <c r="AP55" s="495"/>
      <c r="AQ55" s="495"/>
      <c r="AR55" s="495"/>
      <c r="AS55" s="495"/>
      <c r="AT55" s="495"/>
      <c r="AU55" s="495"/>
      <c r="AV55" s="495"/>
      <c r="AW55" s="495"/>
      <c r="AX55" s="497"/>
      <c r="AY55" s="475"/>
    </row>
    <row r="56" spans="1:51" ht="24" x14ac:dyDescent="0.4">
      <c r="A56" s="471"/>
      <c r="B56" s="537"/>
      <c r="C56" s="540" t="s">
        <v>1377</v>
      </c>
      <c r="D56" s="495"/>
      <c r="E56" s="495"/>
      <c r="F56" s="495"/>
      <c r="G56" s="495"/>
      <c r="H56" s="495"/>
      <c r="I56" s="495"/>
      <c r="J56" s="495"/>
      <c r="K56" s="495"/>
      <c r="L56" s="495"/>
      <c r="M56" s="495"/>
      <c r="N56" s="495"/>
      <c r="O56" s="495"/>
      <c r="P56" s="495"/>
      <c r="Q56" s="495"/>
      <c r="R56" s="495"/>
      <c r="S56" s="495"/>
      <c r="T56" s="495"/>
      <c r="U56" s="495"/>
      <c r="V56" s="495"/>
      <c r="W56" s="495"/>
      <c r="X56" s="495"/>
      <c r="Y56" s="495"/>
      <c r="Z56" s="495"/>
      <c r="AA56" s="495"/>
      <c r="AB56" s="495"/>
      <c r="AC56" s="495"/>
      <c r="AD56" s="495"/>
      <c r="AE56" s="495"/>
      <c r="AF56" s="495"/>
      <c r="AG56" s="495"/>
      <c r="AH56" s="495"/>
      <c r="AI56" s="495"/>
      <c r="AJ56" s="495"/>
      <c r="AK56" s="495"/>
      <c r="AL56" s="495"/>
      <c r="AM56" s="495"/>
      <c r="AN56" s="495"/>
      <c r="AO56" s="495"/>
      <c r="AP56" s="495"/>
      <c r="AQ56" s="495"/>
      <c r="AR56" s="495"/>
      <c r="AS56" s="495"/>
      <c r="AT56" s="495"/>
      <c r="AU56" s="495"/>
      <c r="AV56" s="495"/>
      <c r="AW56" s="495"/>
      <c r="AX56" s="497"/>
      <c r="AY56" s="475"/>
    </row>
    <row r="57" spans="1:51" ht="24" x14ac:dyDescent="0.4">
      <c r="A57" s="471"/>
      <c r="B57" s="537"/>
      <c r="C57" s="540" t="s">
        <v>1379</v>
      </c>
      <c r="D57" s="495"/>
      <c r="E57" s="495"/>
      <c r="F57" s="495"/>
      <c r="G57" s="495"/>
      <c r="H57" s="495"/>
      <c r="I57" s="495"/>
      <c r="J57" s="495"/>
      <c r="K57" s="495"/>
      <c r="L57" s="495"/>
      <c r="M57" s="495"/>
      <c r="N57" s="495"/>
      <c r="O57" s="495"/>
      <c r="P57" s="495"/>
      <c r="Q57" s="495"/>
      <c r="R57" s="495"/>
      <c r="S57" s="495"/>
      <c r="T57" s="495"/>
      <c r="U57" s="495"/>
      <c r="V57" s="495"/>
      <c r="W57" s="495"/>
      <c r="X57" s="495"/>
      <c r="Y57" s="495"/>
      <c r="Z57" s="495"/>
      <c r="AA57" s="495"/>
      <c r="AB57" s="495"/>
      <c r="AC57" s="495"/>
      <c r="AD57" s="495"/>
      <c r="AE57" s="495"/>
      <c r="AF57" s="495"/>
      <c r="AG57" s="495"/>
      <c r="AH57" s="495"/>
      <c r="AI57" s="495"/>
      <c r="AJ57" s="495"/>
      <c r="AK57" s="495"/>
      <c r="AL57" s="495"/>
      <c r="AM57" s="495"/>
      <c r="AN57" s="495"/>
      <c r="AO57" s="495"/>
      <c r="AP57" s="495"/>
      <c r="AQ57" s="495"/>
      <c r="AR57" s="495"/>
      <c r="AS57" s="495"/>
      <c r="AT57" s="495"/>
      <c r="AU57" s="495"/>
      <c r="AV57" s="495"/>
      <c r="AW57" s="495"/>
      <c r="AX57" s="497"/>
      <c r="AY57" s="475"/>
    </row>
    <row r="58" spans="1:51" ht="24" x14ac:dyDescent="0.4">
      <c r="A58" s="471"/>
      <c r="B58" s="541"/>
      <c r="C58" s="542" t="s">
        <v>1381</v>
      </c>
      <c r="D58" s="495"/>
      <c r="E58" s="495"/>
      <c r="F58" s="495"/>
      <c r="G58" s="495"/>
      <c r="H58" s="495"/>
      <c r="I58" s="495"/>
      <c r="J58" s="495"/>
      <c r="K58" s="495"/>
      <c r="L58" s="495"/>
      <c r="M58" s="495"/>
      <c r="N58" s="495"/>
      <c r="O58" s="495"/>
      <c r="P58" s="495"/>
      <c r="Q58" s="495"/>
      <c r="R58" s="495"/>
      <c r="S58" s="495"/>
      <c r="T58" s="495"/>
      <c r="U58" s="495"/>
      <c r="V58" s="495"/>
      <c r="W58" s="495"/>
      <c r="X58" s="495"/>
      <c r="Y58" s="495"/>
      <c r="Z58" s="495"/>
      <c r="AA58" s="495"/>
      <c r="AB58" s="495"/>
      <c r="AC58" s="495"/>
      <c r="AD58" s="495"/>
      <c r="AE58" s="495"/>
      <c r="AF58" s="495"/>
      <c r="AG58" s="495"/>
      <c r="AH58" s="495"/>
      <c r="AI58" s="495"/>
      <c r="AJ58" s="495"/>
      <c r="AK58" s="495"/>
      <c r="AL58" s="495"/>
      <c r="AM58" s="495"/>
      <c r="AN58" s="495"/>
      <c r="AO58" s="495"/>
      <c r="AP58" s="495"/>
      <c r="AQ58" s="495"/>
      <c r="AR58" s="495"/>
      <c r="AS58" s="495"/>
      <c r="AT58" s="495"/>
      <c r="AU58" s="495"/>
      <c r="AV58" s="495"/>
      <c r="AW58" s="495"/>
      <c r="AX58" s="497"/>
      <c r="AY58" s="475"/>
    </row>
    <row r="59" spans="1:51" ht="24" x14ac:dyDescent="0.4">
      <c r="A59" s="471"/>
      <c r="B59" s="541"/>
      <c r="C59" s="542" t="s">
        <v>583</v>
      </c>
      <c r="D59" s="495"/>
      <c r="E59" s="495"/>
      <c r="F59" s="495"/>
      <c r="G59" s="495"/>
      <c r="H59" s="495"/>
      <c r="I59" s="495"/>
      <c r="J59" s="495"/>
      <c r="K59" s="495"/>
      <c r="L59" s="495"/>
      <c r="M59" s="495"/>
      <c r="N59" s="495"/>
      <c r="O59" s="495"/>
      <c r="P59" s="495"/>
      <c r="Q59" s="495"/>
      <c r="R59" s="495"/>
      <c r="S59" s="495"/>
      <c r="T59" s="495"/>
      <c r="U59" s="495"/>
      <c r="V59" s="495"/>
      <c r="W59" s="495"/>
      <c r="X59" s="495"/>
      <c r="Y59" s="495"/>
      <c r="Z59" s="495"/>
      <c r="AA59" s="495"/>
      <c r="AB59" s="495"/>
      <c r="AC59" s="495"/>
      <c r="AD59" s="495"/>
      <c r="AE59" s="495"/>
      <c r="AF59" s="495"/>
      <c r="AG59" s="495"/>
      <c r="AH59" s="495"/>
      <c r="AI59" s="495"/>
      <c r="AJ59" s="495"/>
      <c r="AK59" s="495"/>
      <c r="AL59" s="495"/>
      <c r="AM59" s="495"/>
      <c r="AN59" s="495"/>
      <c r="AO59" s="495"/>
      <c r="AP59" s="495"/>
      <c r="AQ59" s="495"/>
      <c r="AR59" s="495"/>
      <c r="AS59" s="495"/>
      <c r="AT59" s="495"/>
      <c r="AU59" s="495"/>
      <c r="AV59" s="495"/>
      <c r="AW59" s="495"/>
      <c r="AX59" s="497"/>
      <c r="AY59" s="475"/>
    </row>
    <row r="60" spans="1:51" ht="24" x14ac:dyDescent="0.4">
      <c r="A60" s="471"/>
      <c r="B60" s="541"/>
      <c r="C60" s="542" t="s">
        <v>1384</v>
      </c>
      <c r="D60" s="495"/>
      <c r="E60" s="495"/>
      <c r="F60" s="495"/>
      <c r="G60" s="495"/>
      <c r="H60" s="495"/>
      <c r="I60" s="495"/>
      <c r="J60" s="495"/>
      <c r="K60" s="495"/>
      <c r="L60" s="495"/>
      <c r="M60" s="495"/>
      <c r="N60" s="495"/>
      <c r="O60" s="495"/>
      <c r="P60" s="495"/>
      <c r="Q60" s="495"/>
      <c r="R60" s="495"/>
      <c r="S60" s="495"/>
      <c r="T60" s="495"/>
      <c r="U60" s="495"/>
      <c r="V60" s="495"/>
      <c r="W60" s="495"/>
      <c r="X60" s="495"/>
      <c r="Y60" s="495"/>
      <c r="Z60" s="495"/>
      <c r="AA60" s="495"/>
      <c r="AB60" s="495"/>
      <c r="AC60" s="495"/>
      <c r="AD60" s="495"/>
      <c r="AE60" s="495"/>
      <c r="AF60" s="495"/>
      <c r="AG60" s="495"/>
      <c r="AH60" s="495"/>
      <c r="AI60" s="495"/>
      <c r="AJ60" s="495"/>
      <c r="AK60" s="495"/>
      <c r="AL60" s="495"/>
      <c r="AM60" s="495"/>
      <c r="AN60" s="495"/>
      <c r="AO60" s="495"/>
      <c r="AP60" s="495"/>
      <c r="AQ60" s="495"/>
      <c r="AR60" s="495"/>
      <c r="AS60" s="495"/>
      <c r="AT60" s="495"/>
      <c r="AU60" s="495"/>
      <c r="AV60" s="495"/>
      <c r="AW60" s="495"/>
      <c r="AX60" s="497"/>
      <c r="AY60" s="475"/>
    </row>
    <row r="61" spans="1:51" ht="24" x14ac:dyDescent="0.4">
      <c r="A61" s="471"/>
      <c r="B61" s="541"/>
      <c r="C61" s="542" t="s">
        <v>1385</v>
      </c>
      <c r="D61" s="495"/>
      <c r="E61" s="495"/>
      <c r="F61" s="495"/>
      <c r="G61" s="495"/>
      <c r="H61" s="495"/>
      <c r="I61" s="495"/>
      <c r="J61" s="495"/>
      <c r="K61" s="495"/>
      <c r="L61" s="495"/>
      <c r="M61" s="495"/>
      <c r="N61" s="495"/>
      <c r="O61" s="495"/>
      <c r="P61" s="495"/>
      <c r="Q61" s="495"/>
      <c r="R61" s="495"/>
      <c r="S61" s="495"/>
      <c r="T61" s="495"/>
      <c r="U61" s="495"/>
      <c r="V61" s="495"/>
      <c r="W61" s="495"/>
      <c r="X61" s="495"/>
      <c r="Y61" s="495"/>
      <c r="Z61" s="495"/>
      <c r="AA61" s="495"/>
      <c r="AB61" s="495"/>
      <c r="AC61" s="495"/>
      <c r="AD61" s="495"/>
      <c r="AE61" s="495"/>
      <c r="AF61" s="495"/>
      <c r="AG61" s="495"/>
      <c r="AH61" s="495"/>
      <c r="AI61" s="495"/>
      <c r="AJ61" s="495"/>
      <c r="AK61" s="495"/>
      <c r="AL61" s="495"/>
      <c r="AM61" s="495"/>
      <c r="AN61" s="495"/>
      <c r="AO61" s="495"/>
      <c r="AP61" s="495"/>
      <c r="AQ61" s="495"/>
      <c r="AR61" s="495"/>
      <c r="AS61" s="495"/>
      <c r="AT61" s="495"/>
      <c r="AU61" s="495"/>
      <c r="AV61" s="495"/>
      <c r="AW61" s="495"/>
      <c r="AX61" s="497"/>
      <c r="AY61" s="475"/>
    </row>
    <row r="62" spans="1:51" ht="30" customHeight="1" x14ac:dyDescent="0.4">
      <c r="A62" s="471"/>
      <c r="B62" s="541"/>
      <c r="C62" s="540" t="s">
        <v>1400</v>
      </c>
      <c r="D62" s="511"/>
      <c r="E62" s="508"/>
      <c r="F62" s="508"/>
      <c r="G62" s="508"/>
      <c r="H62" s="508"/>
      <c r="I62" s="508"/>
      <c r="J62" s="508"/>
      <c r="K62" s="508"/>
      <c r="L62" s="508"/>
      <c r="M62" s="508"/>
      <c r="N62" s="508"/>
      <c r="O62" s="508"/>
      <c r="P62" s="508"/>
      <c r="Q62" s="508"/>
      <c r="R62" s="508"/>
      <c r="S62" s="508"/>
      <c r="T62" s="508"/>
      <c r="U62" s="508"/>
      <c r="V62" s="508"/>
      <c r="W62" s="508"/>
      <c r="X62" s="508"/>
      <c r="Y62" s="508"/>
      <c r="Z62" s="508"/>
      <c r="AA62" s="508"/>
      <c r="AB62" s="508"/>
      <c r="AC62" s="508"/>
      <c r="AD62" s="508"/>
      <c r="AE62" s="508"/>
      <c r="AF62" s="508"/>
      <c r="AG62" s="508"/>
      <c r="AH62" s="508"/>
      <c r="AI62" s="508"/>
      <c r="AJ62" s="508"/>
      <c r="AK62" s="508"/>
      <c r="AL62" s="508"/>
      <c r="AM62" s="508"/>
      <c r="AN62" s="508"/>
      <c r="AO62" s="508"/>
      <c r="AP62" s="508"/>
      <c r="AQ62" s="508"/>
      <c r="AR62" s="508"/>
      <c r="AS62" s="508"/>
      <c r="AT62" s="508"/>
      <c r="AU62" s="508"/>
      <c r="AV62" s="508"/>
      <c r="AW62" s="508"/>
      <c r="AX62" s="528"/>
      <c r="AY62" s="475"/>
    </row>
    <row r="63" spans="1:51" ht="15.6" customHeight="1" x14ac:dyDescent="0.4">
      <c r="A63" s="471"/>
      <c r="B63" s="543"/>
      <c r="C63" s="540"/>
      <c r="D63" s="544"/>
      <c r="E63" s="544"/>
      <c r="F63" s="544"/>
      <c r="G63" s="544"/>
      <c r="H63" s="544"/>
      <c r="I63" s="544"/>
      <c r="J63" s="544"/>
      <c r="K63" s="544"/>
      <c r="L63" s="544"/>
      <c r="M63" s="544"/>
      <c r="N63" s="544"/>
      <c r="O63" s="544"/>
      <c r="P63" s="544"/>
      <c r="Q63" s="544"/>
      <c r="R63" s="544"/>
      <c r="S63" s="544"/>
      <c r="T63" s="544"/>
      <c r="U63" s="544"/>
      <c r="V63" s="544"/>
      <c r="W63" s="544"/>
      <c r="X63" s="544"/>
      <c r="Y63" s="544"/>
      <c r="Z63" s="544"/>
      <c r="AA63" s="544"/>
      <c r="AB63" s="544"/>
      <c r="AC63" s="544"/>
      <c r="AD63" s="544"/>
      <c r="AE63" s="544"/>
      <c r="AF63" s="544"/>
      <c r="AG63" s="544"/>
      <c r="AH63" s="544"/>
      <c r="AI63" s="544"/>
      <c r="AJ63" s="544"/>
      <c r="AK63" s="544"/>
      <c r="AL63" s="544"/>
      <c r="AM63" s="544"/>
      <c r="AN63" s="544"/>
      <c r="AO63" s="544"/>
      <c r="AP63" s="544"/>
      <c r="AQ63" s="544"/>
      <c r="AR63" s="544"/>
      <c r="AS63" s="544"/>
      <c r="AT63" s="544"/>
      <c r="AU63" s="544"/>
      <c r="AV63" s="544"/>
      <c r="AW63" s="544"/>
      <c r="AX63" s="545"/>
      <c r="AY63" s="535"/>
    </row>
    <row r="64" spans="1:51" ht="24" customHeight="1" x14ac:dyDescent="0.25">
      <c r="A64" s="471"/>
      <c r="B64" s="1116" t="s">
        <v>1548</v>
      </c>
      <c r="C64" s="1117"/>
      <c r="D64" s="1117"/>
      <c r="E64" s="1118"/>
      <c r="F64" s="1116" t="s">
        <v>1549</v>
      </c>
      <c r="G64" s="1117"/>
      <c r="H64" s="1117"/>
      <c r="I64" s="1117"/>
      <c r="J64" s="1117"/>
      <c r="K64" s="1117"/>
      <c r="L64" s="1117"/>
      <c r="M64" s="1117"/>
      <c r="N64" s="1117"/>
      <c r="O64" s="1117"/>
      <c r="P64" s="473"/>
      <c r="Q64" s="473"/>
      <c r="R64" s="473"/>
      <c r="S64" s="473"/>
      <c r="T64" s="473"/>
      <c r="U64" s="473"/>
      <c r="V64" s="473"/>
      <c r="W64" s="473"/>
      <c r="X64" s="473"/>
      <c r="Y64" s="473"/>
      <c r="Z64" s="473"/>
      <c r="AA64" s="473"/>
      <c r="AB64" s="473"/>
      <c r="AC64" s="473"/>
      <c r="AD64" s="473"/>
      <c r="AE64" s="473"/>
      <c r="AF64" s="473"/>
      <c r="AG64" s="473"/>
      <c r="AH64" s="473"/>
      <c r="AI64" s="473"/>
      <c r="AJ64" s="473"/>
      <c r="AK64" s="473"/>
      <c r="AL64" s="473"/>
      <c r="AM64" s="473"/>
      <c r="AN64" s="473"/>
      <c r="AO64" s="473"/>
      <c r="AP64" s="473"/>
      <c r="AQ64" s="473"/>
      <c r="AR64" s="473"/>
      <c r="AS64" s="473"/>
      <c r="AT64" s="473"/>
      <c r="AU64" s="473"/>
      <c r="AV64" s="473"/>
      <c r="AW64" s="473"/>
      <c r="AX64" s="474"/>
      <c r="AY64" s="535"/>
    </row>
    <row r="65" spans="1:51" ht="6.6" customHeight="1" x14ac:dyDescent="0.2">
      <c r="A65" s="477"/>
      <c r="B65" s="478"/>
      <c r="C65" s="478"/>
      <c r="D65" s="478"/>
      <c r="E65" s="478"/>
      <c r="F65" s="478"/>
      <c r="G65" s="478"/>
      <c r="H65" s="478"/>
      <c r="I65" s="478"/>
      <c r="J65" s="478"/>
      <c r="K65" s="478"/>
      <c r="L65" s="478"/>
      <c r="M65" s="478"/>
      <c r="N65" s="478"/>
      <c r="O65" s="478"/>
      <c r="P65" s="478"/>
      <c r="Q65" s="478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478"/>
      <c r="AC65" s="478"/>
      <c r="AD65" s="478"/>
      <c r="AE65" s="478"/>
      <c r="AF65" s="478"/>
      <c r="AG65" s="478"/>
      <c r="AH65" s="478"/>
      <c r="AI65" s="478"/>
      <c r="AJ65" s="478"/>
      <c r="AK65" s="478"/>
      <c r="AL65" s="478"/>
      <c r="AM65" s="478"/>
      <c r="AN65" s="478"/>
      <c r="AO65" s="478"/>
      <c r="AP65" s="478"/>
      <c r="AQ65" s="478"/>
      <c r="AR65" s="478"/>
      <c r="AS65" s="478"/>
      <c r="AT65" s="478"/>
      <c r="AU65" s="478"/>
      <c r="AV65" s="478"/>
      <c r="AW65" s="478"/>
      <c r="AX65" s="478"/>
      <c r="AY65" s="519"/>
    </row>
  </sheetData>
  <protectedRanges>
    <protectedRange sqref="AU6:AV6 AQ11:AX12 B14:AX14 B16:AX16 B18:B30 D18:AX30 D46:AX62 B46:B62" name="Диапазон1"/>
  </protectedRanges>
  <mergeCells count="80">
    <mergeCell ref="AM45:AO45"/>
    <mergeCell ref="AP45:AS45"/>
    <mergeCell ref="AT45:AV45"/>
    <mergeCell ref="AW45:AX45"/>
    <mergeCell ref="B64:E64"/>
    <mergeCell ref="F64:O64"/>
    <mergeCell ref="B45:C45"/>
    <mergeCell ref="D45:T45"/>
    <mergeCell ref="U45:V45"/>
    <mergeCell ref="W45:AB45"/>
    <mergeCell ref="AC45:AG45"/>
    <mergeCell ref="AH45:AL45"/>
    <mergeCell ref="B40:AN40"/>
    <mergeCell ref="AO40:AV40"/>
    <mergeCell ref="AW40:AX40"/>
    <mergeCell ref="B41:C44"/>
    <mergeCell ref="AB41:AN44"/>
    <mergeCell ref="AO41:AV42"/>
    <mergeCell ref="AW41:AX44"/>
    <mergeCell ref="AO43:AV44"/>
    <mergeCell ref="AM17:AO17"/>
    <mergeCell ref="AP17:AS17"/>
    <mergeCell ref="AT17:AV17"/>
    <mergeCell ref="AW17:AX17"/>
    <mergeCell ref="B32:E32"/>
    <mergeCell ref="F32:S32"/>
    <mergeCell ref="B17:C17"/>
    <mergeCell ref="D17:T17"/>
    <mergeCell ref="U17:V17"/>
    <mergeCell ref="W17:AB17"/>
    <mergeCell ref="AC17:AG17"/>
    <mergeCell ref="AH17:AL17"/>
    <mergeCell ref="AT13:AV13"/>
    <mergeCell ref="AP15:AX15"/>
    <mergeCell ref="B16:M16"/>
    <mergeCell ref="N16:W16"/>
    <mergeCell ref="X16:AA16"/>
    <mergeCell ref="AB16:AE16"/>
    <mergeCell ref="AF16:AI16"/>
    <mergeCell ref="AJ16:AO16"/>
    <mergeCell ref="AP16:AX16"/>
    <mergeCell ref="B15:M15"/>
    <mergeCell ref="N15:W15"/>
    <mergeCell ref="X15:AA15"/>
    <mergeCell ref="AB15:AE15"/>
    <mergeCell ref="AF15:AI15"/>
    <mergeCell ref="AJ15:AO15"/>
    <mergeCell ref="AW11:AX12"/>
    <mergeCell ref="F12:K12"/>
    <mergeCell ref="AW13:AX13"/>
    <mergeCell ref="B14:M14"/>
    <mergeCell ref="N14:W14"/>
    <mergeCell ref="X14:AC14"/>
    <mergeCell ref="AD14:AE14"/>
    <mergeCell ref="AF14:AI14"/>
    <mergeCell ref="AJ14:AS14"/>
    <mergeCell ref="AT14:AV14"/>
    <mergeCell ref="AW14:AX14"/>
    <mergeCell ref="B13:M13"/>
    <mergeCell ref="N13:W13"/>
    <mergeCell ref="X13:AC13"/>
    <mergeCell ref="AF13:AI13"/>
    <mergeCell ref="AJ13:AS13"/>
    <mergeCell ref="F11:K11"/>
    <mergeCell ref="R11:AP12"/>
    <mergeCell ref="AQ11:AR12"/>
    <mergeCell ref="AS11:AT12"/>
    <mergeCell ref="AU11:AV12"/>
    <mergeCell ref="B6:Y6"/>
    <mergeCell ref="Z6:AK6"/>
    <mergeCell ref="AL6:AT6"/>
    <mergeCell ref="AU6:AV6"/>
    <mergeCell ref="AW6:AX6"/>
    <mergeCell ref="F7:K7"/>
    <mergeCell ref="R7:U10"/>
    <mergeCell ref="V7:AG10"/>
    <mergeCell ref="AH7:AP10"/>
    <mergeCell ref="AQ7:AX8"/>
    <mergeCell ref="AQ9:AX10"/>
    <mergeCell ref="F10:K10"/>
  </mergeCells>
  <pageMargins left="0" right="0" top="0.19685039370078741" bottom="0" header="0.51181102362204722" footer="0.51181102362204722"/>
  <pageSetup paperSize="261" scale="95" orientation="landscape" horizontalDpi="120" verticalDpi="144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4"/>
  <sheetViews>
    <sheetView zoomScale="70" workbookViewId="0">
      <selection activeCell="H22" sqref="H22"/>
    </sheetView>
  </sheetViews>
  <sheetFormatPr defaultRowHeight="12.75" x14ac:dyDescent="0.2"/>
  <cols>
    <col min="1" max="2" width="2.28515625" style="412" customWidth="1"/>
    <col min="3" max="3" width="5.7109375" style="412" customWidth="1"/>
    <col min="4" max="4" width="2.7109375" style="412" customWidth="1"/>
    <col min="5" max="5" width="2.5703125" style="412" customWidth="1"/>
    <col min="6" max="6" width="0.28515625" style="412" customWidth="1"/>
    <col min="7" max="7" width="5.140625" style="412" customWidth="1"/>
    <col min="8" max="8" width="4.28515625" style="412" customWidth="1"/>
    <col min="9" max="9" width="2.7109375" style="412" customWidth="1"/>
    <col min="10" max="10" width="1.140625" style="412" customWidth="1"/>
    <col min="11" max="11" width="5.140625" style="412" customWidth="1"/>
    <col min="12" max="12" width="1.5703125" style="412" customWidth="1"/>
    <col min="13" max="13" width="6.85546875" style="412" customWidth="1"/>
    <col min="14" max="14" width="2.7109375" style="412" customWidth="1"/>
    <col min="15" max="15" width="3.7109375" style="412" customWidth="1"/>
    <col min="16" max="16" width="0.85546875" style="412" customWidth="1"/>
    <col min="17" max="17" width="3.7109375" style="412" customWidth="1"/>
    <col min="18" max="18" width="4.140625" style="412" customWidth="1"/>
    <col min="19" max="19" width="5.28515625" style="412" customWidth="1"/>
    <col min="20" max="20" width="4.85546875" style="412" customWidth="1"/>
    <col min="21" max="21" width="5.7109375" style="412" customWidth="1"/>
    <col min="22" max="22" width="5.28515625" style="412" customWidth="1"/>
    <col min="23" max="23" width="3.7109375" style="412" customWidth="1"/>
    <col min="24" max="25" width="1.28515625" style="412" customWidth="1"/>
    <col min="26" max="26" width="2.7109375" style="412" customWidth="1"/>
    <col min="27" max="27" width="4.85546875" style="412" customWidth="1"/>
    <col min="28" max="28" width="2.5703125" style="412" customWidth="1"/>
    <col min="29" max="29" width="1.42578125" style="412" customWidth="1"/>
    <col min="30" max="30" width="2.28515625" style="412" customWidth="1"/>
    <col min="31" max="31" width="3" style="412" customWidth="1"/>
    <col min="32" max="32" width="2.7109375" style="412" customWidth="1"/>
    <col min="33" max="33" width="1" style="412" customWidth="1"/>
    <col min="34" max="34" width="4.28515625" style="412" customWidth="1"/>
    <col min="35" max="36" width="1.140625" style="412" customWidth="1"/>
    <col min="37" max="37" width="2.5703125" style="412" customWidth="1"/>
    <col min="38" max="38" width="1.28515625" style="412" customWidth="1"/>
    <col min="39" max="39" width="0.7109375" style="412" customWidth="1"/>
    <col min="40" max="40" width="1.28515625" style="412" customWidth="1"/>
    <col min="41" max="41" width="4.140625" style="412" customWidth="1"/>
    <col min="42" max="43" width="2.7109375" style="412" customWidth="1"/>
    <col min="44" max="44" width="3.85546875" style="412" customWidth="1"/>
    <col min="45" max="45" width="2.7109375" style="412" customWidth="1"/>
    <col min="46" max="46" width="1.28515625" style="412" customWidth="1"/>
    <col min="47" max="47" width="5.85546875" style="412" customWidth="1"/>
    <col min="48" max="48" width="3.140625" style="412" customWidth="1"/>
    <col min="49" max="49" width="2.5703125" style="412" customWidth="1"/>
    <col min="50" max="50" width="5.140625" style="412" customWidth="1"/>
    <col min="51" max="51" width="2.28515625" style="514" customWidth="1"/>
    <col min="52" max="256" width="9.140625" style="412"/>
    <col min="257" max="258" width="2.28515625" style="412" customWidth="1"/>
    <col min="259" max="259" width="5.7109375" style="412" customWidth="1"/>
    <col min="260" max="260" width="2.7109375" style="412" customWidth="1"/>
    <col min="261" max="261" width="2.5703125" style="412" customWidth="1"/>
    <col min="262" max="262" width="0.28515625" style="412" customWidth="1"/>
    <col min="263" max="263" width="5.140625" style="412" customWidth="1"/>
    <col min="264" max="264" width="4.28515625" style="412" customWidth="1"/>
    <col min="265" max="265" width="2.7109375" style="412" customWidth="1"/>
    <col min="266" max="266" width="1.140625" style="412" customWidth="1"/>
    <col min="267" max="267" width="5.140625" style="412" customWidth="1"/>
    <col min="268" max="268" width="1.5703125" style="412" customWidth="1"/>
    <col min="269" max="269" width="6.85546875" style="412" customWidth="1"/>
    <col min="270" max="270" width="2.7109375" style="412" customWidth="1"/>
    <col min="271" max="271" width="3.7109375" style="412" customWidth="1"/>
    <col min="272" max="272" width="0.85546875" style="412" customWidth="1"/>
    <col min="273" max="273" width="3.7109375" style="412" customWidth="1"/>
    <col min="274" max="274" width="4.140625" style="412" customWidth="1"/>
    <col min="275" max="275" width="5.28515625" style="412" customWidth="1"/>
    <col min="276" max="276" width="4.85546875" style="412" customWidth="1"/>
    <col min="277" max="277" width="5.7109375" style="412" customWidth="1"/>
    <col min="278" max="278" width="5.28515625" style="412" customWidth="1"/>
    <col min="279" max="279" width="3.7109375" style="412" customWidth="1"/>
    <col min="280" max="281" width="1.28515625" style="412" customWidth="1"/>
    <col min="282" max="282" width="2.7109375" style="412" customWidth="1"/>
    <col min="283" max="283" width="4.85546875" style="412" customWidth="1"/>
    <col min="284" max="284" width="2.5703125" style="412" customWidth="1"/>
    <col min="285" max="285" width="1.42578125" style="412" customWidth="1"/>
    <col min="286" max="286" width="2.28515625" style="412" customWidth="1"/>
    <col min="287" max="287" width="3" style="412" customWidth="1"/>
    <col min="288" max="288" width="2.7109375" style="412" customWidth="1"/>
    <col min="289" max="289" width="1" style="412" customWidth="1"/>
    <col min="290" max="290" width="4.28515625" style="412" customWidth="1"/>
    <col min="291" max="292" width="1.140625" style="412" customWidth="1"/>
    <col min="293" max="293" width="2.5703125" style="412" customWidth="1"/>
    <col min="294" max="294" width="1.28515625" style="412" customWidth="1"/>
    <col min="295" max="295" width="0.7109375" style="412" customWidth="1"/>
    <col min="296" max="296" width="1.28515625" style="412" customWidth="1"/>
    <col min="297" max="297" width="4.140625" style="412" customWidth="1"/>
    <col min="298" max="299" width="2.7109375" style="412" customWidth="1"/>
    <col min="300" max="300" width="3.85546875" style="412" customWidth="1"/>
    <col min="301" max="301" width="2.7109375" style="412" customWidth="1"/>
    <col min="302" max="302" width="1.28515625" style="412" customWidth="1"/>
    <col min="303" max="303" width="5.85546875" style="412" customWidth="1"/>
    <col min="304" max="304" width="3.140625" style="412" customWidth="1"/>
    <col min="305" max="305" width="2.5703125" style="412" customWidth="1"/>
    <col min="306" max="306" width="5.140625" style="412" customWidth="1"/>
    <col min="307" max="307" width="2.28515625" style="412" customWidth="1"/>
    <col min="308" max="512" width="9.140625" style="412"/>
    <col min="513" max="514" width="2.28515625" style="412" customWidth="1"/>
    <col min="515" max="515" width="5.7109375" style="412" customWidth="1"/>
    <col min="516" max="516" width="2.7109375" style="412" customWidth="1"/>
    <col min="517" max="517" width="2.5703125" style="412" customWidth="1"/>
    <col min="518" max="518" width="0.28515625" style="412" customWidth="1"/>
    <col min="519" max="519" width="5.140625" style="412" customWidth="1"/>
    <col min="520" max="520" width="4.28515625" style="412" customWidth="1"/>
    <col min="521" max="521" width="2.7109375" style="412" customWidth="1"/>
    <col min="522" max="522" width="1.140625" style="412" customWidth="1"/>
    <col min="523" max="523" width="5.140625" style="412" customWidth="1"/>
    <col min="524" max="524" width="1.5703125" style="412" customWidth="1"/>
    <col min="525" max="525" width="6.85546875" style="412" customWidth="1"/>
    <col min="526" max="526" width="2.7109375" style="412" customWidth="1"/>
    <col min="527" max="527" width="3.7109375" style="412" customWidth="1"/>
    <col min="528" max="528" width="0.85546875" style="412" customWidth="1"/>
    <col min="529" max="529" width="3.7109375" style="412" customWidth="1"/>
    <col min="530" max="530" width="4.140625" style="412" customWidth="1"/>
    <col min="531" max="531" width="5.28515625" style="412" customWidth="1"/>
    <col min="532" max="532" width="4.85546875" style="412" customWidth="1"/>
    <col min="533" max="533" width="5.7109375" style="412" customWidth="1"/>
    <col min="534" max="534" width="5.28515625" style="412" customWidth="1"/>
    <col min="535" max="535" width="3.7109375" style="412" customWidth="1"/>
    <col min="536" max="537" width="1.28515625" style="412" customWidth="1"/>
    <col min="538" max="538" width="2.7109375" style="412" customWidth="1"/>
    <col min="539" max="539" width="4.85546875" style="412" customWidth="1"/>
    <col min="540" max="540" width="2.5703125" style="412" customWidth="1"/>
    <col min="541" max="541" width="1.42578125" style="412" customWidth="1"/>
    <col min="542" max="542" width="2.28515625" style="412" customWidth="1"/>
    <col min="543" max="543" width="3" style="412" customWidth="1"/>
    <col min="544" max="544" width="2.7109375" style="412" customWidth="1"/>
    <col min="545" max="545" width="1" style="412" customWidth="1"/>
    <col min="546" max="546" width="4.28515625" style="412" customWidth="1"/>
    <col min="547" max="548" width="1.140625" style="412" customWidth="1"/>
    <col min="549" max="549" width="2.5703125" style="412" customWidth="1"/>
    <col min="550" max="550" width="1.28515625" style="412" customWidth="1"/>
    <col min="551" max="551" width="0.7109375" style="412" customWidth="1"/>
    <col min="552" max="552" width="1.28515625" style="412" customWidth="1"/>
    <col min="553" max="553" width="4.140625" style="412" customWidth="1"/>
    <col min="554" max="555" width="2.7109375" style="412" customWidth="1"/>
    <col min="556" max="556" width="3.85546875" style="412" customWidth="1"/>
    <col min="557" max="557" width="2.7109375" style="412" customWidth="1"/>
    <col min="558" max="558" width="1.28515625" style="412" customWidth="1"/>
    <col min="559" max="559" width="5.85546875" style="412" customWidth="1"/>
    <col min="560" max="560" width="3.140625" style="412" customWidth="1"/>
    <col min="561" max="561" width="2.5703125" style="412" customWidth="1"/>
    <col min="562" max="562" width="5.140625" style="412" customWidth="1"/>
    <col min="563" max="563" width="2.28515625" style="412" customWidth="1"/>
    <col min="564" max="768" width="9.140625" style="412"/>
    <col min="769" max="770" width="2.28515625" style="412" customWidth="1"/>
    <col min="771" max="771" width="5.7109375" style="412" customWidth="1"/>
    <col min="772" max="772" width="2.7109375" style="412" customWidth="1"/>
    <col min="773" max="773" width="2.5703125" style="412" customWidth="1"/>
    <col min="774" max="774" width="0.28515625" style="412" customWidth="1"/>
    <col min="775" max="775" width="5.140625" style="412" customWidth="1"/>
    <col min="776" max="776" width="4.28515625" style="412" customWidth="1"/>
    <col min="777" max="777" width="2.7109375" style="412" customWidth="1"/>
    <col min="778" max="778" width="1.140625" style="412" customWidth="1"/>
    <col min="779" max="779" width="5.140625" style="412" customWidth="1"/>
    <col min="780" max="780" width="1.5703125" style="412" customWidth="1"/>
    <col min="781" max="781" width="6.85546875" style="412" customWidth="1"/>
    <col min="782" max="782" width="2.7109375" style="412" customWidth="1"/>
    <col min="783" max="783" width="3.7109375" style="412" customWidth="1"/>
    <col min="784" max="784" width="0.85546875" style="412" customWidth="1"/>
    <col min="785" max="785" width="3.7109375" style="412" customWidth="1"/>
    <col min="786" max="786" width="4.140625" style="412" customWidth="1"/>
    <col min="787" max="787" width="5.28515625" style="412" customWidth="1"/>
    <col min="788" max="788" width="4.85546875" style="412" customWidth="1"/>
    <col min="789" max="789" width="5.7109375" style="412" customWidth="1"/>
    <col min="790" max="790" width="5.28515625" style="412" customWidth="1"/>
    <col min="791" max="791" width="3.7109375" style="412" customWidth="1"/>
    <col min="792" max="793" width="1.28515625" style="412" customWidth="1"/>
    <col min="794" max="794" width="2.7109375" style="412" customWidth="1"/>
    <col min="795" max="795" width="4.85546875" style="412" customWidth="1"/>
    <col min="796" max="796" width="2.5703125" style="412" customWidth="1"/>
    <col min="797" max="797" width="1.42578125" style="412" customWidth="1"/>
    <col min="798" max="798" width="2.28515625" style="412" customWidth="1"/>
    <col min="799" max="799" width="3" style="412" customWidth="1"/>
    <col min="800" max="800" width="2.7109375" style="412" customWidth="1"/>
    <col min="801" max="801" width="1" style="412" customWidth="1"/>
    <col min="802" max="802" width="4.28515625" style="412" customWidth="1"/>
    <col min="803" max="804" width="1.140625" style="412" customWidth="1"/>
    <col min="805" max="805" width="2.5703125" style="412" customWidth="1"/>
    <col min="806" max="806" width="1.28515625" style="412" customWidth="1"/>
    <col min="807" max="807" width="0.7109375" style="412" customWidth="1"/>
    <col min="808" max="808" width="1.28515625" style="412" customWidth="1"/>
    <col min="809" max="809" width="4.140625" style="412" customWidth="1"/>
    <col min="810" max="811" width="2.7109375" style="412" customWidth="1"/>
    <col min="812" max="812" width="3.85546875" style="412" customWidth="1"/>
    <col min="813" max="813" width="2.7109375" style="412" customWidth="1"/>
    <col min="814" max="814" width="1.28515625" style="412" customWidth="1"/>
    <col min="815" max="815" width="5.85546875" style="412" customWidth="1"/>
    <col min="816" max="816" width="3.140625" style="412" customWidth="1"/>
    <col min="817" max="817" width="2.5703125" style="412" customWidth="1"/>
    <col min="818" max="818" width="5.140625" style="412" customWidth="1"/>
    <col min="819" max="819" width="2.28515625" style="412" customWidth="1"/>
    <col min="820" max="1024" width="9.140625" style="412"/>
    <col min="1025" max="1026" width="2.28515625" style="412" customWidth="1"/>
    <col min="1027" max="1027" width="5.7109375" style="412" customWidth="1"/>
    <col min="1028" max="1028" width="2.7109375" style="412" customWidth="1"/>
    <col min="1029" max="1029" width="2.5703125" style="412" customWidth="1"/>
    <col min="1030" max="1030" width="0.28515625" style="412" customWidth="1"/>
    <col min="1031" max="1031" width="5.140625" style="412" customWidth="1"/>
    <col min="1032" max="1032" width="4.28515625" style="412" customWidth="1"/>
    <col min="1033" max="1033" width="2.7109375" style="412" customWidth="1"/>
    <col min="1034" max="1034" width="1.140625" style="412" customWidth="1"/>
    <col min="1035" max="1035" width="5.140625" style="412" customWidth="1"/>
    <col min="1036" max="1036" width="1.5703125" style="412" customWidth="1"/>
    <col min="1037" max="1037" width="6.85546875" style="412" customWidth="1"/>
    <col min="1038" max="1038" width="2.7109375" style="412" customWidth="1"/>
    <col min="1039" max="1039" width="3.7109375" style="412" customWidth="1"/>
    <col min="1040" max="1040" width="0.85546875" style="412" customWidth="1"/>
    <col min="1041" max="1041" width="3.7109375" style="412" customWidth="1"/>
    <col min="1042" max="1042" width="4.140625" style="412" customWidth="1"/>
    <col min="1043" max="1043" width="5.28515625" style="412" customWidth="1"/>
    <col min="1044" max="1044" width="4.85546875" style="412" customWidth="1"/>
    <col min="1045" max="1045" width="5.7109375" style="412" customWidth="1"/>
    <col min="1046" max="1046" width="5.28515625" style="412" customWidth="1"/>
    <col min="1047" max="1047" width="3.7109375" style="412" customWidth="1"/>
    <col min="1048" max="1049" width="1.28515625" style="412" customWidth="1"/>
    <col min="1050" max="1050" width="2.7109375" style="412" customWidth="1"/>
    <col min="1051" max="1051" width="4.85546875" style="412" customWidth="1"/>
    <col min="1052" max="1052" width="2.5703125" style="412" customWidth="1"/>
    <col min="1053" max="1053" width="1.42578125" style="412" customWidth="1"/>
    <col min="1054" max="1054" width="2.28515625" style="412" customWidth="1"/>
    <col min="1055" max="1055" width="3" style="412" customWidth="1"/>
    <col min="1056" max="1056" width="2.7109375" style="412" customWidth="1"/>
    <col min="1057" max="1057" width="1" style="412" customWidth="1"/>
    <col min="1058" max="1058" width="4.28515625" style="412" customWidth="1"/>
    <col min="1059" max="1060" width="1.140625" style="412" customWidth="1"/>
    <col min="1061" max="1061" width="2.5703125" style="412" customWidth="1"/>
    <col min="1062" max="1062" width="1.28515625" style="412" customWidth="1"/>
    <col min="1063" max="1063" width="0.7109375" style="412" customWidth="1"/>
    <col min="1064" max="1064" width="1.28515625" style="412" customWidth="1"/>
    <col min="1065" max="1065" width="4.140625" style="412" customWidth="1"/>
    <col min="1066" max="1067" width="2.7109375" style="412" customWidth="1"/>
    <col min="1068" max="1068" width="3.85546875" style="412" customWidth="1"/>
    <col min="1069" max="1069" width="2.7109375" style="412" customWidth="1"/>
    <col min="1070" max="1070" width="1.28515625" style="412" customWidth="1"/>
    <col min="1071" max="1071" width="5.85546875" style="412" customWidth="1"/>
    <col min="1072" max="1072" width="3.140625" style="412" customWidth="1"/>
    <col min="1073" max="1073" width="2.5703125" style="412" customWidth="1"/>
    <col min="1074" max="1074" width="5.140625" style="412" customWidth="1"/>
    <col min="1075" max="1075" width="2.28515625" style="412" customWidth="1"/>
    <col min="1076" max="1280" width="9.140625" style="412"/>
    <col min="1281" max="1282" width="2.28515625" style="412" customWidth="1"/>
    <col min="1283" max="1283" width="5.7109375" style="412" customWidth="1"/>
    <col min="1284" max="1284" width="2.7109375" style="412" customWidth="1"/>
    <col min="1285" max="1285" width="2.5703125" style="412" customWidth="1"/>
    <col min="1286" max="1286" width="0.28515625" style="412" customWidth="1"/>
    <col min="1287" max="1287" width="5.140625" style="412" customWidth="1"/>
    <col min="1288" max="1288" width="4.28515625" style="412" customWidth="1"/>
    <col min="1289" max="1289" width="2.7109375" style="412" customWidth="1"/>
    <col min="1290" max="1290" width="1.140625" style="412" customWidth="1"/>
    <col min="1291" max="1291" width="5.140625" style="412" customWidth="1"/>
    <col min="1292" max="1292" width="1.5703125" style="412" customWidth="1"/>
    <col min="1293" max="1293" width="6.85546875" style="412" customWidth="1"/>
    <col min="1294" max="1294" width="2.7109375" style="412" customWidth="1"/>
    <col min="1295" max="1295" width="3.7109375" style="412" customWidth="1"/>
    <col min="1296" max="1296" width="0.85546875" style="412" customWidth="1"/>
    <col min="1297" max="1297" width="3.7109375" style="412" customWidth="1"/>
    <col min="1298" max="1298" width="4.140625" style="412" customWidth="1"/>
    <col min="1299" max="1299" width="5.28515625" style="412" customWidth="1"/>
    <col min="1300" max="1300" width="4.85546875" style="412" customWidth="1"/>
    <col min="1301" max="1301" width="5.7109375" style="412" customWidth="1"/>
    <col min="1302" max="1302" width="5.28515625" style="412" customWidth="1"/>
    <col min="1303" max="1303" width="3.7109375" style="412" customWidth="1"/>
    <col min="1304" max="1305" width="1.28515625" style="412" customWidth="1"/>
    <col min="1306" max="1306" width="2.7109375" style="412" customWidth="1"/>
    <col min="1307" max="1307" width="4.85546875" style="412" customWidth="1"/>
    <col min="1308" max="1308" width="2.5703125" style="412" customWidth="1"/>
    <col min="1309" max="1309" width="1.42578125" style="412" customWidth="1"/>
    <col min="1310" max="1310" width="2.28515625" style="412" customWidth="1"/>
    <col min="1311" max="1311" width="3" style="412" customWidth="1"/>
    <col min="1312" max="1312" width="2.7109375" style="412" customWidth="1"/>
    <col min="1313" max="1313" width="1" style="412" customWidth="1"/>
    <col min="1314" max="1314" width="4.28515625" style="412" customWidth="1"/>
    <col min="1315" max="1316" width="1.140625" style="412" customWidth="1"/>
    <col min="1317" max="1317" width="2.5703125" style="412" customWidth="1"/>
    <col min="1318" max="1318" width="1.28515625" style="412" customWidth="1"/>
    <col min="1319" max="1319" width="0.7109375" style="412" customWidth="1"/>
    <col min="1320" max="1320" width="1.28515625" style="412" customWidth="1"/>
    <col min="1321" max="1321" width="4.140625" style="412" customWidth="1"/>
    <col min="1322" max="1323" width="2.7109375" style="412" customWidth="1"/>
    <col min="1324" max="1324" width="3.85546875" style="412" customWidth="1"/>
    <col min="1325" max="1325" width="2.7109375" style="412" customWidth="1"/>
    <col min="1326" max="1326" width="1.28515625" style="412" customWidth="1"/>
    <col min="1327" max="1327" width="5.85546875" style="412" customWidth="1"/>
    <col min="1328" max="1328" width="3.140625" style="412" customWidth="1"/>
    <col min="1329" max="1329" width="2.5703125" style="412" customWidth="1"/>
    <col min="1330" max="1330" width="5.140625" style="412" customWidth="1"/>
    <col min="1331" max="1331" width="2.28515625" style="412" customWidth="1"/>
    <col min="1332" max="1536" width="9.140625" style="412"/>
    <col min="1537" max="1538" width="2.28515625" style="412" customWidth="1"/>
    <col min="1539" max="1539" width="5.7109375" style="412" customWidth="1"/>
    <col min="1540" max="1540" width="2.7109375" style="412" customWidth="1"/>
    <col min="1541" max="1541" width="2.5703125" style="412" customWidth="1"/>
    <col min="1542" max="1542" width="0.28515625" style="412" customWidth="1"/>
    <col min="1543" max="1543" width="5.140625" style="412" customWidth="1"/>
    <col min="1544" max="1544" width="4.28515625" style="412" customWidth="1"/>
    <col min="1545" max="1545" width="2.7109375" style="412" customWidth="1"/>
    <col min="1546" max="1546" width="1.140625" style="412" customWidth="1"/>
    <col min="1547" max="1547" width="5.140625" style="412" customWidth="1"/>
    <col min="1548" max="1548" width="1.5703125" style="412" customWidth="1"/>
    <col min="1549" max="1549" width="6.85546875" style="412" customWidth="1"/>
    <col min="1550" max="1550" width="2.7109375" style="412" customWidth="1"/>
    <col min="1551" max="1551" width="3.7109375" style="412" customWidth="1"/>
    <col min="1552" max="1552" width="0.85546875" style="412" customWidth="1"/>
    <col min="1553" max="1553" width="3.7109375" style="412" customWidth="1"/>
    <col min="1554" max="1554" width="4.140625" style="412" customWidth="1"/>
    <col min="1555" max="1555" width="5.28515625" style="412" customWidth="1"/>
    <col min="1556" max="1556" width="4.85546875" style="412" customWidth="1"/>
    <col min="1557" max="1557" width="5.7109375" style="412" customWidth="1"/>
    <col min="1558" max="1558" width="5.28515625" style="412" customWidth="1"/>
    <col min="1559" max="1559" width="3.7109375" style="412" customWidth="1"/>
    <col min="1560" max="1561" width="1.28515625" style="412" customWidth="1"/>
    <col min="1562" max="1562" width="2.7109375" style="412" customWidth="1"/>
    <col min="1563" max="1563" width="4.85546875" style="412" customWidth="1"/>
    <col min="1564" max="1564" width="2.5703125" style="412" customWidth="1"/>
    <col min="1565" max="1565" width="1.42578125" style="412" customWidth="1"/>
    <col min="1566" max="1566" width="2.28515625" style="412" customWidth="1"/>
    <col min="1567" max="1567" width="3" style="412" customWidth="1"/>
    <col min="1568" max="1568" width="2.7109375" style="412" customWidth="1"/>
    <col min="1569" max="1569" width="1" style="412" customWidth="1"/>
    <col min="1570" max="1570" width="4.28515625" style="412" customWidth="1"/>
    <col min="1571" max="1572" width="1.140625" style="412" customWidth="1"/>
    <col min="1573" max="1573" width="2.5703125" style="412" customWidth="1"/>
    <col min="1574" max="1574" width="1.28515625" style="412" customWidth="1"/>
    <col min="1575" max="1575" width="0.7109375" style="412" customWidth="1"/>
    <col min="1576" max="1576" width="1.28515625" style="412" customWidth="1"/>
    <col min="1577" max="1577" width="4.140625" style="412" customWidth="1"/>
    <col min="1578" max="1579" width="2.7109375" style="412" customWidth="1"/>
    <col min="1580" max="1580" width="3.85546875" style="412" customWidth="1"/>
    <col min="1581" max="1581" width="2.7109375" style="412" customWidth="1"/>
    <col min="1582" max="1582" width="1.28515625" style="412" customWidth="1"/>
    <col min="1583" max="1583" width="5.85546875" style="412" customWidth="1"/>
    <col min="1584" max="1584" width="3.140625" style="412" customWidth="1"/>
    <col min="1585" max="1585" width="2.5703125" style="412" customWidth="1"/>
    <col min="1586" max="1586" width="5.140625" style="412" customWidth="1"/>
    <col min="1587" max="1587" width="2.28515625" style="412" customWidth="1"/>
    <col min="1588" max="1792" width="9.140625" style="412"/>
    <col min="1793" max="1794" width="2.28515625" style="412" customWidth="1"/>
    <col min="1795" max="1795" width="5.7109375" style="412" customWidth="1"/>
    <col min="1796" max="1796" width="2.7109375" style="412" customWidth="1"/>
    <col min="1797" max="1797" width="2.5703125" style="412" customWidth="1"/>
    <col min="1798" max="1798" width="0.28515625" style="412" customWidth="1"/>
    <col min="1799" max="1799" width="5.140625" style="412" customWidth="1"/>
    <col min="1800" max="1800" width="4.28515625" style="412" customWidth="1"/>
    <col min="1801" max="1801" width="2.7109375" style="412" customWidth="1"/>
    <col min="1802" max="1802" width="1.140625" style="412" customWidth="1"/>
    <col min="1803" max="1803" width="5.140625" style="412" customWidth="1"/>
    <col min="1804" max="1804" width="1.5703125" style="412" customWidth="1"/>
    <col min="1805" max="1805" width="6.85546875" style="412" customWidth="1"/>
    <col min="1806" max="1806" width="2.7109375" style="412" customWidth="1"/>
    <col min="1807" max="1807" width="3.7109375" style="412" customWidth="1"/>
    <col min="1808" max="1808" width="0.85546875" style="412" customWidth="1"/>
    <col min="1809" max="1809" width="3.7109375" style="412" customWidth="1"/>
    <col min="1810" max="1810" width="4.140625" style="412" customWidth="1"/>
    <col min="1811" max="1811" width="5.28515625" style="412" customWidth="1"/>
    <col min="1812" max="1812" width="4.85546875" style="412" customWidth="1"/>
    <col min="1813" max="1813" width="5.7109375" style="412" customWidth="1"/>
    <col min="1814" max="1814" width="5.28515625" style="412" customWidth="1"/>
    <col min="1815" max="1815" width="3.7109375" style="412" customWidth="1"/>
    <col min="1816" max="1817" width="1.28515625" style="412" customWidth="1"/>
    <col min="1818" max="1818" width="2.7109375" style="412" customWidth="1"/>
    <col min="1819" max="1819" width="4.85546875" style="412" customWidth="1"/>
    <col min="1820" max="1820" width="2.5703125" style="412" customWidth="1"/>
    <col min="1821" max="1821" width="1.42578125" style="412" customWidth="1"/>
    <col min="1822" max="1822" width="2.28515625" style="412" customWidth="1"/>
    <col min="1823" max="1823" width="3" style="412" customWidth="1"/>
    <col min="1824" max="1824" width="2.7109375" style="412" customWidth="1"/>
    <col min="1825" max="1825" width="1" style="412" customWidth="1"/>
    <col min="1826" max="1826" width="4.28515625" style="412" customWidth="1"/>
    <col min="1827" max="1828" width="1.140625" style="412" customWidth="1"/>
    <col min="1829" max="1829" width="2.5703125" style="412" customWidth="1"/>
    <col min="1830" max="1830" width="1.28515625" style="412" customWidth="1"/>
    <col min="1831" max="1831" width="0.7109375" style="412" customWidth="1"/>
    <col min="1832" max="1832" width="1.28515625" style="412" customWidth="1"/>
    <col min="1833" max="1833" width="4.140625" style="412" customWidth="1"/>
    <col min="1834" max="1835" width="2.7109375" style="412" customWidth="1"/>
    <col min="1836" max="1836" width="3.85546875" style="412" customWidth="1"/>
    <col min="1837" max="1837" width="2.7109375" style="412" customWidth="1"/>
    <col min="1838" max="1838" width="1.28515625" style="412" customWidth="1"/>
    <col min="1839" max="1839" width="5.85546875" style="412" customWidth="1"/>
    <col min="1840" max="1840" width="3.140625" style="412" customWidth="1"/>
    <col min="1841" max="1841" width="2.5703125" style="412" customWidth="1"/>
    <col min="1842" max="1842" width="5.140625" style="412" customWidth="1"/>
    <col min="1843" max="1843" width="2.28515625" style="412" customWidth="1"/>
    <col min="1844" max="2048" width="9.140625" style="412"/>
    <col min="2049" max="2050" width="2.28515625" style="412" customWidth="1"/>
    <col min="2051" max="2051" width="5.7109375" style="412" customWidth="1"/>
    <col min="2052" max="2052" width="2.7109375" style="412" customWidth="1"/>
    <col min="2053" max="2053" width="2.5703125" style="412" customWidth="1"/>
    <col min="2054" max="2054" width="0.28515625" style="412" customWidth="1"/>
    <col min="2055" max="2055" width="5.140625" style="412" customWidth="1"/>
    <col min="2056" max="2056" width="4.28515625" style="412" customWidth="1"/>
    <col min="2057" max="2057" width="2.7109375" style="412" customWidth="1"/>
    <col min="2058" max="2058" width="1.140625" style="412" customWidth="1"/>
    <col min="2059" max="2059" width="5.140625" style="412" customWidth="1"/>
    <col min="2060" max="2060" width="1.5703125" style="412" customWidth="1"/>
    <col min="2061" max="2061" width="6.85546875" style="412" customWidth="1"/>
    <col min="2062" max="2062" width="2.7109375" style="412" customWidth="1"/>
    <col min="2063" max="2063" width="3.7109375" style="412" customWidth="1"/>
    <col min="2064" max="2064" width="0.85546875" style="412" customWidth="1"/>
    <col min="2065" max="2065" width="3.7109375" style="412" customWidth="1"/>
    <col min="2066" max="2066" width="4.140625" style="412" customWidth="1"/>
    <col min="2067" max="2067" width="5.28515625" style="412" customWidth="1"/>
    <col min="2068" max="2068" width="4.85546875" style="412" customWidth="1"/>
    <col min="2069" max="2069" width="5.7109375" style="412" customWidth="1"/>
    <col min="2070" max="2070" width="5.28515625" style="412" customWidth="1"/>
    <col min="2071" max="2071" width="3.7109375" style="412" customWidth="1"/>
    <col min="2072" max="2073" width="1.28515625" style="412" customWidth="1"/>
    <col min="2074" max="2074" width="2.7109375" style="412" customWidth="1"/>
    <col min="2075" max="2075" width="4.85546875" style="412" customWidth="1"/>
    <col min="2076" max="2076" width="2.5703125" style="412" customWidth="1"/>
    <col min="2077" max="2077" width="1.42578125" style="412" customWidth="1"/>
    <col min="2078" max="2078" width="2.28515625" style="412" customWidth="1"/>
    <col min="2079" max="2079" width="3" style="412" customWidth="1"/>
    <col min="2080" max="2080" width="2.7109375" style="412" customWidth="1"/>
    <col min="2081" max="2081" width="1" style="412" customWidth="1"/>
    <col min="2082" max="2082" width="4.28515625" style="412" customWidth="1"/>
    <col min="2083" max="2084" width="1.140625" style="412" customWidth="1"/>
    <col min="2085" max="2085" width="2.5703125" style="412" customWidth="1"/>
    <col min="2086" max="2086" width="1.28515625" style="412" customWidth="1"/>
    <col min="2087" max="2087" width="0.7109375" style="412" customWidth="1"/>
    <col min="2088" max="2088" width="1.28515625" style="412" customWidth="1"/>
    <col min="2089" max="2089" width="4.140625" style="412" customWidth="1"/>
    <col min="2090" max="2091" width="2.7109375" style="412" customWidth="1"/>
    <col min="2092" max="2092" width="3.85546875" style="412" customWidth="1"/>
    <col min="2093" max="2093" width="2.7109375" style="412" customWidth="1"/>
    <col min="2094" max="2094" width="1.28515625" style="412" customWidth="1"/>
    <col min="2095" max="2095" width="5.85546875" style="412" customWidth="1"/>
    <col min="2096" max="2096" width="3.140625" style="412" customWidth="1"/>
    <col min="2097" max="2097" width="2.5703125" style="412" customWidth="1"/>
    <col min="2098" max="2098" width="5.140625" style="412" customWidth="1"/>
    <col min="2099" max="2099" width="2.28515625" style="412" customWidth="1"/>
    <col min="2100" max="2304" width="9.140625" style="412"/>
    <col min="2305" max="2306" width="2.28515625" style="412" customWidth="1"/>
    <col min="2307" max="2307" width="5.7109375" style="412" customWidth="1"/>
    <col min="2308" max="2308" width="2.7109375" style="412" customWidth="1"/>
    <col min="2309" max="2309" width="2.5703125" style="412" customWidth="1"/>
    <col min="2310" max="2310" width="0.28515625" style="412" customWidth="1"/>
    <col min="2311" max="2311" width="5.140625" style="412" customWidth="1"/>
    <col min="2312" max="2312" width="4.28515625" style="412" customWidth="1"/>
    <col min="2313" max="2313" width="2.7109375" style="412" customWidth="1"/>
    <col min="2314" max="2314" width="1.140625" style="412" customWidth="1"/>
    <col min="2315" max="2315" width="5.140625" style="412" customWidth="1"/>
    <col min="2316" max="2316" width="1.5703125" style="412" customWidth="1"/>
    <col min="2317" max="2317" width="6.85546875" style="412" customWidth="1"/>
    <col min="2318" max="2318" width="2.7109375" style="412" customWidth="1"/>
    <col min="2319" max="2319" width="3.7109375" style="412" customWidth="1"/>
    <col min="2320" max="2320" width="0.85546875" style="412" customWidth="1"/>
    <col min="2321" max="2321" width="3.7109375" style="412" customWidth="1"/>
    <col min="2322" max="2322" width="4.140625" style="412" customWidth="1"/>
    <col min="2323" max="2323" width="5.28515625" style="412" customWidth="1"/>
    <col min="2324" max="2324" width="4.85546875" style="412" customWidth="1"/>
    <col min="2325" max="2325" width="5.7109375" style="412" customWidth="1"/>
    <col min="2326" max="2326" width="5.28515625" style="412" customWidth="1"/>
    <col min="2327" max="2327" width="3.7109375" style="412" customWidth="1"/>
    <col min="2328" max="2329" width="1.28515625" style="412" customWidth="1"/>
    <col min="2330" max="2330" width="2.7109375" style="412" customWidth="1"/>
    <col min="2331" max="2331" width="4.85546875" style="412" customWidth="1"/>
    <col min="2332" max="2332" width="2.5703125" style="412" customWidth="1"/>
    <col min="2333" max="2333" width="1.42578125" style="412" customWidth="1"/>
    <col min="2334" max="2334" width="2.28515625" style="412" customWidth="1"/>
    <col min="2335" max="2335" width="3" style="412" customWidth="1"/>
    <col min="2336" max="2336" width="2.7109375" style="412" customWidth="1"/>
    <col min="2337" max="2337" width="1" style="412" customWidth="1"/>
    <col min="2338" max="2338" width="4.28515625" style="412" customWidth="1"/>
    <col min="2339" max="2340" width="1.140625" style="412" customWidth="1"/>
    <col min="2341" max="2341" width="2.5703125" style="412" customWidth="1"/>
    <col min="2342" max="2342" width="1.28515625" style="412" customWidth="1"/>
    <col min="2343" max="2343" width="0.7109375" style="412" customWidth="1"/>
    <col min="2344" max="2344" width="1.28515625" style="412" customWidth="1"/>
    <col min="2345" max="2345" width="4.140625" style="412" customWidth="1"/>
    <col min="2346" max="2347" width="2.7109375" style="412" customWidth="1"/>
    <col min="2348" max="2348" width="3.85546875" style="412" customWidth="1"/>
    <col min="2349" max="2349" width="2.7109375" style="412" customWidth="1"/>
    <col min="2350" max="2350" width="1.28515625" style="412" customWidth="1"/>
    <col min="2351" max="2351" width="5.85546875" style="412" customWidth="1"/>
    <col min="2352" max="2352" width="3.140625" style="412" customWidth="1"/>
    <col min="2353" max="2353" width="2.5703125" style="412" customWidth="1"/>
    <col min="2354" max="2354" width="5.140625" style="412" customWidth="1"/>
    <col min="2355" max="2355" width="2.28515625" style="412" customWidth="1"/>
    <col min="2356" max="2560" width="9.140625" style="412"/>
    <col min="2561" max="2562" width="2.28515625" style="412" customWidth="1"/>
    <col min="2563" max="2563" width="5.7109375" style="412" customWidth="1"/>
    <col min="2564" max="2564" width="2.7109375" style="412" customWidth="1"/>
    <col min="2565" max="2565" width="2.5703125" style="412" customWidth="1"/>
    <col min="2566" max="2566" width="0.28515625" style="412" customWidth="1"/>
    <col min="2567" max="2567" width="5.140625" style="412" customWidth="1"/>
    <col min="2568" max="2568" width="4.28515625" style="412" customWidth="1"/>
    <col min="2569" max="2569" width="2.7109375" style="412" customWidth="1"/>
    <col min="2570" max="2570" width="1.140625" style="412" customWidth="1"/>
    <col min="2571" max="2571" width="5.140625" style="412" customWidth="1"/>
    <col min="2572" max="2572" width="1.5703125" style="412" customWidth="1"/>
    <col min="2573" max="2573" width="6.85546875" style="412" customWidth="1"/>
    <col min="2574" max="2574" width="2.7109375" style="412" customWidth="1"/>
    <col min="2575" max="2575" width="3.7109375" style="412" customWidth="1"/>
    <col min="2576" max="2576" width="0.85546875" style="412" customWidth="1"/>
    <col min="2577" max="2577" width="3.7109375" style="412" customWidth="1"/>
    <col min="2578" max="2578" width="4.140625" style="412" customWidth="1"/>
    <col min="2579" max="2579" width="5.28515625" style="412" customWidth="1"/>
    <col min="2580" max="2580" width="4.85546875" style="412" customWidth="1"/>
    <col min="2581" max="2581" width="5.7109375" style="412" customWidth="1"/>
    <col min="2582" max="2582" width="5.28515625" style="412" customWidth="1"/>
    <col min="2583" max="2583" width="3.7109375" style="412" customWidth="1"/>
    <col min="2584" max="2585" width="1.28515625" style="412" customWidth="1"/>
    <col min="2586" max="2586" width="2.7109375" style="412" customWidth="1"/>
    <col min="2587" max="2587" width="4.85546875" style="412" customWidth="1"/>
    <col min="2588" max="2588" width="2.5703125" style="412" customWidth="1"/>
    <col min="2589" max="2589" width="1.42578125" style="412" customWidth="1"/>
    <col min="2590" max="2590" width="2.28515625" style="412" customWidth="1"/>
    <col min="2591" max="2591" width="3" style="412" customWidth="1"/>
    <col min="2592" max="2592" width="2.7109375" style="412" customWidth="1"/>
    <col min="2593" max="2593" width="1" style="412" customWidth="1"/>
    <col min="2594" max="2594" width="4.28515625" style="412" customWidth="1"/>
    <col min="2595" max="2596" width="1.140625" style="412" customWidth="1"/>
    <col min="2597" max="2597" width="2.5703125" style="412" customWidth="1"/>
    <col min="2598" max="2598" width="1.28515625" style="412" customWidth="1"/>
    <col min="2599" max="2599" width="0.7109375" style="412" customWidth="1"/>
    <col min="2600" max="2600" width="1.28515625" style="412" customWidth="1"/>
    <col min="2601" max="2601" width="4.140625" style="412" customWidth="1"/>
    <col min="2602" max="2603" width="2.7109375" style="412" customWidth="1"/>
    <col min="2604" max="2604" width="3.85546875" style="412" customWidth="1"/>
    <col min="2605" max="2605" width="2.7109375" style="412" customWidth="1"/>
    <col min="2606" max="2606" width="1.28515625" style="412" customWidth="1"/>
    <col min="2607" max="2607" width="5.85546875" style="412" customWidth="1"/>
    <col min="2608" max="2608" width="3.140625" style="412" customWidth="1"/>
    <col min="2609" max="2609" width="2.5703125" style="412" customWidth="1"/>
    <col min="2610" max="2610" width="5.140625" style="412" customWidth="1"/>
    <col min="2611" max="2611" width="2.28515625" style="412" customWidth="1"/>
    <col min="2612" max="2816" width="9.140625" style="412"/>
    <col min="2817" max="2818" width="2.28515625" style="412" customWidth="1"/>
    <col min="2819" max="2819" width="5.7109375" style="412" customWidth="1"/>
    <col min="2820" max="2820" width="2.7109375" style="412" customWidth="1"/>
    <col min="2821" max="2821" width="2.5703125" style="412" customWidth="1"/>
    <col min="2822" max="2822" width="0.28515625" style="412" customWidth="1"/>
    <col min="2823" max="2823" width="5.140625" style="412" customWidth="1"/>
    <col min="2824" max="2824" width="4.28515625" style="412" customWidth="1"/>
    <col min="2825" max="2825" width="2.7109375" style="412" customWidth="1"/>
    <col min="2826" max="2826" width="1.140625" style="412" customWidth="1"/>
    <col min="2827" max="2827" width="5.140625" style="412" customWidth="1"/>
    <col min="2828" max="2828" width="1.5703125" style="412" customWidth="1"/>
    <col min="2829" max="2829" width="6.85546875" style="412" customWidth="1"/>
    <col min="2830" max="2830" width="2.7109375" style="412" customWidth="1"/>
    <col min="2831" max="2831" width="3.7109375" style="412" customWidth="1"/>
    <col min="2832" max="2832" width="0.85546875" style="412" customWidth="1"/>
    <col min="2833" max="2833" width="3.7109375" style="412" customWidth="1"/>
    <col min="2834" max="2834" width="4.140625" style="412" customWidth="1"/>
    <col min="2835" max="2835" width="5.28515625" style="412" customWidth="1"/>
    <col min="2836" max="2836" width="4.85546875" style="412" customWidth="1"/>
    <col min="2837" max="2837" width="5.7109375" style="412" customWidth="1"/>
    <col min="2838" max="2838" width="5.28515625" style="412" customWidth="1"/>
    <col min="2839" max="2839" width="3.7109375" style="412" customWidth="1"/>
    <col min="2840" max="2841" width="1.28515625" style="412" customWidth="1"/>
    <col min="2842" max="2842" width="2.7109375" style="412" customWidth="1"/>
    <col min="2843" max="2843" width="4.85546875" style="412" customWidth="1"/>
    <col min="2844" max="2844" width="2.5703125" style="412" customWidth="1"/>
    <col min="2845" max="2845" width="1.42578125" style="412" customWidth="1"/>
    <col min="2846" max="2846" width="2.28515625" style="412" customWidth="1"/>
    <col min="2847" max="2847" width="3" style="412" customWidth="1"/>
    <col min="2848" max="2848" width="2.7109375" style="412" customWidth="1"/>
    <col min="2849" max="2849" width="1" style="412" customWidth="1"/>
    <col min="2850" max="2850" width="4.28515625" style="412" customWidth="1"/>
    <col min="2851" max="2852" width="1.140625" style="412" customWidth="1"/>
    <col min="2853" max="2853" width="2.5703125" style="412" customWidth="1"/>
    <col min="2854" max="2854" width="1.28515625" style="412" customWidth="1"/>
    <col min="2855" max="2855" width="0.7109375" style="412" customWidth="1"/>
    <col min="2856" max="2856" width="1.28515625" style="412" customWidth="1"/>
    <col min="2857" max="2857" width="4.140625" style="412" customWidth="1"/>
    <col min="2858" max="2859" width="2.7109375" style="412" customWidth="1"/>
    <col min="2860" max="2860" width="3.85546875" style="412" customWidth="1"/>
    <col min="2861" max="2861" width="2.7109375" style="412" customWidth="1"/>
    <col min="2862" max="2862" width="1.28515625" style="412" customWidth="1"/>
    <col min="2863" max="2863" width="5.85546875" style="412" customWidth="1"/>
    <col min="2864" max="2864" width="3.140625" style="412" customWidth="1"/>
    <col min="2865" max="2865" width="2.5703125" style="412" customWidth="1"/>
    <col min="2866" max="2866" width="5.140625" style="412" customWidth="1"/>
    <col min="2867" max="2867" width="2.28515625" style="412" customWidth="1"/>
    <col min="2868" max="3072" width="9.140625" style="412"/>
    <col min="3073" max="3074" width="2.28515625" style="412" customWidth="1"/>
    <col min="3075" max="3075" width="5.7109375" style="412" customWidth="1"/>
    <col min="3076" max="3076" width="2.7109375" style="412" customWidth="1"/>
    <col min="3077" max="3077" width="2.5703125" style="412" customWidth="1"/>
    <col min="3078" max="3078" width="0.28515625" style="412" customWidth="1"/>
    <col min="3079" max="3079" width="5.140625" style="412" customWidth="1"/>
    <col min="3080" max="3080" width="4.28515625" style="412" customWidth="1"/>
    <col min="3081" max="3081" width="2.7109375" style="412" customWidth="1"/>
    <col min="3082" max="3082" width="1.140625" style="412" customWidth="1"/>
    <col min="3083" max="3083" width="5.140625" style="412" customWidth="1"/>
    <col min="3084" max="3084" width="1.5703125" style="412" customWidth="1"/>
    <col min="3085" max="3085" width="6.85546875" style="412" customWidth="1"/>
    <col min="3086" max="3086" width="2.7109375" style="412" customWidth="1"/>
    <col min="3087" max="3087" width="3.7109375" style="412" customWidth="1"/>
    <col min="3088" max="3088" width="0.85546875" style="412" customWidth="1"/>
    <col min="3089" max="3089" width="3.7109375" style="412" customWidth="1"/>
    <col min="3090" max="3090" width="4.140625" style="412" customWidth="1"/>
    <col min="3091" max="3091" width="5.28515625" style="412" customWidth="1"/>
    <col min="3092" max="3092" width="4.85546875" style="412" customWidth="1"/>
    <col min="3093" max="3093" width="5.7109375" style="412" customWidth="1"/>
    <col min="3094" max="3094" width="5.28515625" style="412" customWidth="1"/>
    <col min="3095" max="3095" width="3.7109375" style="412" customWidth="1"/>
    <col min="3096" max="3097" width="1.28515625" style="412" customWidth="1"/>
    <col min="3098" max="3098" width="2.7109375" style="412" customWidth="1"/>
    <col min="3099" max="3099" width="4.85546875" style="412" customWidth="1"/>
    <col min="3100" max="3100" width="2.5703125" style="412" customWidth="1"/>
    <col min="3101" max="3101" width="1.42578125" style="412" customWidth="1"/>
    <col min="3102" max="3102" width="2.28515625" style="412" customWidth="1"/>
    <col min="3103" max="3103" width="3" style="412" customWidth="1"/>
    <col min="3104" max="3104" width="2.7109375" style="412" customWidth="1"/>
    <col min="3105" max="3105" width="1" style="412" customWidth="1"/>
    <col min="3106" max="3106" width="4.28515625" style="412" customWidth="1"/>
    <col min="3107" max="3108" width="1.140625" style="412" customWidth="1"/>
    <col min="3109" max="3109" width="2.5703125" style="412" customWidth="1"/>
    <col min="3110" max="3110" width="1.28515625" style="412" customWidth="1"/>
    <col min="3111" max="3111" width="0.7109375" style="412" customWidth="1"/>
    <col min="3112" max="3112" width="1.28515625" style="412" customWidth="1"/>
    <col min="3113" max="3113" width="4.140625" style="412" customWidth="1"/>
    <col min="3114" max="3115" width="2.7109375" style="412" customWidth="1"/>
    <col min="3116" max="3116" width="3.85546875" style="412" customWidth="1"/>
    <col min="3117" max="3117" width="2.7109375" style="412" customWidth="1"/>
    <col min="3118" max="3118" width="1.28515625" style="412" customWidth="1"/>
    <col min="3119" max="3119" width="5.85546875" style="412" customWidth="1"/>
    <col min="3120" max="3120" width="3.140625" style="412" customWidth="1"/>
    <col min="3121" max="3121" width="2.5703125" style="412" customWidth="1"/>
    <col min="3122" max="3122" width="5.140625" style="412" customWidth="1"/>
    <col min="3123" max="3123" width="2.28515625" style="412" customWidth="1"/>
    <col min="3124" max="3328" width="9.140625" style="412"/>
    <col min="3329" max="3330" width="2.28515625" style="412" customWidth="1"/>
    <col min="3331" max="3331" width="5.7109375" style="412" customWidth="1"/>
    <col min="3332" max="3332" width="2.7109375" style="412" customWidth="1"/>
    <col min="3333" max="3333" width="2.5703125" style="412" customWidth="1"/>
    <col min="3334" max="3334" width="0.28515625" style="412" customWidth="1"/>
    <col min="3335" max="3335" width="5.140625" style="412" customWidth="1"/>
    <col min="3336" max="3336" width="4.28515625" style="412" customWidth="1"/>
    <col min="3337" max="3337" width="2.7109375" style="412" customWidth="1"/>
    <col min="3338" max="3338" width="1.140625" style="412" customWidth="1"/>
    <col min="3339" max="3339" width="5.140625" style="412" customWidth="1"/>
    <col min="3340" max="3340" width="1.5703125" style="412" customWidth="1"/>
    <col min="3341" max="3341" width="6.85546875" style="412" customWidth="1"/>
    <col min="3342" max="3342" width="2.7109375" style="412" customWidth="1"/>
    <col min="3343" max="3343" width="3.7109375" style="412" customWidth="1"/>
    <col min="3344" max="3344" width="0.85546875" style="412" customWidth="1"/>
    <col min="3345" max="3345" width="3.7109375" style="412" customWidth="1"/>
    <col min="3346" max="3346" width="4.140625" style="412" customWidth="1"/>
    <col min="3347" max="3347" width="5.28515625" style="412" customWidth="1"/>
    <col min="3348" max="3348" width="4.85546875" style="412" customWidth="1"/>
    <col min="3349" max="3349" width="5.7109375" style="412" customWidth="1"/>
    <col min="3350" max="3350" width="5.28515625" style="412" customWidth="1"/>
    <col min="3351" max="3351" width="3.7109375" style="412" customWidth="1"/>
    <col min="3352" max="3353" width="1.28515625" style="412" customWidth="1"/>
    <col min="3354" max="3354" width="2.7109375" style="412" customWidth="1"/>
    <col min="3355" max="3355" width="4.85546875" style="412" customWidth="1"/>
    <col min="3356" max="3356" width="2.5703125" style="412" customWidth="1"/>
    <col min="3357" max="3357" width="1.42578125" style="412" customWidth="1"/>
    <col min="3358" max="3358" width="2.28515625" style="412" customWidth="1"/>
    <col min="3359" max="3359" width="3" style="412" customWidth="1"/>
    <col min="3360" max="3360" width="2.7109375" style="412" customWidth="1"/>
    <col min="3361" max="3361" width="1" style="412" customWidth="1"/>
    <col min="3362" max="3362" width="4.28515625" style="412" customWidth="1"/>
    <col min="3363" max="3364" width="1.140625" style="412" customWidth="1"/>
    <col min="3365" max="3365" width="2.5703125" style="412" customWidth="1"/>
    <col min="3366" max="3366" width="1.28515625" style="412" customWidth="1"/>
    <col min="3367" max="3367" width="0.7109375" style="412" customWidth="1"/>
    <col min="3368" max="3368" width="1.28515625" style="412" customWidth="1"/>
    <col min="3369" max="3369" width="4.140625" style="412" customWidth="1"/>
    <col min="3370" max="3371" width="2.7109375" style="412" customWidth="1"/>
    <col min="3372" max="3372" width="3.85546875" style="412" customWidth="1"/>
    <col min="3373" max="3373" width="2.7109375" style="412" customWidth="1"/>
    <col min="3374" max="3374" width="1.28515625" style="412" customWidth="1"/>
    <col min="3375" max="3375" width="5.85546875" style="412" customWidth="1"/>
    <col min="3376" max="3376" width="3.140625" style="412" customWidth="1"/>
    <col min="3377" max="3377" width="2.5703125" style="412" customWidth="1"/>
    <col min="3378" max="3378" width="5.140625" style="412" customWidth="1"/>
    <col min="3379" max="3379" width="2.28515625" style="412" customWidth="1"/>
    <col min="3380" max="3584" width="9.140625" style="412"/>
    <col min="3585" max="3586" width="2.28515625" style="412" customWidth="1"/>
    <col min="3587" max="3587" width="5.7109375" style="412" customWidth="1"/>
    <col min="3588" max="3588" width="2.7109375" style="412" customWidth="1"/>
    <col min="3589" max="3589" width="2.5703125" style="412" customWidth="1"/>
    <col min="3590" max="3590" width="0.28515625" style="412" customWidth="1"/>
    <col min="3591" max="3591" width="5.140625" style="412" customWidth="1"/>
    <col min="3592" max="3592" width="4.28515625" style="412" customWidth="1"/>
    <col min="3593" max="3593" width="2.7109375" style="412" customWidth="1"/>
    <col min="3594" max="3594" width="1.140625" style="412" customWidth="1"/>
    <col min="3595" max="3595" width="5.140625" style="412" customWidth="1"/>
    <col min="3596" max="3596" width="1.5703125" style="412" customWidth="1"/>
    <col min="3597" max="3597" width="6.85546875" style="412" customWidth="1"/>
    <col min="3598" max="3598" width="2.7109375" style="412" customWidth="1"/>
    <col min="3599" max="3599" width="3.7109375" style="412" customWidth="1"/>
    <col min="3600" max="3600" width="0.85546875" style="412" customWidth="1"/>
    <col min="3601" max="3601" width="3.7109375" style="412" customWidth="1"/>
    <col min="3602" max="3602" width="4.140625" style="412" customWidth="1"/>
    <col min="3603" max="3603" width="5.28515625" style="412" customWidth="1"/>
    <col min="3604" max="3604" width="4.85546875" style="412" customWidth="1"/>
    <col min="3605" max="3605" width="5.7109375" style="412" customWidth="1"/>
    <col min="3606" max="3606" width="5.28515625" style="412" customWidth="1"/>
    <col min="3607" max="3607" width="3.7109375" style="412" customWidth="1"/>
    <col min="3608" max="3609" width="1.28515625" style="412" customWidth="1"/>
    <col min="3610" max="3610" width="2.7109375" style="412" customWidth="1"/>
    <col min="3611" max="3611" width="4.85546875" style="412" customWidth="1"/>
    <col min="3612" max="3612" width="2.5703125" style="412" customWidth="1"/>
    <col min="3613" max="3613" width="1.42578125" style="412" customWidth="1"/>
    <col min="3614" max="3614" width="2.28515625" style="412" customWidth="1"/>
    <col min="3615" max="3615" width="3" style="412" customWidth="1"/>
    <col min="3616" max="3616" width="2.7109375" style="412" customWidth="1"/>
    <col min="3617" max="3617" width="1" style="412" customWidth="1"/>
    <col min="3618" max="3618" width="4.28515625" style="412" customWidth="1"/>
    <col min="3619" max="3620" width="1.140625" style="412" customWidth="1"/>
    <col min="3621" max="3621" width="2.5703125" style="412" customWidth="1"/>
    <col min="3622" max="3622" width="1.28515625" style="412" customWidth="1"/>
    <col min="3623" max="3623" width="0.7109375" style="412" customWidth="1"/>
    <col min="3624" max="3624" width="1.28515625" style="412" customWidth="1"/>
    <col min="3625" max="3625" width="4.140625" style="412" customWidth="1"/>
    <col min="3626" max="3627" width="2.7109375" style="412" customWidth="1"/>
    <col min="3628" max="3628" width="3.85546875" style="412" customWidth="1"/>
    <col min="3629" max="3629" width="2.7109375" style="412" customWidth="1"/>
    <col min="3630" max="3630" width="1.28515625" style="412" customWidth="1"/>
    <col min="3631" max="3631" width="5.85546875" style="412" customWidth="1"/>
    <col min="3632" max="3632" width="3.140625" style="412" customWidth="1"/>
    <col min="3633" max="3633" width="2.5703125" style="412" customWidth="1"/>
    <col min="3634" max="3634" width="5.140625" style="412" customWidth="1"/>
    <col min="3635" max="3635" width="2.28515625" style="412" customWidth="1"/>
    <col min="3636" max="3840" width="9.140625" style="412"/>
    <col min="3841" max="3842" width="2.28515625" style="412" customWidth="1"/>
    <col min="3843" max="3843" width="5.7109375" style="412" customWidth="1"/>
    <col min="3844" max="3844" width="2.7109375" style="412" customWidth="1"/>
    <col min="3845" max="3845" width="2.5703125" style="412" customWidth="1"/>
    <col min="3846" max="3846" width="0.28515625" style="412" customWidth="1"/>
    <col min="3847" max="3847" width="5.140625" style="412" customWidth="1"/>
    <col min="3848" max="3848" width="4.28515625" style="412" customWidth="1"/>
    <col min="3849" max="3849" width="2.7109375" style="412" customWidth="1"/>
    <col min="3850" max="3850" width="1.140625" style="412" customWidth="1"/>
    <col min="3851" max="3851" width="5.140625" style="412" customWidth="1"/>
    <col min="3852" max="3852" width="1.5703125" style="412" customWidth="1"/>
    <col min="3853" max="3853" width="6.85546875" style="412" customWidth="1"/>
    <col min="3854" max="3854" width="2.7109375" style="412" customWidth="1"/>
    <col min="3855" max="3855" width="3.7109375" style="412" customWidth="1"/>
    <col min="3856" max="3856" width="0.85546875" style="412" customWidth="1"/>
    <col min="3857" max="3857" width="3.7109375" style="412" customWidth="1"/>
    <col min="3858" max="3858" width="4.140625" style="412" customWidth="1"/>
    <col min="3859" max="3859" width="5.28515625" style="412" customWidth="1"/>
    <col min="3860" max="3860" width="4.85546875" style="412" customWidth="1"/>
    <col min="3861" max="3861" width="5.7109375" style="412" customWidth="1"/>
    <col min="3862" max="3862" width="5.28515625" style="412" customWidth="1"/>
    <col min="3863" max="3863" width="3.7109375" style="412" customWidth="1"/>
    <col min="3864" max="3865" width="1.28515625" style="412" customWidth="1"/>
    <col min="3866" max="3866" width="2.7109375" style="412" customWidth="1"/>
    <col min="3867" max="3867" width="4.85546875" style="412" customWidth="1"/>
    <col min="3868" max="3868" width="2.5703125" style="412" customWidth="1"/>
    <col min="3869" max="3869" width="1.42578125" style="412" customWidth="1"/>
    <col min="3870" max="3870" width="2.28515625" style="412" customWidth="1"/>
    <col min="3871" max="3871" width="3" style="412" customWidth="1"/>
    <col min="3872" max="3872" width="2.7109375" style="412" customWidth="1"/>
    <col min="3873" max="3873" width="1" style="412" customWidth="1"/>
    <col min="3874" max="3874" width="4.28515625" style="412" customWidth="1"/>
    <col min="3875" max="3876" width="1.140625" style="412" customWidth="1"/>
    <col min="3877" max="3877" width="2.5703125" style="412" customWidth="1"/>
    <col min="3878" max="3878" width="1.28515625" style="412" customWidth="1"/>
    <col min="3879" max="3879" width="0.7109375" style="412" customWidth="1"/>
    <col min="3880" max="3880" width="1.28515625" style="412" customWidth="1"/>
    <col min="3881" max="3881" width="4.140625" style="412" customWidth="1"/>
    <col min="3882" max="3883" width="2.7109375" style="412" customWidth="1"/>
    <col min="3884" max="3884" width="3.85546875" style="412" customWidth="1"/>
    <col min="3885" max="3885" width="2.7109375" style="412" customWidth="1"/>
    <col min="3886" max="3886" width="1.28515625" style="412" customWidth="1"/>
    <col min="3887" max="3887" width="5.85546875" style="412" customWidth="1"/>
    <col min="3888" max="3888" width="3.140625" style="412" customWidth="1"/>
    <col min="3889" max="3889" width="2.5703125" style="412" customWidth="1"/>
    <col min="3890" max="3890" width="5.140625" style="412" customWidth="1"/>
    <col min="3891" max="3891" width="2.28515625" style="412" customWidth="1"/>
    <col min="3892" max="4096" width="9.140625" style="412"/>
    <col min="4097" max="4098" width="2.28515625" style="412" customWidth="1"/>
    <col min="4099" max="4099" width="5.7109375" style="412" customWidth="1"/>
    <col min="4100" max="4100" width="2.7109375" style="412" customWidth="1"/>
    <col min="4101" max="4101" width="2.5703125" style="412" customWidth="1"/>
    <col min="4102" max="4102" width="0.28515625" style="412" customWidth="1"/>
    <col min="4103" max="4103" width="5.140625" style="412" customWidth="1"/>
    <col min="4104" max="4104" width="4.28515625" style="412" customWidth="1"/>
    <col min="4105" max="4105" width="2.7109375" style="412" customWidth="1"/>
    <col min="4106" max="4106" width="1.140625" style="412" customWidth="1"/>
    <col min="4107" max="4107" width="5.140625" style="412" customWidth="1"/>
    <col min="4108" max="4108" width="1.5703125" style="412" customWidth="1"/>
    <col min="4109" max="4109" width="6.85546875" style="412" customWidth="1"/>
    <col min="4110" max="4110" width="2.7109375" style="412" customWidth="1"/>
    <col min="4111" max="4111" width="3.7109375" style="412" customWidth="1"/>
    <col min="4112" max="4112" width="0.85546875" style="412" customWidth="1"/>
    <col min="4113" max="4113" width="3.7109375" style="412" customWidth="1"/>
    <col min="4114" max="4114" width="4.140625" style="412" customWidth="1"/>
    <col min="4115" max="4115" width="5.28515625" style="412" customWidth="1"/>
    <col min="4116" max="4116" width="4.85546875" style="412" customWidth="1"/>
    <col min="4117" max="4117" width="5.7109375" style="412" customWidth="1"/>
    <col min="4118" max="4118" width="5.28515625" style="412" customWidth="1"/>
    <col min="4119" max="4119" width="3.7109375" style="412" customWidth="1"/>
    <col min="4120" max="4121" width="1.28515625" style="412" customWidth="1"/>
    <col min="4122" max="4122" width="2.7109375" style="412" customWidth="1"/>
    <col min="4123" max="4123" width="4.85546875" style="412" customWidth="1"/>
    <col min="4124" max="4124" width="2.5703125" style="412" customWidth="1"/>
    <col min="4125" max="4125" width="1.42578125" style="412" customWidth="1"/>
    <col min="4126" max="4126" width="2.28515625" style="412" customWidth="1"/>
    <col min="4127" max="4127" width="3" style="412" customWidth="1"/>
    <col min="4128" max="4128" width="2.7109375" style="412" customWidth="1"/>
    <col min="4129" max="4129" width="1" style="412" customWidth="1"/>
    <col min="4130" max="4130" width="4.28515625" style="412" customWidth="1"/>
    <col min="4131" max="4132" width="1.140625" style="412" customWidth="1"/>
    <col min="4133" max="4133" width="2.5703125" style="412" customWidth="1"/>
    <col min="4134" max="4134" width="1.28515625" style="412" customWidth="1"/>
    <col min="4135" max="4135" width="0.7109375" style="412" customWidth="1"/>
    <col min="4136" max="4136" width="1.28515625" style="412" customWidth="1"/>
    <col min="4137" max="4137" width="4.140625" style="412" customWidth="1"/>
    <col min="4138" max="4139" width="2.7109375" style="412" customWidth="1"/>
    <col min="4140" max="4140" width="3.85546875" style="412" customWidth="1"/>
    <col min="4141" max="4141" width="2.7109375" style="412" customWidth="1"/>
    <col min="4142" max="4142" width="1.28515625" style="412" customWidth="1"/>
    <col min="4143" max="4143" width="5.85546875" style="412" customWidth="1"/>
    <col min="4144" max="4144" width="3.140625" style="412" customWidth="1"/>
    <col min="4145" max="4145" width="2.5703125" style="412" customWidth="1"/>
    <col min="4146" max="4146" width="5.140625" style="412" customWidth="1"/>
    <col min="4147" max="4147" width="2.28515625" style="412" customWidth="1"/>
    <col min="4148" max="4352" width="9.140625" style="412"/>
    <col min="4353" max="4354" width="2.28515625" style="412" customWidth="1"/>
    <col min="4355" max="4355" width="5.7109375" style="412" customWidth="1"/>
    <col min="4356" max="4356" width="2.7109375" style="412" customWidth="1"/>
    <col min="4357" max="4357" width="2.5703125" style="412" customWidth="1"/>
    <col min="4358" max="4358" width="0.28515625" style="412" customWidth="1"/>
    <col min="4359" max="4359" width="5.140625" style="412" customWidth="1"/>
    <col min="4360" max="4360" width="4.28515625" style="412" customWidth="1"/>
    <col min="4361" max="4361" width="2.7109375" style="412" customWidth="1"/>
    <col min="4362" max="4362" width="1.140625" style="412" customWidth="1"/>
    <col min="4363" max="4363" width="5.140625" style="412" customWidth="1"/>
    <col min="4364" max="4364" width="1.5703125" style="412" customWidth="1"/>
    <col min="4365" max="4365" width="6.85546875" style="412" customWidth="1"/>
    <col min="4366" max="4366" width="2.7109375" style="412" customWidth="1"/>
    <col min="4367" max="4367" width="3.7109375" style="412" customWidth="1"/>
    <col min="4368" max="4368" width="0.85546875" style="412" customWidth="1"/>
    <col min="4369" max="4369" width="3.7109375" style="412" customWidth="1"/>
    <col min="4370" max="4370" width="4.140625" style="412" customWidth="1"/>
    <col min="4371" max="4371" width="5.28515625" style="412" customWidth="1"/>
    <col min="4372" max="4372" width="4.85546875" style="412" customWidth="1"/>
    <col min="4373" max="4373" width="5.7109375" style="412" customWidth="1"/>
    <col min="4374" max="4374" width="5.28515625" style="412" customWidth="1"/>
    <col min="4375" max="4375" width="3.7109375" style="412" customWidth="1"/>
    <col min="4376" max="4377" width="1.28515625" style="412" customWidth="1"/>
    <col min="4378" max="4378" width="2.7109375" style="412" customWidth="1"/>
    <col min="4379" max="4379" width="4.85546875" style="412" customWidth="1"/>
    <col min="4380" max="4380" width="2.5703125" style="412" customWidth="1"/>
    <col min="4381" max="4381" width="1.42578125" style="412" customWidth="1"/>
    <col min="4382" max="4382" width="2.28515625" style="412" customWidth="1"/>
    <col min="4383" max="4383" width="3" style="412" customWidth="1"/>
    <col min="4384" max="4384" width="2.7109375" style="412" customWidth="1"/>
    <col min="4385" max="4385" width="1" style="412" customWidth="1"/>
    <col min="4386" max="4386" width="4.28515625" style="412" customWidth="1"/>
    <col min="4387" max="4388" width="1.140625" style="412" customWidth="1"/>
    <col min="4389" max="4389" width="2.5703125" style="412" customWidth="1"/>
    <col min="4390" max="4390" width="1.28515625" style="412" customWidth="1"/>
    <col min="4391" max="4391" width="0.7109375" style="412" customWidth="1"/>
    <col min="4392" max="4392" width="1.28515625" style="412" customWidth="1"/>
    <col min="4393" max="4393" width="4.140625" style="412" customWidth="1"/>
    <col min="4394" max="4395" width="2.7109375" style="412" customWidth="1"/>
    <col min="4396" max="4396" width="3.85546875" style="412" customWidth="1"/>
    <col min="4397" max="4397" width="2.7109375" style="412" customWidth="1"/>
    <col min="4398" max="4398" width="1.28515625" style="412" customWidth="1"/>
    <col min="4399" max="4399" width="5.85546875" style="412" customWidth="1"/>
    <col min="4400" max="4400" width="3.140625" style="412" customWidth="1"/>
    <col min="4401" max="4401" width="2.5703125" style="412" customWidth="1"/>
    <col min="4402" max="4402" width="5.140625" style="412" customWidth="1"/>
    <col min="4403" max="4403" width="2.28515625" style="412" customWidth="1"/>
    <col min="4404" max="4608" width="9.140625" style="412"/>
    <col min="4609" max="4610" width="2.28515625" style="412" customWidth="1"/>
    <col min="4611" max="4611" width="5.7109375" style="412" customWidth="1"/>
    <col min="4612" max="4612" width="2.7109375" style="412" customWidth="1"/>
    <col min="4613" max="4613" width="2.5703125" style="412" customWidth="1"/>
    <col min="4614" max="4614" width="0.28515625" style="412" customWidth="1"/>
    <col min="4615" max="4615" width="5.140625" style="412" customWidth="1"/>
    <col min="4616" max="4616" width="4.28515625" style="412" customWidth="1"/>
    <col min="4617" max="4617" width="2.7109375" style="412" customWidth="1"/>
    <col min="4618" max="4618" width="1.140625" style="412" customWidth="1"/>
    <col min="4619" max="4619" width="5.140625" style="412" customWidth="1"/>
    <col min="4620" max="4620" width="1.5703125" style="412" customWidth="1"/>
    <col min="4621" max="4621" width="6.85546875" style="412" customWidth="1"/>
    <col min="4622" max="4622" width="2.7109375" style="412" customWidth="1"/>
    <col min="4623" max="4623" width="3.7109375" style="412" customWidth="1"/>
    <col min="4624" max="4624" width="0.85546875" style="412" customWidth="1"/>
    <col min="4625" max="4625" width="3.7109375" style="412" customWidth="1"/>
    <col min="4626" max="4626" width="4.140625" style="412" customWidth="1"/>
    <col min="4627" max="4627" width="5.28515625" style="412" customWidth="1"/>
    <col min="4628" max="4628" width="4.85546875" style="412" customWidth="1"/>
    <col min="4629" max="4629" width="5.7109375" style="412" customWidth="1"/>
    <col min="4630" max="4630" width="5.28515625" style="412" customWidth="1"/>
    <col min="4631" max="4631" width="3.7109375" style="412" customWidth="1"/>
    <col min="4632" max="4633" width="1.28515625" style="412" customWidth="1"/>
    <col min="4634" max="4634" width="2.7109375" style="412" customWidth="1"/>
    <col min="4635" max="4635" width="4.85546875" style="412" customWidth="1"/>
    <col min="4636" max="4636" width="2.5703125" style="412" customWidth="1"/>
    <col min="4637" max="4637" width="1.42578125" style="412" customWidth="1"/>
    <col min="4638" max="4638" width="2.28515625" style="412" customWidth="1"/>
    <col min="4639" max="4639" width="3" style="412" customWidth="1"/>
    <col min="4640" max="4640" width="2.7109375" style="412" customWidth="1"/>
    <col min="4641" max="4641" width="1" style="412" customWidth="1"/>
    <col min="4642" max="4642" width="4.28515625" style="412" customWidth="1"/>
    <col min="4643" max="4644" width="1.140625" style="412" customWidth="1"/>
    <col min="4645" max="4645" width="2.5703125" style="412" customWidth="1"/>
    <col min="4646" max="4646" width="1.28515625" style="412" customWidth="1"/>
    <col min="4647" max="4647" width="0.7109375" style="412" customWidth="1"/>
    <col min="4648" max="4648" width="1.28515625" style="412" customWidth="1"/>
    <col min="4649" max="4649" width="4.140625" style="412" customWidth="1"/>
    <col min="4650" max="4651" width="2.7109375" style="412" customWidth="1"/>
    <col min="4652" max="4652" width="3.85546875" style="412" customWidth="1"/>
    <col min="4653" max="4653" width="2.7109375" style="412" customWidth="1"/>
    <col min="4654" max="4654" width="1.28515625" style="412" customWidth="1"/>
    <col min="4655" max="4655" width="5.85546875" style="412" customWidth="1"/>
    <col min="4656" max="4656" width="3.140625" style="412" customWidth="1"/>
    <col min="4657" max="4657" width="2.5703125" style="412" customWidth="1"/>
    <col min="4658" max="4658" width="5.140625" style="412" customWidth="1"/>
    <col min="4659" max="4659" width="2.28515625" style="412" customWidth="1"/>
    <col min="4660" max="4864" width="9.140625" style="412"/>
    <col min="4865" max="4866" width="2.28515625" style="412" customWidth="1"/>
    <col min="4867" max="4867" width="5.7109375" style="412" customWidth="1"/>
    <col min="4868" max="4868" width="2.7109375" style="412" customWidth="1"/>
    <col min="4869" max="4869" width="2.5703125" style="412" customWidth="1"/>
    <col min="4870" max="4870" width="0.28515625" style="412" customWidth="1"/>
    <col min="4871" max="4871" width="5.140625" style="412" customWidth="1"/>
    <col min="4872" max="4872" width="4.28515625" style="412" customWidth="1"/>
    <col min="4873" max="4873" width="2.7109375" style="412" customWidth="1"/>
    <col min="4874" max="4874" width="1.140625" style="412" customWidth="1"/>
    <col min="4875" max="4875" width="5.140625" style="412" customWidth="1"/>
    <col min="4876" max="4876" width="1.5703125" style="412" customWidth="1"/>
    <col min="4877" max="4877" width="6.85546875" style="412" customWidth="1"/>
    <col min="4878" max="4878" width="2.7109375" style="412" customWidth="1"/>
    <col min="4879" max="4879" width="3.7109375" style="412" customWidth="1"/>
    <col min="4880" max="4880" width="0.85546875" style="412" customWidth="1"/>
    <col min="4881" max="4881" width="3.7109375" style="412" customWidth="1"/>
    <col min="4882" max="4882" width="4.140625" style="412" customWidth="1"/>
    <col min="4883" max="4883" width="5.28515625" style="412" customWidth="1"/>
    <col min="4884" max="4884" width="4.85546875" style="412" customWidth="1"/>
    <col min="4885" max="4885" width="5.7109375" style="412" customWidth="1"/>
    <col min="4886" max="4886" width="5.28515625" style="412" customWidth="1"/>
    <col min="4887" max="4887" width="3.7109375" style="412" customWidth="1"/>
    <col min="4888" max="4889" width="1.28515625" style="412" customWidth="1"/>
    <col min="4890" max="4890" width="2.7109375" style="412" customWidth="1"/>
    <col min="4891" max="4891" width="4.85546875" style="412" customWidth="1"/>
    <col min="4892" max="4892" width="2.5703125" style="412" customWidth="1"/>
    <col min="4893" max="4893" width="1.42578125" style="412" customWidth="1"/>
    <col min="4894" max="4894" width="2.28515625" style="412" customWidth="1"/>
    <col min="4895" max="4895" width="3" style="412" customWidth="1"/>
    <col min="4896" max="4896" width="2.7109375" style="412" customWidth="1"/>
    <col min="4897" max="4897" width="1" style="412" customWidth="1"/>
    <col min="4898" max="4898" width="4.28515625" style="412" customWidth="1"/>
    <col min="4899" max="4900" width="1.140625" style="412" customWidth="1"/>
    <col min="4901" max="4901" width="2.5703125" style="412" customWidth="1"/>
    <col min="4902" max="4902" width="1.28515625" style="412" customWidth="1"/>
    <col min="4903" max="4903" width="0.7109375" style="412" customWidth="1"/>
    <col min="4904" max="4904" width="1.28515625" style="412" customWidth="1"/>
    <col min="4905" max="4905" width="4.140625" style="412" customWidth="1"/>
    <col min="4906" max="4907" width="2.7109375" style="412" customWidth="1"/>
    <col min="4908" max="4908" width="3.85546875" style="412" customWidth="1"/>
    <col min="4909" max="4909" width="2.7109375" style="412" customWidth="1"/>
    <col min="4910" max="4910" width="1.28515625" style="412" customWidth="1"/>
    <col min="4911" max="4911" width="5.85546875" style="412" customWidth="1"/>
    <col min="4912" max="4912" width="3.140625" style="412" customWidth="1"/>
    <col min="4913" max="4913" width="2.5703125" style="412" customWidth="1"/>
    <col min="4914" max="4914" width="5.140625" style="412" customWidth="1"/>
    <col min="4915" max="4915" width="2.28515625" style="412" customWidth="1"/>
    <col min="4916" max="5120" width="9.140625" style="412"/>
    <col min="5121" max="5122" width="2.28515625" style="412" customWidth="1"/>
    <col min="5123" max="5123" width="5.7109375" style="412" customWidth="1"/>
    <col min="5124" max="5124" width="2.7109375" style="412" customWidth="1"/>
    <col min="5125" max="5125" width="2.5703125" style="412" customWidth="1"/>
    <col min="5126" max="5126" width="0.28515625" style="412" customWidth="1"/>
    <col min="5127" max="5127" width="5.140625" style="412" customWidth="1"/>
    <col min="5128" max="5128" width="4.28515625" style="412" customWidth="1"/>
    <col min="5129" max="5129" width="2.7109375" style="412" customWidth="1"/>
    <col min="5130" max="5130" width="1.140625" style="412" customWidth="1"/>
    <col min="5131" max="5131" width="5.140625" style="412" customWidth="1"/>
    <col min="5132" max="5132" width="1.5703125" style="412" customWidth="1"/>
    <col min="5133" max="5133" width="6.85546875" style="412" customWidth="1"/>
    <col min="5134" max="5134" width="2.7109375" style="412" customWidth="1"/>
    <col min="5135" max="5135" width="3.7109375" style="412" customWidth="1"/>
    <col min="5136" max="5136" width="0.85546875" style="412" customWidth="1"/>
    <col min="5137" max="5137" width="3.7109375" style="412" customWidth="1"/>
    <col min="5138" max="5138" width="4.140625" style="412" customWidth="1"/>
    <col min="5139" max="5139" width="5.28515625" style="412" customWidth="1"/>
    <col min="5140" max="5140" width="4.85546875" style="412" customWidth="1"/>
    <col min="5141" max="5141" width="5.7109375" style="412" customWidth="1"/>
    <col min="5142" max="5142" width="5.28515625" style="412" customWidth="1"/>
    <col min="5143" max="5143" width="3.7109375" style="412" customWidth="1"/>
    <col min="5144" max="5145" width="1.28515625" style="412" customWidth="1"/>
    <col min="5146" max="5146" width="2.7109375" style="412" customWidth="1"/>
    <col min="5147" max="5147" width="4.85546875" style="412" customWidth="1"/>
    <col min="5148" max="5148" width="2.5703125" style="412" customWidth="1"/>
    <col min="5149" max="5149" width="1.42578125" style="412" customWidth="1"/>
    <col min="5150" max="5150" width="2.28515625" style="412" customWidth="1"/>
    <col min="5151" max="5151" width="3" style="412" customWidth="1"/>
    <col min="5152" max="5152" width="2.7109375" style="412" customWidth="1"/>
    <col min="5153" max="5153" width="1" style="412" customWidth="1"/>
    <col min="5154" max="5154" width="4.28515625" style="412" customWidth="1"/>
    <col min="5155" max="5156" width="1.140625" style="412" customWidth="1"/>
    <col min="5157" max="5157" width="2.5703125" style="412" customWidth="1"/>
    <col min="5158" max="5158" width="1.28515625" style="412" customWidth="1"/>
    <col min="5159" max="5159" width="0.7109375" style="412" customWidth="1"/>
    <col min="5160" max="5160" width="1.28515625" style="412" customWidth="1"/>
    <col min="5161" max="5161" width="4.140625" style="412" customWidth="1"/>
    <col min="5162" max="5163" width="2.7109375" style="412" customWidth="1"/>
    <col min="5164" max="5164" width="3.85546875" style="412" customWidth="1"/>
    <col min="5165" max="5165" width="2.7109375" style="412" customWidth="1"/>
    <col min="5166" max="5166" width="1.28515625" style="412" customWidth="1"/>
    <col min="5167" max="5167" width="5.85546875" style="412" customWidth="1"/>
    <col min="5168" max="5168" width="3.140625" style="412" customWidth="1"/>
    <col min="5169" max="5169" width="2.5703125" style="412" customWidth="1"/>
    <col min="5170" max="5170" width="5.140625" style="412" customWidth="1"/>
    <col min="5171" max="5171" width="2.28515625" style="412" customWidth="1"/>
    <col min="5172" max="5376" width="9.140625" style="412"/>
    <col min="5377" max="5378" width="2.28515625" style="412" customWidth="1"/>
    <col min="5379" max="5379" width="5.7109375" style="412" customWidth="1"/>
    <col min="5380" max="5380" width="2.7109375" style="412" customWidth="1"/>
    <col min="5381" max="5381" width="2.5703125" style="412" customWidth="1"/>
    <col min="5382" max="5382" width="0.28515625" style="412" customWidth="1"/>
    <col min="5383" max="5383" width="5.140625" style="412" customWidth="1"/>
    <col min="5384" max="5384" width="4.28515625" style="412" customWidth="1"/>
    <col min="5385" max="5385" width="2.7109375" style="412" customWidth="1"/>
    <col min="5386" max="5386" width="1.140625" style="412" customWidth="1"/>
    <col min="5387" max="5387" width="5.140625" style="412" customWidth="1"/>
    <col min="5388" max="5388" width="1.5703125" style="412" customWidth="1"/>
    <col min="5389" max="5389" width="6.85546875" style="412" customWidth="1"/>
    <col min="5390" max="5390" width="2.7109375" style="412" customWidth="1"/>
    <col min="5391" max="5391" width="3.7109375" style="412" customWidth="1"/>
    <col min="5392" max="5392" width="0.85546875" style="412" customWidth="1"/>
    <col min="5393" max="5393" width="3.7109375" style="412" customWidth="1"/>
    <col min="5394" max="5394" width="4.140625" style="412" customWidth="1"/>
    <col min="5395" max="5395" width="5.28515625" style="412" customWidth="1"/>
    <col min="5396" max="5396" width="4.85546875" style="412" customWidth="1"/>
    <col min="5397" max="5397" width="5.7109375" style="412" customWidth="1"/>
    <col min="5398" max="5398" width="5.28515625" style="412" customWidth="1"/>
    <col min="5399" max="5399" width="3.7109375" style="412" customWidth="1"/>
    <col min="5400" max="5401" width="1.28515625" style="412" customWidth="1"/>
    <col min="5402" max="5402" width="2.7109375" style="412" customWidth="1"/>
    <col min="5403" max="5403" width="4.85546875" style="412" customWidth="1"/>
    <col min="5404" max="5404" width="2.5703125" style="412" customWidth="1"/>
    <col min="5405" max="5405" width="1.42578125" style="412" customWidth="1"/>
    <col min="5406" max="5406" width="2.28515625" style="412" customWidth="1"/>
    <col min="5407" max="5407" width="3" style="412" customWidth="1"/>
    <col min="5408" max="5408" width="2.7109375" style="412" customWidth="1"/>
    <col min="5409" max="5409" width="1" style="412" customWidth="1"/>
    <col min="5410" max="5410" width="4.28515625" style="412" customWidth="1"/>
    <col min="5411" max="5412" width="1.140625" style="412" customWidth="1"/>
    <col min="5413" max="5413" width="2.5703125" style="412" customWidth="1"/>
    <col min="5414" max="5414" width="1.28515625" style="412" customWidth="1"/>
    <col min="5415" max="5415" width="0.7109375" style="412" customWidth="1"/>
    <col min="5416" max="5416" width="1.28515625" style="412" customWidth="1"/>
    <col min="5417" max="5417" width="4.140625" style="412" customWidth="1"/>
    <col min="5418" max="5419" width="2.7109375" style="412" customWidth="1"/>
    <col min="5420" max="5420" width="3.85546875" style="412" customWidth="1"/>
    <col min="5421" max="5421" width="2.7109375" style="412" customWidth="1"/>
    <col min="5422" max="5422" width="1.28515625" style="412" customWidth="1"/>
    <col min="5423" max="5423" width="5.85546875" style="412" customWidth="1"/>
    <col min="5424" max="5424" width="3.140625" style="412" customWidth="1"/>
    <col min="5425" max="5425" width="2.5703125" style="412" customWidth="1"/>
    <col min="5426" max="5426" width="5.140625" style="412" customWidth="1"/>
    <col min="5427" max="5427" width="2.28515625" style="412" customWidth="1"/>
    <col min="5428" max="5632" width="9.140625" style="412"/>
    <col min="5633" max="5634" width="2.28515625" style="412" customWidth="1"/>
    <col min="5635" max="5635" width="5.7109375" style="412" customWidth="1"/>
    <col min="5636" max="5636" width="2.7109375" style="412" customWidth="1"/>
    <col min="5637" max="5637" width="2.5703125" style="412" customWidth="1"/>
    <col min="5638" max="5638" width="0.28515625" style="412" customWidth="1"/>
    <col min="5639" max="5639" width="5.140625" style="412" customWidth="1"/>
    <col min="5640" max="5640" width="4.28515625" style="412" customWidth="1"/>
    <col min="5641" max="5641" width="2.7109375" style="412" customWidth="1"/>
    <col min="5642" max="5642" width="1.140625" style="412" customWidth="1"/>
    <col min="5643" max="5643" width="5.140625" style="412" customWidth="1"/>
    <col min="5644" max="5644" width="1.5703125" style="412" customWidth="1"/>
    <col min="5645" max="5645" width="6.85546875" style="412" customWidth="1"/>
    <col min="5646" max="5646" width="2.7109375" style="412" customWidth="1"/>
    <col min="5647" max="5647" width="3.7109375" style="412" customWidth="1"/>
    <col min="5648" max="5648" width="0.85546875" style="412" customWidth="1"/>
    <col min="5649" max="5649" width="3.7109375" style="412" customWidth="1"/>
    <col min="5650" max="5650" width="4.140625" style="412" customWidth="1"/>
    <col min="5651" max="5651" width="5.28515625" style="412" customWidth="1"/>
    <col min="5652" max="5652" width="4.85546875" style="412" customWidth="1"/>
    <col min="5653" max="5653" width="5.7109375" style="412" customWidth="1"/>
    <col min="5654" max="5654" width="5.28515625" style="412" customWidth="1"/>
    <col min="5655" max="5655" width="3.7109375" style="412" customWidth="1"/>
    <col min="5656" max="5657" width="1.28515625" style="412" customWidth="1"/>
    <col min="5658" max="5658" width="2.7109375" style="412" customWidth="1"/>
    <col min="5659" max="5659" width="4.85546875" style="412" customWidth="1"/>
    <col min="5660" max="5660" width="2.5703125" style="412" customWidth="1"/>
    <col min="5661" max="5661" width="1.42578125" style="412" customWidth="1"/>
    <col min="5662" max="5662" width="2.28515625" style="412" customWidth="1"/>
    <col min="5663" max="5663" width="3" style="412" customWidth="1"/>
    <col min="5664" max="5664" width="2.7109375" style="412" customWidth="1"/>
    <col min="5665" max="5665" width="1" style="412" customWidth="1"/>
    <col min="5666" max="5666" width="4.28515625" style="412" customWidth="1"/>
    <col min="5667" max="5668" width="1.140625" style="412" customWidth="1"/>
    <col min="5669" max="5669" width="2.5703125" style="412" customWidth="1"/>
    <col min="5670" max="5670" width="1.28515625" style="412" customWidth="1"/>
    <col min="5671" max="5671" width="0.7109375" style="412" customWidth="1"/>
    <col min="5672" max="5672" width="1.28515625" style="412" customWidth="1"/>
    <col min="5673" max="5673" width="4.140625" style="412" customWidth="1"/>
    <col min="5674" max="5675" width="2.7109375" style="412" customWidth="1"/>
    <col min="5676" max="5676" width="3.85546875" style="412" customWidth="1"/>
    <col min="5677" max="5677" width="2.7109375" style="412" customWidth="1"/>
    <col min="5678" max="5678" width="1.28515625" style="412" customWidth="1"/>
    <col min="5679" max="5679" width="5.85546875" style="412" customWidth="1"/>
    <col min="5680" max="5680" width="3.140625" style="412" customWidth="1"/>
    <col min="5681" max="5681" width="2.5703125" style="412" customWidth="1"/>
    <col min="5682" max="5682" width="5.140625" style="412" customWidth="1"/>
    <col min="5683" max="5683" width="2.28515625" style="412" customWidth="1"/>
    <col min="5684" max="5888" width="9.140625" style="412"/>
    <col min="5889" max="5890" width="2.28515625" style="412" customWidth="1"/>
    <col min="5891" max="5891" width="5.7109375" style="412" customWidth="1"/>
    <col min="5892" max="5892" width="2.7109375" style="412" customWidth="1"/>
    <col min="5893" max="5893" width="2.5703125" style="412" customWidth="1"/>
    <col min="5894" max="5894" width="0.28515625" style="412" customWidth="1"/>
    <col min="5895" max="5895" width="5.140625" style="412" customWidth="1"/>
    <col min="5896" max="5896" width="4.28515625" style="412" customWidth="1"/>
    <col min="5897" max="5897" width="2.7109375" style="412" customWidth="1"/>
    <col min="5898" max="5898" width="1.140625" style="412" customWidth="1"/>
    <col min="5899" max="5899" width="5.140625" style="412" customWidth="1"/>
    <col min="5900" max="5900" width="1.5703125" style="412" customWidth="1"/>
    <col min="5901" max="5901" width="6.85546875" style="412" customWidth="1"/>
    <col min="5902" max="5902" width="2.7109375" style="412" customWidth="1"/>
    <col min="5903" max="5903" width="3.7109375" style="412" customWidth="1"/>
    <col min="5904" max="5904" width="0.85546875" style="412" customWidth="1"/>
    <col min="5905" max="5905" width="3.7109375" style="412" customWidth="1"/>
    <col min="5906" max="5906" width="4.140625" style="412" customWidth="1"/>
    <col min="5907" max="5907" width="5.28515625" style="412" customWidth="1"/>
    <col min="5908" max="5908" width="4.85546875" style="412" customWidth="1"/>
    <col min="5909" max="5909" width="5.7109375" style="412" customWidth="1"/>
    <col min="5910" max="5910" width="5.28515625" style="412" customWidth="1"/>
    <col min="5911" max="5911" width="3.7109375" style="412" customWidth="1"/>
    <col min="5912" max="5913" width="1.28515625" style="412" customWidth="1"/>
    <col min="5914" max="5914" width="2.7109375" style="412" customWidth="1"/>
    <col min="5915" max="5915" width="4.85546875" style="412" customWidth="1"/>
    <col min="5916" max="5916" width="2.5703125" style="412" customWidth="1"/>
    <col min="5917" max="5917" width="1.42578125" style="412" customWidth="1"/>
    <col min="5918" max="5918" width="2.28515625" style="412" customWidth="1"/>
    <col min="5919" max="5919" width="3" style="412" customWidth="1"/>
    <col min="5920" max="5920" width="2.7109375" style="412" customWidth="1"/>
    <col min="5921" max="5921" width="1" style="412" customWidth="1"/>
    <col min="5922" max="5922" width="4.28515625" style="412" customWidth="1"/>
    <col min="5923" max="5924" width="1.140625" style="412" customWidth="1"/>
    <col min="5925" max="5925" width="2.5703125" style="412" customWidth="1"/>
    <col min="5926" max="5926" width="1.28515625" style="412" customWidth="1"/>
    <col min="5927" max="5927" width="0.7109375" style="412" customWidth="1"/>
    <col min="5928" max="5928" width="1.28515625" style="412" customWidth="1"/>
    <col min="5929" max="5929" width="4.140625" style="412" customWidth="1"/>
    <col min="5930" max="5931" width="2.7109375" style="412" customWidth="1"/>
    <col min="5932" max="5932" width="3.85546875" style="412" customWidth="1"/>
    <col min="5933" max="5933" width="2.7109375" style="412" customWidth="1"/>
    <col min="5934" max="5934" width="1.28515625" style="412" customWidth="1"/>
    <col min="5935" max="5935" width="5.85546875" style="412" customWidth="1"/>
    <col min="5936" max="5936" width="3.140625" style="412" customWidth="1"/>
    <col min="5937" max="5937" width="2.5703125" style="412" customWidth="1"/>
    <col min="5938" max="5938" width="5.140625" style="412" customWidth="1"/>
    <col min="5939" max="5939" width="2.28515625" style="412" customWidth="1"/>
    <col min="5940" max="6144" width="9.140625" style="412"/>
    <col min="6145" max="6146" width="2.28515625" style="412" customWidth="1"/>
    <col min="6147" max="6147" width="5.7109375" style="412" customWidth="1"/>
    <col min="6148" max="6148" width="2.7109375" style="412" customWidth="1"/>
    <col min="6149" max="6149" width="2.5703125" style="412" customWidth="1"/>
    <col min="6150" max="6150" width="0.28515625" style="412" customWidth="1"/>
    <col min="6151" max="6151" width="5.140625" style="412" customWidth="1"/>
    <col min="6152" max="6152" width="4.28515625" style="412" customWidth="1"/>
    <col min="6153" max="6153" width="2.7109375" style="412" customWidth="1"/>
    <col min="6154" max="6154" width="1.140625" style="412" customWidth="1"/>
    <col min="6155" max="6155" width="5.140625" style="412" customWidth="1"/>
    <col min="6156" max="6156" width="1.5703125" style="412" customWidth="1"/>
    <col min="6157" max="6157" width="6.85546875" style="412" customWidth="1"/>
    <col min="6158" max="6158" width="2.7109375" style="412" customWidth="1"/>
    <col min="6159" max="6159" width="3.7109375" style="412" customWidth="1"/>
    <col min="6160" max="6160" width="0.85546875" style="412" customWidth="1"/>
    <col min="6161" max="6161" width="3.7109375" style="412" customWidth="1"/>
    <col min="6162" max="6162" width="4.140625" style="412" customWidth="1"/>
    <col min="6163" max="6163" width="5.28515625" style="412" customWidth="1"/>
    <col min="6164" max="6164" width="4.85546875" style="412" customWidth="1"/>
    <col min="6165" max="6165" width="5.7109375" style="412" customWidth="1"/>
    <col min="6166" max="6166" width="5.28515625" style="412" customWidth="1"/>
    <col min="6167" max="6167" width="3.7109375" style="412" customWidth="1"/>
    <col min="6168" max="6169" width="1.28515625" style="412" customWidth="1"/>
    <col min="6170" max="6170" width="2.7109375" style="412" customWidth="1"/>
    <col min="6171" max="6171" width="4.85546875" style="412" customWidth="1"/>
    <col min="6172" max="6172" width="2.5703125" style="412" customWidth="1"/>
    <col min="6173" max="6173" width="1.42578125" style="412" customWidth="1"/>
    <col min="6174" max="6174" width="2.28515625" style="412" customWidth="1"/>
    <col min="6175" max="6175" width="3" style="412" customWidth="1"/>
    <col min="6176" max="6176" width="2.7109375" style="412" customWidth="1"/>
    <col min="6177" max="6177" width="1" style="412" customWidth="1"/>
    <col min="6178" max="6178" width="4.28515625" style="412" customWidth="1"/>
    <col min="6179" max="6180" width="1.140625" style="412" customWidth="1"/>
    <col min="6181" max="6181" width="2.5703125" style="412" customWidth="1"/>
    <col min="6182" max="6182" width="1.28515625" style="412" customWidth="1"/>
    <col min="6183" max="6183" width="0.7109375" style="412" customWidth="1"/>
    <col min="6184" max="6184" width="1.28515625" style="412" customWidth="1"/>
    <col min="6185" max="6185" width="4.140625" style="412" customWidth="1"/>
    <col min="6186" max="6187" width="2.7109375" style="412" customWidth="1"/>
    <col min="6188" max="6188" width="3.85546875" style="412" customWidth="1"/>
    <col min="6189" max="6189" width="2.7109375" style="412" customWidth="1"/>
    <col min="6190" max="6190" width="1.28515625" style="412" customWidth="1"/>
    <col min="6191" max="6191" width="5.85546875" style="412" customWidth="1"/>
    <col min="6192" max="6192" width="3.140625" style="412" customWidth="1"/>
    <col min="6193" max="6193" width="2.5703125" style="412" customWidth="1"/>
    <col min="6194" max="6194" width="5.140625" style="412" customWidth="1"/>
    <col min="6195" max="6195" width="2.28515625" style="412" customWidth="1"/>
    <col min="6196" max="6400" width="9.140625" style="412"/>
    <col min="6401" max="6402" width="2.28515625" style="412" customWidth="1"/>
    <col min="6403" max="6403" width="5.7109375" style="412" customWidth="1"/>
    <col min="6404" max="6404" width="2.7109375" style="412" customWidth="1"/>
    <col min="6405" max="6405" width="2.5703125" style="412" customWidth="1"/>
    <col min="6406" max="6406" width="0.28515625" style="412" customWidth="1"/>
    <col min="6407" max="6407" width="5.140625" style="412" customWidth="1"/>
    <col min="6408" max="6408" width="4.28515625" style="412" customWidth="1"/>
    <col min="6409" max="6409" width="2.7109375" style="412" customWidth="1"/>
    <col min="6410" max="6410" width="1.140625" style="412" customWidth="1"/>
    <col min="6411" max="6411" width="5.140625" style="412" customWidth="1"/>
    <col min="6412" max="6412" width="1.5703125" style="412" customWidth="1"/>
    <col min="6413" max="6413" width="6.85546875" style="412" customWidth="1"/>
    <col min="6414" max="6414" width="2.7109375" style="412" customWidth="1"/>
    <col min="6415" max="6415" width="3.7109375" style="412" customWidth="1"/>
    <col min="6416" max="6416" width="0.85546875" style="412" customWidth="1"/>
    <col min="6417" max="6417" width="3.7109375" style="412" customWidth="1"/>
    <col min="6418" max="6418" width="4.140625" style="412" customWidth="1"/>
    <col min="6419" max="6419" width="5.28515625" style="412" customWidth="1"/>
    <col min="6420" max="6420" width="4.85546875" style="412" customWidth="1"/>
    <col min="6421" max="6421" width="5.7109375" style="412" customWidth="1"/>
    <col min="6422" max="6422" width="5.28515625" style="412" customWidth="1"/>
    <col min="6423" max="6423" width="3.7109375" style="412" customWidth="1"/>
    <col min="6424" max="6425" width="1.28515625" style="412" customWidth="1"/>
    <col min="6426" max="6426" width="2.7109375" style="412" customWidth="1"/>
    <col min="6427" max="6427" width="4.85546875" style="412" customWidth="1"/>
    <col min="6428" max="6428" width="2.5703125" style="412" customWidth="1"/>
    <col min="6429" max="6429" width="1.42578125" style="412" customWidth="1"/>
    <col min="6430" max="6430" width="2.28515625" style="412" customWidth="1"/>
    <col min="6431" max="6431" width="3" style="412" customWidth="1"/>
    <col min="6432" max="6432" width="2.7109375" style="412" customWidth="1"/>
    <col min="6433" max="6433" width="1" style="412" customWidth="1"/>
    <col min="6434" max="6434" width="4.28515625" style="412" customWidth="1"/>
    <col min="6435" max="6436" width="1.140625" style="412" customWidth="1"/>
    <col min="6437" max="6437" width="2.5703125" style="412" customWidth="1"/>
    <col min="6438" max="6438" width="1.28515625" style="412" customWidth="1"/>
    <col min="6439" max="6439" width="0.7109375" style="412" customWidth="1"/>
    <col min="6440" max="6440" width="1.28515625" style="412" customWidth="1"/>
    <col min="6441" max="6441" width="4.140625" style="412" customWidth="1"/>
    <col min="6442" max="6443" width="2.7109375" style="412" customWidth="1"/>
    <col min="6444" max="6444" width="3.85546875" style="412" customWidth="1"/>
    <col min="6445" max="6445" width="2.7109375" style="412" customWidth="1"/>
    <col min="6446" max="6446" width="1.28515625" style="412" customWidth="1"/>
    <col min="6447" max="6447" width="5.85546875" style="412" customWidth="1"/>
    <col min="6448" max="6448" width="3.140625" style="412" customWidth="1"/>
    <col min="6449" max="6449" width="2.5703125" style="412" customWidth="1"/>
    <col min="6450" max="6450" width="5.140625" style="412" customWidth="1"/>
    <col min="6451" max="6451" width="2.28515625" style="412" customWidth="1"/>
    <col min="6452" max="6656" width="9.140625" style="412"/>
    <col min="6657" max="6658" width="2.28515625" style="412" customWidth="1"/>
    <col min="6659" max="6659" width="5.7109375" style="412" customWidth="1"/>
    <col min="6660" max="6660" width="2.7109375" style="412" customWidth="1"/>
    <col min="6661" max="6661" width="2.5703125" style="412" customWidth="1"/>
    <col min="6662" max="6662" width="0.28515625" style="412" customWidth="1"/>
    <col min="6663" max="6663" width="5.140625" style="412" customWidth="1"/>
    <col min="6664" max="6664" width="4.28515625" style="412" customWidth="1"/>
    <col min="6665" max="6665" width="2.7109375" style="412" customWidth="1"/>
    <col min="6666" max="6666" width="1.140625" style="412" customWidth="1"/>
    <col min="6667" max="6667" width="5.140625" style="412" customWidth="1"/>
    <col min="6668" max="6668" width="1.5703125" style="412" customWidth="1"/>
    <col min="6669" max="6669" width="6.85546875" style="412" customWidth="1"/>
    <col min="6670" max="6670" width="2.7109375" style="412" customWidth="1"/>
    <col min="6671" max="6671" width="3.7109375" style="412" customWidth="1"/>
    <col min="6672" max="6672" width="0.85546875" style="412" customWidth="1"/>
    <col min="6673" max="6673" width="3.7109375" style="412" customWidth="1"/>
    <col min="6674" max="6674" width="4.140625" style="412" customWidth="1"/>
    <col min="6675" max="6675" width="5.28515625" style="412" customWidth="1"/>
    <col min="6676" max="6676" width="4.85546875" style="412" customWidth="1"/>
    <col min="6677" max="6677" width="5.7109375" style="412" customWidth="1"/>
    <col min="6678" max="6678" width="5.28515625" style="412" customWidth="1"/>
    <col min="6679" max="6679" width="3.7109375" style="412" customWidth="1"/>
    <col min="6680" max="6681" width="1.28515625" style="412" customWidth="1"/>
    <col min="6682" max="6682" width="2.7109375" style="412" customWidth="1"/>
    <col min="6683" max="6683" width="4.85546875" style="412" customWidth="1"/>
    <col min="6684" max="6684" width="2.5703125" style="412" customWidth="1"/>
    <col min="6685" max="6685" width="1.42578125" style="412" customWidth="1"/>
    <col min="6686" max="6686" width="2.28515625" style="412" customWidth="1"/>
    <col min="6687" max="6687" width="3" style="412" customWidth="1"/>
    <col min="6688" max="6688" width="2.7109375" style="412" customWidth="1"/>
    <col min="6689" max="6689" width="1" style="412" customWidth="1"/>
    <col min="6690" max="6690" width="4.28515625" style="412" customWidth="1"/>
    <col min="6691" max="6692" width="1.140625" style="412" customWidth="1"/>
    <col min="6693" max="6693" width="2.5703125" style="412" customWidth="1"/>
    <col min="6694" max="6694" width="1.28515625" style="412" customWidth="1"/>
    <col min="6695" max="6695" width="0.7109375" style="412" customWidth="1"/>
    <col min="6696" max="6696" width="1.28515625" style="412" customWidth="1"/>
    <col min="6697" max="6697" width="4.140625" style="412" customWidth="1"/>
    <col min="6698" max="6699" width="2.7109375" style="412" customWidth="1"/>
    <col min="6700" max="6700" width="3.85546875" style="412" customWidth="1"/>
    <col min="6701" max="6701" width="2.7109375" style="412" customWidth="1"/>
    <col min="6702" max="6702" width="1.28515625" style="412" customWidth="1"/>
    <col min="6703" max="6703" width="5.85546875" style="412" customWidth="1"/>
    <col min="6704" max="6704" width="3.140625" style="412" customWidth="1"/>
    <col min="6705" max="6705" width="2.5703125" style="412" customWidth="1"/>
    <col min="6706" max="6706" width="5.140625" style="412" customWidth="1"/>
    <col min="6707" max="6707" width="2.28515625" style="412" customWidth="1"/>
    <col min="6708" max="6912" width="9.140625" style="412"/>
    <col min="6913" max="6914" width="2.28515625" style="412" customWidth="1"/>
    <col min="6915" max="6915" width="5.7109375" style="412" customWidth="1"/>
    <col min="6916" max="6916" width="2.7109375" style="412" customWidth="1"/>
    <col min="6917" max="6917" width="2.5703125" style="412" customWidth="1"/>
    <col min="6918" max="6918" width="0.28515625" style="412" customWidth="1"/>
    <col min="6919" max="6919" width="5.140625" style="412" customWidth="1"/>
    <col min="6920" max="6920" width="4.28515625" style="412" customWidth="1"/>
    <col min="6921" max="6921" width="2.7109375" style="412" customWidth="1"/>
    <col min="6922" max="6922" width="1.140625" style="412" customWidth="1"/>
    <col min="6923" max="6923" width="5.140625" style="412" customWidth="1"/>
    <col min="6924" max="6924" width="1.5703125" style="412" customWidth="1"/>
    <col min="6925" max="6925" width="6.85546875" style="412" customWidth="1"/>
    <col min="6926" max="6926" width="2.7109375" style="412" customWidth="1"/>
    <col min="6927" max="6927" width="3.7109375" style="412" customWidth="1"/>
    <col min="6928" max="6928" width="0.85546875" style="412" customWidth="1"/>
    <col min="6929" max="6929" width="3.7109375" style="412" customWidth="1"/>
    <col min="6930" max="6930" width="4.140625" style="412" customWidth="1"/>
    <col min="6931" max="6931" width="5.28515625" style="412" customWidth="1"/>
    <col min="6932" max="6932" width="4.85546875" style="412" customWidth="1"/>
    <col min="6933" max="6933" width="5.7109375" style="412" customWidth="1"/>
    <col min="6934" max="6934" width="5.28515625" style="412" customWidth="1"/>
    <col min="6935" max="6935" width="3.7109375" style="412" customWidth="1"/>
    <col min="6936" max="6937" width="1.28515625" style="412" customWidth="1"/>
    <col min="6938" max="6938" width="2.7109375" style="412" customWidth="1"/>
    <col min="6939" max="6939" width="4.85546875" style="412" customWidth="1"/>
    <col min="6940" max="6940" width="2.5703125" style="412" customWidth="1"/>
    <col min="6941" max="6941" width="1.42578125" style="412" customWidth="1"/>
    <col min="6942" max="6942" width="2.28515625" style="412" customWidth="1"/>
    <col min="6943" max="6943" width="3" style="412" customWidth="1"/>
    <col min="6944" max="6944" width="2.7109375" style="412" customWidth="1"/>
    <col min="6945" max="6945" width="1" style="412" customWidth="1"/>
    <col min="6946" max="6946" width="4.28515625" style="412" customWidth="1"/>
    <col min="6947" max="6948" width="1.140625" style="412" customWidth="1"/>
    <col min="6949" max="6949" width="2.5703125" style="412" customWidth="1"/>
    <col min="6950" max="6950" width="1.28515625" style="412" customWidth="1"/>
    <col min="6951" max="6951" width="0.7109375" style="412" customWidth="1"/>
    <col min="6952" max="6952" width="1.28515625" style="412" customWidth="1"/>
    <col min="6953" max="6953" width="4.140625" style="412" customWidth="1"/>
    <col min="6954" max="6955" width="2.7109375" style="412" customWidth="1"/>
    <col min="6956" max="6956" width="3.85546875" style="412" customWidth="1"/>
    <col min="6957" max="6957" width="2.7109375" style="412" customWidth="1"/>
    <col min="6958" max="6958" width="1.28515625" style="412" customWidth="1"/>
    <col min="6959" max="6959" width="5.85546875" style="412" customWidth="1"/>
    <col min="6960" max="6960" width="3.140625" style="412" customWidth="1"/>
    <col min="6961" max="6961" width="2.5703125" style="412" customWidth="1"/>
    <col min="6962" max="6962" width="5.140625" style="412" customWidth="1"/>
    <col min="6963" max="6963" width="2.28515625" style="412" customWidth="1"/>
    <col min="6964" max="7168" width="9.140625" style="412"/>
    <col min="7169" max="7170" width="2.28515625" style="412" customWidth="1"/>
    <col min="7171" max="7171" width="5.7109375" style="412" customWidth="1"/>
    <col min="7172" max="7172" width="2.7109375" style="412" customWidth="1"/>
    <col min="7173" max="7173" width="2.5703125" style="412" customWidth="1"/>
    <col min="7174" max="7174" width="0.28515625" style="412" customWidth="1"/>
    <col min="7175" max="7175" width="5.140625" style="412" customWidth="1"/>
    <col min="7176" max="7176" width="4.28515625" style="412" customWidth="1"/>
    <col min="7177" max="7177" width="2.7109375" style="412" customWidth="1"/>
    <col min="7178" max="7178" width="1.140625" style="412" customWidth="1"/>
    <col min="7179" max="7179" width="5.140625" style="412" customWidth="1"/>
    <col min="7180" max="7180" width="1.5703125" style="412" customWidth="1"/>
    <col min="7181" max="7181" width="6.85546875" style="412" customWidth="1"/>
    <col min="7182" max="7182" width="2.7109375" style="412" customWidth="1"/>
    <col min="7183" max="7183" width="3.7109375" style="412" customWidth="1"/>
    <col min="7184" max="7184" width="0.85546875" style="412" customWidth="1"/>
    <col min="7185" max="7185" width="3.7109375" style="412" customWidth="1"/>
    <col min="7186" max="7186" width="4.140625" style="412" customWidth="1"/>
    <col min="7187" max="7187" width="5.28515625" style="412" customWidth="1"/>
    <col min="7188" max="7188" width="4.85546875" style="412" customWidth="1"/>
    <col min="7189" max="7189" width="5.7109375" style="412" customWidth="1"/>
    <col min="7190" max="7190" width="5.28515625" style="412" customWidth="1"/>
    <col min="7191" max="7191" width="3.7109375" style="412" customWidth="1"/>
    <col min="7192" max="7193" width="1.28515625" style="412" customWidth="1"/>
    <col min="7194" max="7194" width="2.7109375" style="412" customWidth="1"/>
    <col min="7195" max="7195" width="4.85546875" style="412" customWidth="1"/>
    <col min="7196" max="7196" width="2.5703125" style="412" customWidth="1"/>
    <col min="7197" max="7197" width="1.42578125" style="412" customWidth="1"/>
    <col min="7198" max="7198" width="2.28515625" style="412" customWidth="1"/>
    <col min="7199" max="7199" width="3" style="412" customWidth="1"/>
    <col min="7200" max="7200" width="2.7109375" style="412" customWidth="1"/>
    <col min="7201" max="7201" width="1" style="412" customWidth="1"/>
    <col min="7202" max="7202" width="4.28515625" style="412" customWidth="1"/>
    <col min="7203" max="7204" width="1.140625" style="412" customWidth="1"/>
    <col min="7205" max="7205" width="2.5703125" style="412" customWidth="1"/>
    <col min="7206" max="7206" width="1.28515625" style="412" customWidth="1"/>
    <col min="7207" max="7207" width="0.7109375" style="412" customWidth="1"/>
    <col min="7208" max="7208" width="1.28515625" style="412" customWidth="1"/>
    <col min="7209" max="7209" width="4.140625" style="412" customWidth="1"/>
    <col min="7210" max="7211" width="2.7109375" style="412" customWidth="1"/>
    <col min="7212" max="7212" width="3.85546875" style="412" customWidth="1"/>
    <col min="7213" max="7213" width="2.7109375" style="412" customWidth="1"/>
    <col min="7214" max="7214" width="1.28515625" style="412" customWidth="1"/>
    <col min="7215" max="7215" width="5.85546875" style="412" customWidth="1"/>
    <col min="7216" max="7216" width="3.140625" style="412" customWidth="1"/>
    <col min="7217" max="7217" width="2.5703125" style="412" customWidth="1"/>
    <col min="7218" max="7218" width="5.140625" style="412" customWidth="1"/>
    <col min="7219" max="7219" width="2.28515625" style="412" customWidth="1"/>
    <col min="7220" max="7424" width="9.140625" style="412"/>
    <col min="7425" max="7426" width="2.28515625" style="412" customWidth="1"/>
    <col min="7427" max="7427" width="5.7109375" style="412" customWidth="1"/>
    <col min="7428" max="7428" width="2.7109375" style="412" customWidth="1"/>
    <col min="7429" max="7429" width="2.5703125" style="412" customWidth="1"/>
    <col min="7430" max="7430" width="0.28515625" style="412" customWidth="1"/>
    <col min="7431" max="7431" width="5.140625" style="412" customWidth="1"/>
    <col min="7432" max="7432" width="4.28515625" style="412" customWidth="1"/>
    <col min="7433" max="7433" width="2.7109375" style="412" customWidth="1"/>
    <col min="7434" max="7434" width="1.140625" style="412" customWidth="1"/>
    <col min="7435" max="7435" width="5.140625" style="412" customWidth="1"/>
    <col min="7436" max="7436" width="1.5703125" style="412" customWidth="1"/>
    <col min="7437" max="7437" width="6.85546875" style="412" customWidth="1"/>
    <col min="7438" max="7438" width="2.7109375" style="412" customWidth="1"/>
    <col min="7439" max="7439" width="3.7109375" style="412" customWidth="1"/>
    <col min="7440" max="7440" width="0.85546875" style="412" customWidth="1"/>
    <col min="7441" max="7441" width="3.7109375" style="412" customWidth="1"/>
    <col min="7442" max="7442" width="4.140625" style="412" customWidth="1"/>
    <col min="7443" max="7443" width="5.28515625" style="412" customWidth="1"/>
    <col min="7444" max="7444" width="4.85546875" style="412" customWidth="1"/>
    <col min="7445" max="7445" width="5.7109375" style="412" customWidth="1"/>
    <col min="7446" max="7446" width="5.28515625" style="412" customWidth="1"/>
    <col min="7447" max="7447" width="3.7109375" style="412" customWidth="1"/>
    <col min="7448" max="7449" width="1.28515625" style="412" customWidth="1"/>
    <col min="7450" max="7450" width="2.7109375" style="412" customWidth="1"/>
    <col min="7451" max="7451" width="4.85546875" style="412" customWidth="1"/>
    <col min="7452" max="7452" width="2.5703125" style="412" customWidth="1"/>
    <col min="7453" max="7453" width="1.42578125" style="412" customWidth="1"/>
    <col min="7454" max="7454" width="2.28515625" style="412" customWidth="1"/>
    <col min="7455" max="7455" width="3" style="412" customWidth="1"/>
    <col min="7456" max="7456" width="2.7109375" style="412" customWidth="1"/>
    <col min="7457" max="7457" width="1" style="412" customWidth="1"/>
    <col min="7458" max="7458" width="4.28515625" style="412" customWidth="1"/>
    <col min="7459" max="7460" width="1.140625" style="412" customWidth="1"/>
    <col min="7461" max="7461" width="2.5703125" style="412" customWidth="1"/>
    <col min="7462" max="7462" width="1.28515625" style="412" customWidth="1"/>
    <col min="7463" max="7463" width="0.7109375" style="412" customWidth="1"/>
    <col min="7464" max="7464" width="1.28515625" style="412" customWidth="1"/>
    <col min="7465" max="7465" width="4.140625" style="412" customWidth="1"/>
    <col min="7466" max="7467" width="2.7109375" style="412" customWidth="1"/>
    <col min="7468" max="7468" width="3.85546875" style="412" customWidth="1"/>
    <col min="7469" max="7469" width="2.7109375" style="412" customWidth="1"/>
    <col min="7470" max="7470" width="1.28515625" style="412" customWidth="1"/>
    <col min="7471" max="7471" width="5.85546875" style="412" customWidth="1"/>
    <col min="7472" max="7472" width="3.140625" style="412" customWidth="1"/>
    <col min="7473" max="7473" width="2.5703125" style="412" customWidth="1"/>
    <col min="7474" max="7474" width="5.140625" style="412" customWidth="1"/>
    <col min="7475" max="7475" width="2.28515625" style="412" customWidth="1"/>
    <col min="7476" max="7680" width="9.140625" style="412"/>
    <col min="7681" max="7682" width="2.28515625" style="412" customWidth="1"/>
    <col min="7683" max="7683" width="5.7109375" style="412" customWidth="1"/>
    <col min="7684" max="7684" width="2.7109375" style="412" customWidth="1"/>
    <col min="7685" max="7685" width="2.5703125" style="412" customWidth="1"/>
    <col min="7686" max="7686" width="0.28515625" style="412" customWidth="1"/>
    <col min="7687" max="7687" width="5.140625" style="412" customWidth="1"/>
    <col min="7688" max="7688" width="4.28515625" style="412" customWidth="1"/>
    <col min="7689" max="7689" width="2.7109375" style="412" customWidth="1"/>
    <col min="7690" max="7690" width="1.140625" style="412" customWidth="1"/>
    <col min="7691" max="7691" width="5.140625" style="412" customWidth="1"/>
    <col min="7692" max="7692" width="1.5703125" style="412" customWidth="1"/>
    <col min="7693" max="7693" width="6.85546875" style="412" customWidth="1"/>
    <col min="7694" max="7694" width="2.7109375" style="412" customWidth="1"/>
    <col min="7695" max="7695" width="3.7109375" style="412" customWidth="1"/>
    <col min="7696" max="7696" width="0.85546875" style="412" customWidth="1"/>
    <col min="7697" max="7697" width="3.7109375" style="412" customWidth="1"/>
    <col min="7698" max="7698" width="4.140625" style="412" customWidth="1"/>
    <col min="7699" max="7699" width="5.28515625" style="412" customWidth="1"/>
    <col min="7700" max="7700" width="4.85546875" style="412" customWidth="1"/>
    <col min="7701" max="7701" width="5.7109375" style="412" customWidth="1"/>
    <col min="7702" max="7702" width="5.28515625" style="412" customWidth="1"/>
    <col min="7703" max="7703" width="3.7109375" style="412" customWidth="1"/>
    <col min="7704" max="7705" width="1.28515625" style="412" customWidth="1"/>
    <col min="7706" max="7706" width="2.7109375" style="412" customWidth="1"/>
    <col min="7707" max="7707" width="4.85546875" style="412" customWidth="1"/>
    <col min="7708" max="7708" width="2.5703125" style="412" customWidth="1"/>
    <col min="7709" max="7709" width="1.42578125" style="412" customWidth="1"/>
    <col min="7710" max="7710" width="2.28515625" style="412" customWidth="1"/>
    <col min="7711" max="7711" width="3" style="412" customWidth="1"/>
    <col min="7712" max="7712" width="2.7109375" style="412" customWidth="1"/>
    <col min="7713" max="7713" width="1" style="412" customWidth="1"/>
    <col min="7714" max="7714" width="4.28515625" style="412" customWidth="1"/>
    <col min="7715" max="7716" width="1.140625" style="412" customWidth="1"/>
    <col min="7717" max="7717" width="2.5703125" style="412" customWidth="1"/>
    <col min="7718" max="7718" width="1.28515625" style="412" customWidth="1"/>
    <col min="7719" max="7719" width="0.7109375" style="412" customWidth="1"/>
    <col min="7720" max="7720" width="1.28515625" style="412" customWidth="1"/>
    <col min="7721" max="7721" width="4.140625" style="412" customWidth="1"/>
    <col min="7722" max="7723" width="2.7109375" style="412" customWidth="1"/>
    <col min="7724" max="7724" width="3.85546875" style="412" customWidth="1"/>
    <col min="7725" max="7725" width="2.7109375" style="412" customWidth="1"/>
    <col min="7726" max="7726" width="1.28515625" style="412" customWidth="1"/>
    <col min="7727" max="7727" width="5.85546875" style="412" customWidth="1"/>
    <col min="7728" max="7728" width="3.140625" style="412" customWidth="1"/>
    <col min="7729" max="7729" width="2.5703125" style="412" customWidth="1"/>
    <col min="7730" max="7730" width="5.140625" style="412" customWidth="1"/>
    <col min="7731" max="7731" width="2.28515625" style="412" customWidth="1"/>
    <col min="7732" max="7936" width="9.140625" style="412"/>
    <col min="7937" max="7938" width="2.28515625" style="412" customWidth="1"/>
    <col min="7939" max="7939" width="5.7109375" style="412" customWidth="1"/>
    <col min="7940" max="7940" width="2.7109375" style="412" customWidth="1"/>
    <col min="7941" max="7941" width="2.5703125" style="412" customWidth="1"/>
    <col min="7942" max="7942" width="0.28515625" style="412" customWidth="1"/>
    <col min="7943" max="7943" width="5.140625" style="412" customWidth="1"/>
    <col min="7944" max="7944" width="4.28515625" style="412" customWidth="1"/>
    <col min="7945" max="7945" width="2.7109375" style="412" customWidth="1"/>
    <col min="7946" max="7946" width="1.140625" style="412" customWidth="1"/>
    <col min="7947" max="7947" width="5.140625" style="412" customWidth="1"/>
    <col min="7948" max="7948" width="1.5703125" style="412" customWidth="1"/>
    <col min="7949" max="7949" width="6.85546875" style="412" customWidth="1"/>
    <col min="7950" max="7950" width="2.7109375" style="412" customWidth="1"/>
    <col min="7951" max="7951" width="3.7109375" style="412" customWidth="1"/>
    <col min="7952" max="7952" width="0.85546875" style="412" customWidth="1"/>
    <col min="7953" max="7953" width="3.7109375" style="412" customWidth="1"/>
    <col min="7954" max="7954" width="4.140625" style="412" customWidth="1"/>
    <col min="7955" max="7955" width="5.28515625" style="412" customWidth="1"/>
    <col min="7956" max="7956" width="4.85546875" style="412" customWidth="1"/>
    <col min="7957" max="7957" width="5.7109375" style="412" customWidth="1"/>
    <col min="7958" max="7958" width="5.28515625" style="412" customWidth="1"/>
    <col min="7959" max="7959" width="3.7109375" style="412" customWidth="1"/>
    <col min="7960" max="7961" width="1.28515625" style="412" customWidth="1"/>
    <col min="7962" max="7962" width="2.7109375" style="412" customWidth="1"/>
    <col min="7963" max="7963" width="4.85546875" style="412" customWidth="1"/>
    <col min="7964" max="7964" width="2.5703125" style="412" customWidth="1"/>
    <col min="7965" max="7965" width="1.42578125" style="412" customWidth="1"/>
    <col min="7966" max="7966" width="2.28515625" style="412" customWidth="1"/>
    <col min="7967" max="7967" width="3" style="412" customWidth="1"/>
    <col min="7968" max="7968" width="2.7109375" style="412" customWidth="1"/>
    <col min="7969" max="7969" width="1" style="412" customWidth="1"/>
    <col min="7970" max="7970" width="4.28515625" style="412" customWidth="1"/>
    <col min="7971" max="7972" width="1.140625" style="412" customWidth="1"/>
    <col min="7973" max="7973" width="2.5703125" style="412" customWidth="1"/>
    <col min="7974" max="7974" width="1.28515625" style="412" customWidth="1"/>
    <col min="7975" max="7975" width="0.7109375" style="412" customWidth="1"/>
    <col min="7976" max="7976" width="1.28515625" style="412" customWidth="1"/>
    <col min="7977" max="7977" width="4.140625" style="412" customWidth="1"/>
    <col min="7978" max="7979" width="2.7109375" style="412" customWidth="1"/>
    <col min="7980" max="7980" width="3.85546875" style="412" customWidth="1"/>
    <col min="7981" max="7981" width="2.7109375" style="412" customWidth="1"/>
    <col min="7982" max="7982" width="1.28515625" style="412" customWidth="1"/>
    <col min="7983" max="7983" width="5.85546875" style="412" customWidth="1"/>
    <col min="7984" max="7984" width="3.140625" style="412" customWidth="1"/>
    <col min="7985" max="7985" width="2.5703125" style="412" customWidth="1"/>
    <col min="7986" max="7986" width="5.140625" style="412" customWidth="1"/>
    <col min="7987" max="7987" width="2.28515625" style="412" customWidth="1"/>
    <col min="7988" max="8192" width="9.140625" style="412"/>
    <col min="8193" max="8194" width="2.28515625" style="412" customWidth="1"/>
    <col min="8195" max="8195" width="5.7109375" style="412" customWidth="1"/>
    <col min="8196" max="8196" width="2.7109375" style="412" customWidth="1"/>
    <col min="8197" max="8197" width="2.5703125" style="412" customWidth="1"/>
    <col min="8198" max="8198" width="0.28515625" style="412" customWidth="1"/>
    <col min="8199" max="8199" width="5.140625" style="412" customWidth="1"/>
    <col min="8200" max="8200" width="4.28515625" style="412" customWidth="1"/>
    <col min="8201" max="8201" width="2.7109375" style="412" customWidth="1"/>
    <col min="8202" max="8202" width="1.140625" style="412" customWidth="1"/>
    <col min="8203" max="8203" width="5.140625" style="412" customWidth="1"/>
    <col min="8204" max="8204" width="1.5703125" style="412" customWidth="1"/>
    <col min="8205" max="8205" width="6.85546875" style="412" customWidth="1"/>
    <col min="8206" max="8206" width="2.7109375" style="412" customWidth="1"/>
    <col min="8207" max="8207" width="3.7109375" style="412" customWidth="1"/>
    <col min="8208" max="8208" width="0.85546875" style="412" customWidth="1"/>
    <col min="8209" max="8209" width="3.7109375" style="412" customWidth="1"/>
    <col min="8210" max="8210" width="4.140625" style="412" customWidth="1"/>
    <col min="8211" max="8211" width="5.28515625" style="412" customWidth="1"/>
    <col min="8212" max="8212" width="4.85546875" style="412" customWidth="1"/>
    <col min="8213" max="8213" width="5.7109375" style="412" customWidth="1"/>
    <col min="8214" max="8214" width="5.28515625" style="412" customWidth="1"/>
    <col min="8215" max="8215" width="3.7109375" style="412" customWidth="1"/>
    <col min="8216" max="8217" width="1.28515625" style="412" customWidth="1"/>
    <col min="8218" max="8218" width="2.7109375" style="412" customWidth="1"/>
    <col min="8219" max="8219" width="4.85546875" style="412" customWidth="1"/>
    <col min="8220" max="8220" width="2.5703125" style="412" customWidth="1"/>
    <col min="8221" max="8221" width="1.42578125" style="412" customWidth="1"/>
    <col min="8222" max="8222" width="2.28515625" style="412" customWidth="1"/>
    <col min="8223" max="8223" width="3" style="412" customWidth="1"/>
    <col min="8224" max="8224" width="2.7109375" style="412" customWidth="1"/>
    <col min="8225" max="8225" width="1" style="412" customWidth="1"/>
    <col min="8226" max="8226" width="4.28515625" style="412" customWidth="1"/>
    <col min="8227" max="8228" width="1.140625" style="412" customWidth="1"/>
    <col min="8229" max="8229" width="2.5703125" style="412" customWidth="1"/>
    <col min="8230" max="8230" width="1.28515625" style="412" customWidth="1"/>
    <col min="8231" max="8231" width="0.7109375" style="412" customWidth="1"/>
    <col min="8232" max="8232" width="1.28515625" style="412" customWidth="1"/>
    <col min="8233" max="8233" width="4.140625" style="412" customWidth="1"/>
    <col min="8234" max="8235" width="2.7109375" style="412" customWidth="1"/>
    <col min="8236" max="8236" width="3.85546875" style="412" customWidth="1"/>
    <col min="8237" max="8237" width="2.7109375" style="412" customWidth="1"/>
    <col min="8238" max="8238" width="1.28515625" style="412" customWidth="1"/>
    <col min="8239" max="8239" width="5.85546875" style="412" customWidth="1"/>
    <col min="8240" max="8240" width="3.140625" style="412" customWidth="1"/>
    <col min="8241" max="8241" width="2.5703125" style="412" customWidth="1"/>
    <col min="8242" max="8242" width="5.140625" style="412" customWidth="1"/>
    <col min="8243" max="8243" width="2.28515625" style="412" customWidth="1"/>
    <col min="8244" max="8448" width="9.140625" style="412"/>
    <col min="8449" max="8450" width="2.28515625" style="412" customWidth="1"/>
    <col min="8451" max="8451" width="5.7109375" style="412" customWidth="1"/>
    <col min="8452" max="8452" width="2.7109375" style="412" customWidth="1"/>
    <col min="8453" max="8453" width="2.5703125" style="412" customWidth="1"/>
    <col min="8454" max="8454" width="0.28515625" style="412" customWidth="1"/>
    <col min="8455" max="8455" width="5.140625" style="412" customWidth="1"/>
    <col min="8456" max="8456" width="4.28515625" style="412" customWidth="1"/>
    <col min="8457" max="8457" width="2.7109375" style="412" customWidth="1"/>
    <col min="8458" max="8458" width="1.140625" style="412" customWidth="1"/>
    <col min="8459" max="8459" width="5.140625" style="412" customWidth="1"/>
    <col min="8460" max="8460" width="1.5703125" style="412" customWidth="1"/>
    <col min="8461" max="8461" width="6.85546875" style="412" customWidth="1"/>
    <col min="8462" max="8462" width="2.7109375" style="412" customWidth="1"/>
    <col min="8463" max="8463" width="3.7109375" style="412" customWidth="1"/>
    <col min="8464" max="8464" width="0.85546875" style="412" customWidth="1"/>
    <col min="8465" max="8465" width="3.7109375" style="412" customWidth="1"/>
    <col min="8466" max="8466" width="4.140625" style="412" customWidth="1"/>
    <col min="8467" max="8467" width="5.28515625" style="412" customWidth="1"/>
    <col min="8468" max="8468" width="4.85546875" style="412" customWidth="1"/>
    <col min="8469" max="8469" width="5.7109375" style="412" customWidth="1"/>
    <col min="8470" max="8470" width="5.28515625" style="412" customWidth="1"/>
    <col min="8471" max="8471" width="3.7109375" style="412" customWidth="1"/>
    <col min="8472" max="8473" width="1.28515625" style="412" customWidth="1"/>
    <col min="8474" max="8474" width="2.7109375" style="412" customWidth="1"/>
    <col min="8475" max="8475" width="4.85546875" style="412" customWidth="1"/>
    <col min="8476" max="8476" width="2.5703125" style="412" customWidth="1"/>
    <col min="8477" max="8477" width="1.42578125" style="412" customWidth="1"/>
    <col min="8478" max="8478" width="2.28515625" style="412" customWidth="1"/>
    <col min="8479" max="8479" width="3" style="412" customWidth="1"/>
    <col min="8480" max="8480" width="2.7109375" style="412" customWidth="1"/>
    <col min="8481" max="8481" width="1" style="412" customWidth="1"/>
    <col min="8482" max="8482" width="4.28515625" style="412" customWidth="1"/>
    <col min="8483" max="8484" width="1.140625" style="412" customWidth="1"/>
    <col min="8485" max="8485" width="2.5703125" style="412" customWidth="1"/>
    <col min="8486" max="8486" width="1.28515625" style="412" customWidth="1"/>
    <col min="8487" max="8487" width="0.7109375" style="412" customWidth="1"/>
    <col min="8488" max="8488" width="1.28515625" style="412" customWidth="1"/>
    <col min="8489" max="8489" width="4.140625" style="412" customWidth="1"/>
    <col min="8490" max="8491" width="2.7109375" style="412" customWidth="1"/>
    <col min="8492" max="8492" width="3.85546875" style="412" customWidth="1"/>
    <col min="8493" max="8493" width="2.7109375" style="412" customWidth="1"/>
    <col min="8494" max="8494" width="1.28515625" style="412" customWidth="1"/>
    <col min="8495" max="8495" width="5.85546875" style="412" customWidth="1"/>
    <col min="8496" max="8496" width="3.140625" style="412" customWidth="1"/>
    <col min="8497" max="8497" width="2.5703125" style="412" customWidth="1"/>
    <col min="8498" max="8498" width="5.140625" style="412" customWidth="1"/>
    <col min="8499" max="8499" width="2.28515625" style="412" customWidth="1"/>
    <col min="8500" max="8704" width="9.140625" style="412"/>
    <col min="8705" max="8706" width="2.28515625" style="412" customWidth="1"/>
    <col min="8707" max="8707" width="5.7109375" style="412" customWidth="1"/>
    <col min="8708" max="8708" width="2.7109375" style="412" customWidth="1"/>
    <col min="8709" max="8709" width="2.5703125" style="412" customWidth="1"/>
    <col min="8710" max="8710" width="0.28515625" style="412" customWidth="1"/>
    <col min="8711" max="8711" width="5.140625" style="412" customWidth="1"/>
    <col min="8712" max="8712" width="4.28515625" style="412" customWidth="1"/>
    <col min="8713" max="8713" width="2.7109375" style="412" customWidth="1"/>
    <col min="8714" max="8714" width="1.140625" style="412" customWidth="1"/>
    <col min="8715" max="8715" width="5.140625" style="412" customWidth="1"/>
    <col min="8716" max="8716" width="1.5703125" style="412" customWidth="1"/>
    <col min="8717" max="8717" width="6.85546875" style="412" customWidth="1"/>
    <col min="8718" max="8718" width="2.7109375" style="412" customWidth="1"/>
    <col min="8719" max="8719" width="3.7109375" style="412" customWidth="1"/>
    <col min="8720" max="8720" width="0.85546875" style="412" customWidth="1"/>
    <col min="8721" max="8721" width="3.7109375" style="412" customWidth="1"/>
    <col min="8722" max="8722" width="4.140625" style="412" customWidth="1"/>
    <col min="8723" max="8723" width="5.28515625" style="412" customWidth="1"/>
    <col min="8724" max="8724" width="4.85546875" style="412" customWidth="1"/>
    <col min="8725" max="8725" width="5.7109375" style="412" customWidth="1"/>
    <col min="8726" max="8726" width="5.28515625" style="412" customWidth="1"/>
    <col min="8727" max="8727" width="3.7109375" style="412" customWidth="1"/>
    <col min="8728" max="8729" width="1.28515625" style="412" customWidth="1"/>
    <col min="8730" max="8730" width="2.7109375" style="412" customWidth="1"/>
    <col min="8731" max="8731" width="4.85546875" style="412" customWidth="1"/>
    <col min="8732" max="8732" width="2.5703125" style="412" customWidth="1"/>
    <col min="8733" max="8733" width="1.42578125" style="412" customWidth="1"/>
    <col min="8734" max="8734" width="2.28515625" style="412" customWidth="1"/>
    <col min="8735" max="8735" width="3" style="412" customWidth="1"/>
    <col min="8736" max="8736" width="2.7109375" style="412" customWidth="1"/>
    <col min="8737" max="8737" width="1" style="412" customWidth="1"/>
    <col min="8738" max="8738" width="4.28515625" style="412" customWidth="1"/>
    <col min="8739" max="8740" width="1.140625" style="412" customWidth="1"/>
    <col min="8741" max="8741" width="2.5703125" style="412" customWidth="1"/>
    <col min="8742" max="8742" width="1.28515625" style="412" customWidth="1"/>
    <col min="8743" max="8743" width="0.7109375" style="412" customWidth="1"/>
    <col min="8744" max="8744" width="1.28515625" style="412" customWidth="1"/>
    <col min="8745" max="8745" width="4.140625" style="412" customWidth="1"/>
    <col min="8746" max="8747" width="2.7109375" style="412" customWidth="1"/>
    <col min="8748" max="8748" width="3.85546875" style="412" customWidth="1"/>
    <col min="8749" max="8749" width="2.7109375" style="412" customWidth="1"/>
    <col min="8750" max="8750" width="1.28515625" style="412" customWidth="1"/>
    <col min="8751" max="8751" width="5.85546875" style="412" customWidth="1"/>
    <col min="8752" max="8752" width="3.140625" style="412" customWidth="1"/>
    <col min="8753" max="8753" width="2.5703125" style="412" customWidth="1"/>
    <col min="8754" max="8754" width="5.140625" style="412" customWidth="1"/>
    <col min="8755" max="8755" width="2.28515625" style="412" customWidth="1"/>
    <col min="8756" max="8960" width="9.140625" style="412"/>
    <col min="8961" max="8962" width="2.28515625" style="412" customWidth="1"/>
    <col min="8963" max="8963" width="5.7109375" style="412" customWidth="1"/>
    <col min="8964" max="8964" width="2.7109375" style="412" customWidth="1"/>
    <col min="8965" max="8965" width="2.5703125" style="412" customWidth="1"/>
    <col min="8966" max="8966" width="0.28515625" style="412" customWidth="1"/>
    <col min="8967" max="8967" width="5.140625" style="412" customWidth="1"/>
    <col min="8968" max="8968" width="4.28515625" style="412" customWidth="1"/>
    <col min="8969" max="8969" width="2.7109375" style="412" customWidth="1"/>
    <col min="8970" max="8970" width="1.140625" style="412" customWidth="1"/>
    <col min="8971" max="8971" width="5.140625" style="412" customWidth="1"/>
    <col min="8972" max="8972" width="1.5703125" style="412" customWidth="1"/>
    <col min="8973" max="8973" width="6.85546875" style="412" customWidth="1"/>
    <col min="8974" max="8974" width="2.7109375" style="412" customWidth="1"/>
    <col min="8975" max="8975" width="3.7109375" style="412" customWidth="1"/>
    <col min="8976" max="8976" width="0.85546875" style="412" customWidth="1"/>
    <col min="8977" max="8977" width="3.7109375" style="412" customWidth="1"/>
    <col min="8978" max="8978" width="4.140625" style="412" customWidth="1"/>
    <col min="8979" max="8979" width="5.28515625" style="412" customWidth="1"/>
    <col min="8980" max="8980" width="4.85546875" style="412" customWidth="1"/>
    <col min="8981" max="8981" width="5.7109375" style="412" customWidth="1"/>
    <col min="8982" max="8982" width="5.28515625" style="412" customWidth="1"/>
    <col min="8983" max="8983" width="3.7109375" style="412" customWidth="1"/>
    <col min="8984" max="8985" width="1.28515625" style="412" customWidth="1"/>
    <col min="8986" max="8986" width="2.7109375" style="412" customWidth="1"/>
    <col min="8987" max="8987" width="4.85546875" style="412" customWidth="1"/>
    <col min="8988" max="8988" width="2.5703125" style="412" customWidth="1"/>
    <col min="8989" max="8989" width="1.42578125" style="412" customWidth="1"/>
    <col min="8990" max="8990" width="2.28515625" style="412" customWidth="1"/>
    <col min="8991" max="8991" width="3" style="412" customWidth="1"/>
    <col min="8992" max="8992" width="2.7109375" style="412" customWidth="1"/>
    <col min="8993" max="8993" width="1" style="412" customWidth="1"/>
    <col min="8994" max="8994" width="4.28515625" style="412" customWidth="1"/>
    <col min="8995" max="8996" width="1.140625" style="412" customWidth="1"/>
    <col min="8997" max="8997" width="2.5703125" style="412" customWidth="1"/>
    <col min="8998" max="8998" width="1.28515625" style="412" customWidth="1"/>
    <col min="8999" max="8999" width="0.7109375" style="412" customWidth="1"/>
    <col min="9000" max="9000" width="1.28515625" style="412" customWidth="1"/>
    <col min="9001" max="9001" width="4.140625" style="412" customWidth="1"/>
    <col min="9002" max="9003" width="2.7109375" style="412" customWidth="1"/>
    <col min="9004" max="9004" width="3.85546875" style="412" customWidth="1"/>
    <col min="9005" max="9005" width="2.7109375" style="412" customWidth="1"/>
    <col min="9006" max="9006" width="1.28515625" style="412" customWidth="1"/>
    <col min="9007" max="9007" width="5.85546875" style="412" customWidth="1"/>
    <col min="9008" max="9008" width="3.140625" style="412" customWidth="1"/>
    <col min="9009" max="9009" width="2.5703125" style="412" customWidth="1"/>
    <col min="9010" max="9010" width="5.140625" style="412" customWidth="1"/>
    <col min="9011" max="9011" width="2.28515625" style="412" customWidth="1"/>
    <col min="9012" max="9216" width="9.140625" style="412"/>
    <col min="9217" max="9218" width="2.28515625" style="412" customWidth="1"/>
    <col min="9219" max="9219" width="5.7109375" style="412" customWidth="1"/>
    <col min="9220" max="9220" width="2.7109375" style="412" customWidth="1"/>
    <col min="9221" max="9221" width="2.5703125" style="412" customWidth="1"/>
    <col min="9222" max="9222" width="0.28515625" style="412" customWidth="1"/>
    <col min="9223" max="9223" width="5.140625" style="412" customWidth="1"/>
    <col min="9224" max="9224" width="4.28515625" style="412" customWidth="1"/>
    <col min="9225" max="9225" width="2.7109375" style="412" customWidth="1"/>
    <col min="9226" max="9226" width="1.140625" style="412" customWidth="1"/>
    <col min="9227" max="9227" width="5.140625" style="412" customWidth="1"/>
    <col min="9228" max="9228" width="1.5703125" style="412" customWidth="1"/>
    <col min="9229" max="9229" width="6.85546875" style="412" customWidth="1"/>
    <col min="9230" max="9230" width="2.7109375" style="412" customWidth="1"/>
    <col min="9231" max="9231" width="3.7109375" style="412" customWidth="1"/>
    <col min="9232" max="9232" width="0.85546875" style="412" customWidth="1"/>
    <col min="9233" max="9233" width="3.7109375" style="412" customWidth="1"/>
    <col min="9234" max="9234" width="4.140625" style="412" customWidth="1"/>
    <col min="9235" max="9235" width="5.28515625" style="412" customWidth="1"/>
    <col min="9236" max="9236" width="4.85546875" style="412" customWidth="1"/>
    <col min="9237" max="9237" width="5.7109375" style="412" customWidth="1"/>
    <col min="9238" max="9238" width="5.28515625" style="412" customWidth="1"/>
    <col min="9239" max="9239" width="3.7109375" style="412" customWidth="1"/>
    <col min="9240" max="9241" width="1.28515625" style="412" customWidth="1"/>
    <col min="9242" max="9242" width="2.7109375" style="412" customWidth="1"/>
    <col min="9243" max="9243" width="4.85546875" style="412" customWidth="1"/>
    <col min="9244" max="9244" width="2.5703125" style="412" customWidth="1"/>
    <col min="9245" max="9245" width="1.42578125" style="412" customWidth="1"/>
    <col min="9246" max="9246" width="2.28515625" style="412" customWidth="1"/>
    <col min="9247" max="9247" width="3" style="412" customWidth="1"/>
    <col min="9248" max="9248" width="2.7109375" style="412" customWidth="1"/>
    <col min="9249" max="9249" width="1" style="412" customWidth="1"/>
    <col min="9250" max="9250" width="4.28515625" style="412" customWidth="1"/>
    <col min="9251" max="9252" width="1.140625" style="412" customWidth="1"/>
    <col min="9253" max="9253" width="2.5703125" style="412" customWidth="1"/>
    <col min="9254" max="9254" width="1.28515625" style="412" customWidth="1"/>
    <col min="9255" max="9255" width="0.7109375" style="412" customWidth="1"/>
    <col min="9256" max="9256" width="1.28515625" style="412" customWidth="1"/>
    <col min="9257" max="9257" width="4.140625" style="412" customWidth="1"/>
    <col min="9258" max="9259" width="2.7109375" style="412" customWidth="1"/>
    <col min="9260" max="9260" width="3.85546875" style="412" customWidth="1"/>
    <col min="9261" max="9261" width="2.7109375" style="412" customWidth="1"/>
    <col min="9262" max="9262" width="1.28515625" style="412" customWidth="1"/>
    <col min="9263" max="9263" width="5.85546875" style="412" customWidth="1"/>
    <col min="9264" max="9264" width="3.140625" style="412" customWidth="1"/>
    <col min="9265" max="9265" width="2.5703125" style="412" customWidth="1"/>
    <col min="9266" max="9266" width="5.140625" style="412" customWidth="1"/>
    <col min="9267" max="9267" width="2.28515625" style="412" customWidth="1"/>
    <col min="9268" max="9472" width="9.140625" style="412"/>
    <col min="9473" max="9474" width="2.28515625" style="412" customWidth="1"/>
    <col min="9475" max="9475" width="5.7109375" style="412" customWidth="1"/>
    <col min="9476" max="9476" width="2.7109375" style="412" customWidth="1"/>
    <col min="9477" max="9477" width="2.5703125" style="412" customWidth="1"/>
    <col min="9478" max="9478" width="0.28515625" style="412" customWidth="1"/>
    <col min="9479" max="9479" width="5.140625" style="412" customWidth="1"/>
    <col min="9480" max="9480" width="4.28515625" style="412" customWidth="1"/>
    <col min="9481" max="9481" width="2.7109375" style="412" customWidth="1"/>
    <col min="9482" max="9482" width="1.140625" style="412" customWidth="1"/>
    <col min="9483" max="9483" width="5.140625" style="412" customWidth="1"/>
    <col min="9484" max="9484" width="1.5703125" style="412" customWidth="1"/>
    <col min="9485" max="9485" width="6.85546875" style="412" customWidth="1"/>
    <col min="9486" max="9486" width="2.7109375" style="412" customWidth="1"/>
    <col min="9487" max="9487" width="3.7109375" style="412" customWidth="1"/>
    <col min="9488" max="9488" width="0.85546875" style="412" customWidth="1"/>
    <col min="9489" max="9489" width="3.7109375" style="412" customWidth="1"/>
    <col min="9490" max="9490" width="4.140625" style="412" customWidth="1"/>
    <col min="9491" max="9491" width="5.28515625" style="412" customWidth="1"/>
    <col min="9492" max="9492" width="4.85546875" style="412" customWidth="1"/>
    <col min="9493" max="9493" width="5.7109375" style="412" customWidth="1"/>
    <col min="9494" max="9494" width="5.28515625" style="412" customWidth="1"/>
    <col min="9495" max="9495" width="3.7109375" style="412" customWidth="1"/>
    <col min="9496" max="9497" width="1.28515625" style="412" customWidth="1"/>
    <col min="9498" max="9498" width="2.7109375" style="412" customWidth="1"/>
    <col min="9499" max="9499" width="4.85546875" style="412" customWidth="1"/>
    <col min="9500" max="9500" width="2.5703125" style="412" customWidth="1"/>
    <col min="9501" max="9501" width="1.42578125" style="412" customWidth="1"/>
    <col min="9502" max="9502" width="2.28515625" style="412" customWidth="1"/>
    <col min="9503" max="9503" width="3" style="412" customWidth="1"/>
    <col min="9504" max="9504" width="2.7109375" style="412" customWidth="1"/>
    <col min="9505" max="9505" width="1" style="412" customWidth="1"/>
    <col min="9506" max="9506" width="4.28515625" style="412" customWidth="1"/>
    <col min="9507" max="9508" width="1.140625" style="412" customWidth="1"/>
    <col min="9509" max="9509" width="2.5703125" style="412" customWidth="1"/>
    <col min="9510" max="9510" width="1.28515625" style="412" customWidth="1"/>
    <col min="9511" max="9511" width="0.7109375" style="412" customWidth="1"/>
    <col min="9512" max="9512" width="1.28515625" style="412" customWidth="1"/>
    <col min="9513" max="9513" width="4.140625" style="412" customWidth="1"/>
    <col min="9514" max="9515" width="2.7109375" style="412" customWidth="1"/>
    <col min="9516" max="9516" width="3.85546875" style="412" customWidth="1"/>
    <col min="9517" max="9517" width="2.7109375" style="412" customWidth="1"/>
    <col min="9518" max="9518" width="1.28515625" style="412" customWidth="1"/>
    <col min="9519" max="9519" width="5.85546875" style="412" customWidth="1"/>
    <col min="9520" max="9520" width="3.140625" style="412" customWidth="1"/>
    <col min="9521" max="9521" width="2.5703125" style="412" customWidth="1"/>
    <col min="9522" max="9522" width="5.140625" style="412" customWidth="1"/>
    <col min="9523" max="9523" width="2.28515625" style="412" customWidth="1"/>
    <col min="9524" max="9728" width="9.140625" style="412"/>
    <col min="9729" max="9730" width="2.28515625" style="412" customWidth="1"/>
    <col min="9731" max="9731" width="5.7109375" style="412" customWidth="1"/>
    <col min="9732" max="9732" width="2.7109375" style="412" customWidth="1"/>
    <col min="9733" max="9733" width="2.5703125" style="412" customWidth="1"/>
    <col min="9734" max="9734" width="0.28515625" style="412" customWidth="1"/>
    <col min="9735" max="9735" width="5.140625" style="412" customWidth="1"/>
    <col min="9736" max="9736" width="4.28515625" style="412" customWidth="1"/>
    <col min="9737" max="9737" width="2.7109375" style="412" customWidth="1"/>
    <col min="9738" max="9738" width="1.140625" style="412" customWidth="1"/>
    <col min="9739" max="9739" width="5.140625" style="412" customWidth="1"/>
    <col min="9740" max="9740" width="1.5703125" style="412" customWidth="1"/>
    <col min="9741" max="9741" width="6.85546875" style="412" customWidth="1"/>
    <col min="9742" max="9742" width="2.7109375" style="412" customWidth="1"/>
    <col min="9743" max="9743" width="3.7109375" style="412" customWidth="1"/>
    <col min="9744" max="9744" width="0.85546875" style="412" customWidth="1"/>
    <col min="9745" max="9745" width="3.7109375" style="412" customWidth="1"/>
    <col min="9746" max="9746" width="4.140625" style="412" customWidth="1"/>
    <col min="9747" max="9747" width="5.28515625" style="412" customWidth="1"/>
    <col min="9748" max="9748" width="4.85546875" style="412" customWidth="1"/>
    <col min="9749" max="9749" width="5.7109375" style="412" customWidth="1"/>
    <col min="9750" max="9750" width="5.28515625" style="412" customWidth="1"/>
    <col min="9751" max="9751" width="3.7109375" style="412" customWidth="1"/>
    <col min="9752" max="9753" width="1.28515625" style="412" customWidth="1"/>
    <col min="9754" max="9754" width="2.7109375" style="412" customWidth="1"/>
    <col min="9755" max="9755" width="4.85546875" style="412" customWidth="1"/>
    <col min="9756" max="9756" width="2.5703125" style="412" customWidth="1"/>
    <col min="9757" max="9757" width="1.42578125" style="412" customWidth="1"/>
    <col min="9758" max="9758" width="2.28515625" style="412" customWidth="1"/>
    <col min="9759" max="9759" width="3" style="412" customWidth="1"/>
    <col min="9760" max="9760" width="2.7109375" style="412" customWidth="1"/>
    <col min="9761" max="9761" width="1" style="412" customWidth="1"/>
    <col min="9762" max="9762" width="4.28515625" style="412" customWidth="1"/>
    <col min="9763" max="9764" width="1.140625" style="412" customWidth="1"/>
    <col min="9765" max="9765" width="2.5703125" style="412" customWidth="1"/>
    <col min="9766" max="9766" width="1.28515625" style="412" customWidth="1"/>
    <col min="9767" max="9767" width="0.7109375" style="412" customWidth="1"/>
    <col min="9768" max="9768" width="1.28515625" style="412" customWidth="1"/>
    <col min="9769" max="9769" width="4.140625" style="412" customWidth="1"/>
    <col min="9770" max="9771" width="2.7109375" style="412" customWidth="1"/>
    <col min="9772" max="9772" width="3.85546875" style="412" customWidth="1"/>
    <col min="9773" max="9773" width="2.7109375" style="412" customWidth="1"/>
    <col min="9774" max="9774" width="1.28515625" style="412" customWidth="1"/>
    <col min="9775" max="9775" width="5.85546875" style="412" customWidth="1"/>
    <col min="9776" max="9776" width="3.140625" style="412" customWidth="1"/>
    <col min="9777" max="9777" width="2.5703125" style="412" customWidth="1"/>
    <col min="9778" max="9778" width="5.140625" style="412" customWidth="1"/>
    <col min="9779" max="9779" width="2.28515625" style="412" customWidth="1"/>
    <col min="9780" max="9984" width="9.140625" style="412"/>
    <col min="9985" max="9986" width="2.28515625" style="412" customWidth="1"/>
    <col min="9987" max="9987" width="5.7109375" style="412" customWidth="1"/>
    <col min="9988" max="9988" width="2.7109375" style="412" customWidth="1"/>
    <col min="9989" max="9989" width="2.5703125" style="412" customWidth="1"/>
    <col min="9990" max="9990" width="0.28515625" style="412" customWidth="1"/>
    <col min="9991" max="9991" width="5.140625" style="412" customWidth="1"/>
    <col min="9992" max="9992" width="4.28515625" style="412" customWidth="1"/>
    <col min="9993" max="9993" width="2.7109375" style="412" customWidth="1"/>
    <col min="9994" max="9994" width="1.140625" style="412" customWidth="1"/>
    <col min="9995" max="9995" width="5.140625" style="412" customWidth="1"/>
    <col min="9996" max="9996" width="1.5703125" style="412" customWidth="1"/>
    <col min="9997" max="9997" width="6.85546875" style="412" customWidth="1"/>
    <col min="9998" max="9998" width="2.7109375" style="412" customWidth="1"/>
    <col min="9999" max="9999" width="3.7109375" style="412" customWidth="1"/>
    <col min="10000" max="10000" width="0.85546875" style="412" customWidth="1"/>
    <col min="10001" max="10001" width="3.7109375" style="412" customWidth="1"/>
    <col min="10002" max="10002" width="4.140625" style="412" customWidth="1"/>
    <col min="10003" max="10003" width="5.28515625" style="412" customWidth="1"/>
    <col min="10004" max="10004" width="4.85546875" style="412" customWidth="1"/>
    <col min="10005" max="10005" width="5.7109375" style="412" customWidth="1"/>
    <col min="10006" max="10006" width="5.28515625" style="412" customWidth="1"/>
    <col min="10007" max="10007" width="3.7109375" style="412" customWidth="1"/>
    <col min="10008" max="10009" width="1.28515625" style="412" customWidth="1"/>
    <col min="10010" max="10010" width="2.7109375" style="412" customWidth="1"/>
    <col min="10011" max="10011" width="4.85546875" style="412" customWidth="1"/>
    <col min="10012" max="10012" width="2.5703125" style="412" customWidth="1"/>
    <col min="10013" max="10013" width="1.42578125" style="412" customWidth="1"/>
    <col min="10014" max="10014" width="2.28515625" style="412" customWidth="1"/>
    <col min="10015" max="10015" width="3" style="412" customWidth="1"/>
    <col min="10016" max="10016" width="2.7109375" style="412" customWidth="1"/>
    <col min="10017" max="10017" width="1" style="412" customWidth="1"/>
    <col min="10018" max="10018" width="4.28515625" style="412" customWidth="1"/>
    <col min="10019" max="10020" width="1.140625" style="412" customWidth="1"/>
    <col min="10021" max="10021" width="2.5703125" style="412" customWidth="1"/>
    <col min="10022" max="10022" width="1.28515625" style="412" customWidth="1"/>
    <col min="10023" max="10023" width="0.7109375" style="412" customWidth="1"/>
    <col min="10024" max="10024" width="1.28515625" style="412" customWidth="1"/>
    <col min="10025" max="10025" width="4.140625" style="412" customWidth="1"/>
    <col min="10026" max="10027" width="2.7109375" style="412" customWidth="1"/>
    <col min="10028" max="10028" width="3.85546875" style="412" customWidth="1"/>
    <col min="10029" max="10029" width="2.7109375" style="412" customWidth="1"/>
    <col min="10030" max="10030" width="1.28515625" style="412" customWidth="1"/>
    <col min="10031" max="10031" width="5.85546875" style="412" customWidth="1"/>
    <col min="10032" max="10032" width="3.140625" style="412" customWidth="1"/>
    <col min="10033" max="10033" width="2.5703125" style="412" customWidth="1"/>
    <col min="10034" max="10034" width="5.140625" style="412" customWidth="1"/>
    <col min="10035" max="10035" width="2.28515625" style="412" customWidth="1"/>
    <col min="10036" max="10240" width="9.140625" style="412"/>
    <col min="10241" max="10242" width="2.28515625" style="412" customWidth="1"/>
    <col min="10243" max="10243" width="5.7109375" style="412" customWidth="1"/>
    <col min="10244" max="10244" width="2.7109375" style="412" customWidth="1"/>
    <col min="10245" max="10245" width="2.5703125" style="412" customWidth="1"/>
    <col min="10246" max="10246" width="0.28515625" style="412" customWidth="1"/>
    <col min="10247" max="10247" width="5.140625" style="412" customWidth="1"/>
    <col min="10248" max="10248" width="4.28515625" style="412" customWidth="1"/>
    <col min="10249" max="10249" width="2.7109375" style="412" customWidth="1"/>
    <col min="10250" max="10250" width="1.140625" style="412" customWidth="1"/>
    <col min="10251" max="10251" width="5.140625" style="412" customWidth="1"/>
    <col min="10252" max="10252" width="1.5703125" style="412" customWidth="1"/>
    <col min="10253" max="10253" width="6.85546875" style="412" customWidth="1"/>
    <col min="10254" max="10254" width="2.7109375" style="412" customWidth="1"/>
    <col min="10255" max="10255" width="3.7109375" style="412" customWidth="1"/>
    <col min="10256" max="10256" width="0.85546875" style="412" customWidth="1"/>
    <col min="10257" max="10257" width="3.7109375" style="412" customWidth="1"/>
    <col min="10258" max="10258" width="4.140625" style="412" customWidth="1"/>
    <col min="10259" max="10259" width="5.28515625" style="412" customWidth="1"/>
    <col min="10260" max="10260" width="4.85546875" style="412" customWidth="1"/>
    <col min="10261" max="10261" width="5.7109375" style="412" customWidth="1"/>
    <col min="10262" max="10262" width="5.28515625" style="412" customWidth="1"/>
    <col min="10263" max="10263" width="3.7109375" style="412" customWidth="1"/>
    <col min="10264" max="10265" width="1.28515625" style="412" customWidth="1"/>
    <col min="10266" max="10266" width="2.7109375" style="412" customWidth="1"/>
    <col min="10267" max="10267" width="4.85546875" style="412" customWidth="1"/>
    <col min="10268" max="10268" width="2.5703125" style="412" customWidth="1"/>
    <col min="10269" max="10269" width="1.42578125" style="412" customWidth="1"/>
    <col min="10270" max="10270" width="2.28515625" style="412" customWidth="1"/>
    <col min="10271" max="10271" width="3" style="412" customWidth="1"/>
    <col min="10272" max="10272" width="2.7109375" style="412" customWidth="1"/>
    <col min="10273" max="10273" width="1" style="412" customWidth="1"/>
    <col min="10274" max="10274" width="4.28515625" style="412" customWidth="1"/>
    <col min="10275" max="10276" width="1.140625" style="412" customWidth="1"/>
    <col min="10277" max="10277" width="2.5703125" style="412" customWidth="1"/>
    <col min="10278" max="10278" width="1.28515625" style="412" customWidth="1"/>
    <col min="10279" max="10279" width="0.7109375" style="412" customWidth="1"/>
    <col min="10280" max="10280" width="1.28515625" style="412" customWidth="1"/>
    <col min="10281" max="10281" width="4.140625" style="412" customWidth="1"/>
    <col min="10282" max="10283" width="2.7109375" style="412" customWidth="1"/>
    <col min="10284" max="10284" width="3.85546875" style="412" customWidth="1"/>
    <col min="10285" max="10285" width="2.7109375" style="412" customWidth="1"/>
    <col min="10286" max="10286" width="1.28515625" style="412" customWidth="1"/>
    <col min="10287" max="10287" width="5.85546875" style="412" customWidth="1"/>
    <col min="10288" max="10288" width="3.140625" style="412" customWidth="1"/>
    <col min="10289" max="10289" width="2.5703125" style="412" customWidth="1"/>
    <col min="10290" max="10290" width="5.140625" style="412" customWidth="1"/>
    <col min="10291" max="10291" width="2.28515625" style="412" customWidth="1"/>
    <col min="10292" max="10496" width="9.140625" style="412"/>
    <col min="10497" max="10498" width="2.28515625" style="412" customWidth="1"/>
    <col min="10499" max="10499" width="5.7109375" style="412" customWidth="1"/>
    <col min="10500" max="10500" width="2.7109375" style="412" customWidth="1"/>
    <col min="10501" max="10501" width="2.5703125" style="412" customWidth="1"/>
    <col min="10502" max="10502" width="0.28515625" style="412" customWidth="1"/>
    <col min="10503" max="10503" width="5.140625" style="412" customWidth="1"/>
    <col min="10504" max="10504" width="4.28515625" style="412" customWidth="1"/>
    <col min="10505" max="10505" width="2.7109375" style="412" customWidth="1"/>
    <col min="10506" max="10506" width="1.140625" style="412" customWidth="1"/>
    <col min="10507" max="10507" width="5.140625" style="412" customWidth="1"/>
    <col min="10508" max="10508" width="1.5703125" style="412" customWidth="1"/>
    <col min="10509" max="10509" width="6.85546875" style="412" customWidth="1"/>
    <col min="10510" max="10510" width="2.7109375" style="412" customWidth="1"/>
    <col min="10511" max="10511" width="3.7109375" style="412" customWidth="1"/>
    <col min="10512" max="10512" width="0.85546875" style="412" customWidth="1"/>
    <col min="10513" max="10513" width="3.7109375" style="412" customWidth="1"/>
    <col min="10514" max="10514" width="4.140625" style="412" customWidth="1"/>
    <col min="10515" max="10515" width="5.28515625" style="412" customWidth="1"/>
    <col min="10516" max="10516" width="4.85546875" style="412" customWidth="1"/>
    <col min="10517" max="10517" width="5.7109375" style="412" customWidth="1"/>
    <col min="10518" max="10518" width="5.28515625" style="412" customWidth="1"/>
    <col min="10519" max="10519" width="3.7109375" style="412" customWidth="1"/>
    <col min="10520" max="10521" width="1.28515625" style="412" customWidth="1"/>
    <col min="10522" max="10522" width="2.7109375" style="412" customWidth="1"/>
    <col min="10523" max="10523" width="4.85546875" style="412" customWidth="1"/>
    <col min="10524" max="10524" width="2.5703125" style="412" customWidth="1"/>
    <col min="10525" max="10525" width="1.42578125" style="412" customWidth="1"/>
    <col min="10526" max="10526" width="2.28515625" style="412" customWidth="1"/>
    <col min="10527" max="10527" width="3" style="412" customWidth="1"/>
    <col min="10528" max="10528" width="2.7109375" style="412" customWidth="1"/>
    <col min="10529" max="10529" width="1" style="412" customWidth="1"/>
    <col min="10530" max="10530" width="4.28515625" style="412" customWidth="1"/>
    <col min="10531" max="10532" width="1.140625" style="412" customWidth="1"/>
    <col min="10533" max="10533" width="2.5703125" style="412" customWidth="1"/>
    <col min="10534" max="10534" width="1.28515625" style="412" customWidth="1"/>
    <col min="10535" max="10535" width="0.7109375" style="412" customWidth="1"/>
    <col min="10536" max="10536" width="1.28515625" style="412" customWidth="1"/>
    <col min="10537" max="10537" width="4.140625" style="412" customWidth="1"/>
    <col min="10538" max="10539" width="2.7109375" style="412" customWidth="1"/>
    <col min="10540" max="10540" width="3.85546875" style="412" customWidth="1"/>
    <col min="10541" max="10541" width="2.7109375" style="412" customWidth="1"/>
    <col min="10542" max="10542" width="1.28515625" style="412" customWidth="1"/>
    <col min="10543" max="10543" width="5.85546875" style="412" customWidth="1"/>
    <col min="10544" max="10544" width="3.140625" style="412" customWidth="1"/>
    <col min="10545" max="10545" width="2.5703125" style="412" customWidth="1"/>
    <col min="10546" max="10546" width="5.140625" style="412" customWidth="1"/>
    <col min="10547" max="10547" width="2.28515625" style="412" customWidth="1"/>
    <col min="10548" max="10752" width="9.140625" style="412"/>
    <col min="10753" max="10754" width="2.28515625" style="412" customWidth="1"/>
    <col min="10755" max="10755" width="5.7109375" style="412" customWidth="1"/>
    <col min="10756" max="10756" width="2.7109375" style="412" customWidth="1"/>
    <col min="10757" max="10757" width="2.5703125" style="412" customWidth="1"/>
    <col min="10758" max="10758" width="0.28515625" style="412" customWidth="1"/>
    <col min="10759" max="10759" width="5.140625" style="412" customWidth="1"/>
    <col min="10760" max="10760" width="4.28515625" style="412" customWidth="1"/>
    <col min="10761" max="10761" width="2.7109375" style="412" customWidth="1"/>
    <col min="10762" max="10762" width="1.140625" style="412" customWidth="1"/>
    <col min="10763" max="10763" width="5.140625" style="412" customWidth="1"/>
    <col min="10764" max="10764" width="1.5703125" style="412" customWidth="1"/>
    <col min="10765" max="10765" width="6.85546875" style="412" customWidth="1"/>
    <col min="10766" max="10766" width="2.7109375" style="412" customWidth="1"/>
    <col min="10767" max="10767" width="3.7109375" style="412" customWidth="1"/>
    <col min="10768" max="10768" width="0.85546875" style="412" customWidth="1"/>
    <col min="10769" max="10769" width="3.7109375" style="412" customWidth="1"/>
    <col min="10770" max="10770" width="4.140625" style="412" customWidth="1"/>
    <col min="10771" max="10771" width="5.28515625" style="412" customWidth="1"/>
    <col min="10772" max="10772" width="4.85546875" style="412" customWidth="1"/>
    <col min="10773" max="10773" width="5.7109375" style="412" customWidth="1"/>
    <col min="10774" max="10774" width="5.28515625" style="412" customWidth="1"/>
    <col min="10775" max="10775" width="3.7109375" style="412" customWidth="1"/>
    <col min="10776" max="10777" width="1.28515625" style="412" customWidth="1"/>
    <col min="10778" max="10778" width="2.7109375" style="412" customWidth="1"/>
    <col min="10779" max="10779" width="4.85546875" style="412" customWidth="1"/>
    <col min="10780" max="10780" width="2.5703125" style="412" customWidth="1"/>
    <col min="10781" max="10781" width="1.42578125" style="412" customWidth="1"/>
    <col min="10782" max="10782" width="2.28515625" style="412" customWidth="1"/>
    <col min="10783" max="10783" width="3" style="412" customWidth="1"/>
    <col min="10784" max="10784" width="2.7109375" style="412" customWidth="1"/>
    <col min="10785" max="10785" width="1" style="412" customWidth="1"/>
    <col min="10786" max="10786" width="4.28515625" style="412" customWidth="1"/>
    <col min="10787" max="10788" width="1.140625" style="412" customWidth="1"/>
    <col min="10789" max="10789" width="2.5703125" style="412" customWidth="1"/>
    <col min="10790" max="10790" width="1.28515625" style="412" customWidth="1"/>
    <col min="10791" max="10791" width="0.7109375" style="412" customWidth="1"/>
    <col min="10792" max="10792" width="1.28515625" style="412" customWidth="1"/>
    <col min="10793" max="10793" width="4.140625" style="412" customWidth="1"/>
    <col min="10794" max="10795" width="2.7109375" style="412" customWidth="1"/>
    <col min="10796" max="10796" width="3.85546875" style="412" customWidth="1"/>
    <col min="10797" max="10797" width="2.7109375" style="412" customWidth="1"/>
    <col min="10798" max="10798" width="1.28515625" style="412" customWidth="1"/>
    <col min="10799" max="10799" width="5.85546875" style="412" customWidth="1"/>
    <col min="10800" max="10800" width="3.140625" style="412" customWidth="1"/>
    <col min="10801" max="10801" width="2.5703125" style="412" customWidth="1"/>
    <col min="10802" max="10802" width="5.140625" style="412" customWidth="1"/>
    <col min="10803" max="10803" width="2.28515625" style="412" customWidth="1"/>
    <col min="10804" max="11008" width="9.140625" style="412"/>
    <col min="11009" max="11010" width="2.28515625" style="412" customWidth="1"/>
    <col min="11011" max="11011" width="5.7109375" style="412" customWidth="1"/>
    <col min="11012" max="11012" width="2.7109375" style="412" customWidth="1"/>
    <col min="11013" max="11013" width="2.5703125" style="412" customWidth="1"/>
    <col min="11014" max="11014" width="0.28515625" style="412" customWidth="1"/>
    <col min="11015" max="11015" width="5.140625" style="412" customWidth="1"/>
    <col min="11016" max="11016" width="4.28515625" style="412" customWidth="1"/>
    <col min="11017" max="11017" width="2.7109375" style="412" customWidth="1"/>
    <col min="11018" max="11018" width="1.140625" style="412" customWidth="1"/>
    <col min="11019" max="11019" width="5.140625" style="412" customWidth="1"/>
    <col min="11020" max="11020" width="1.5703125" style="412" customWidth="1"/>
    <col min="11021" max="11021" width="6.85546875" style="412" customWidth="1"/>
    <col min="11022" max="11022" width="2.7109375" style="412" customWidth="1"/>
    <col min="11023" max="11023" width="3.7109375" style="412" customWidth="1"/>
    <col min="11024" max="11024" width="0.85546875" style="412" customWidth="1"/>
    <col min="11025" max="11025" width="3.7109375" style="412" customWidth="1"/>
    <col min="11026" max="11026" width="4.140625" style="412" customWidth="1"/>
    <col min="11027" max="11027" width="5.28515625" style="412" customWidth="1"/>
    <col min="11028" max="11028" width="4.85546875" style="412" customWidth="1"/>
    <col min="11029" max="11029" width="5.7109375" style="412" customWidth="1"/>
    <col min="11030" max="11030" width="5.28515625" style="412" customWidth="1"/>
    <col min="11031" max="11031" width="3.7109375" style="412" customWidth="1"/>
    <col min="11032" max="11033" width="1.28515625" style="412" customWidth="1"/>
    <col min="11034" max="11034" width="2.7109375" style="412" customWidth="1"/>
    <col min="11035" max="11035" width="4.85546875" style="412" customWidth="1"/>
    <col min="11036" max="11036" width="2.5703125" style="412" customWidth="1"/>
    <col min="11037" max="11037" width="1.42578125" style="412" customWidth="1"/>
    <col min="11038" max="11038" width="2.28515625" style="412" customWidth="1"/>
    <col min="11039" max="11039" width="3" style="412" customWidth="1"/>
    <col min="11040" max="11040" width="2.7109375" style="412" customWidth="1"/>
    <col min="11041" max="11041" width="1" style="412" customWidth="1"/>
    <col min="11042" max="11042" width="4.28515625" style="412" customWidth="1"/>
    <col min="11043" max="11044" width="1.140625" style="412" customWidth="1"/>
    <col min="11045" max="11045" width="2.5703125" style="412" customWidth="1"/>
    <col min="11046" max="11046" width="1.28515625" style="412" customWidth="1"/>
    <col min="11047" max="11047" width="0.7109375" style="412" customWidth="1"/>
    <col min="11048" max="11048" width="1.28515625" style="412" customWidth="1"/>
    <col min="11049" max="11049" width="4.140625" style="412" customWidth="1"/>
    <col min="11050" max="11051" width="2.7109375" style="412" customWidth="1"/>
    <col min="11052" max="11052" width="3.85546875" style="412" customWidth="1"/>
    <col min="11053" max="11053" width="2.7109375" style="412" customWidth="1"/>
    <col min="11054" max="11054" width="1.28515625" style="412" customWidth="1"/>
    <col min="11055" max="11055" width="5.85546875" style="412" customWidth="1"/>
    <col min="11056" max="11056" width="3.140625" style="412" customWidth="1"/>
    <col min="11057" max="11057" width="2.5703125" style="412" customWidth="1"/>
    <col min="11058" max="11058" width="5.140625" style="412" customWidth="1"/>
    <col min="11059" max="11059" width="2.28515625" style="412" customWidth="1"/>
    <col min="11060" max="11264" width="9.140625" style="412"/>
    <col min="11265" max="11266" width="2.28515625" style="412" customWidth="1"/>
    <col min="11267" max="11267" width="5.7109375" style="412" customWidth="1"/>
    <col min="11268" max="11268" width="2.7109375" style="412" customWidth="1"/>
    <col min="11269" max="11269" width="2.5703125" style="412" customWidth="1"/>
    <col min="11270" max="11270" width="0.28515625" style="412" customWidth="1"/>
    <col min="11271" max="11271" width="5.140625" style="412" customWidth="1"/>
    <col min="11272" max="11272" width="4.28515625" style="412" customWidth="1"/>
    <col min="11273" max="11273" width="2.7109375" style="412" customWidth="1"/>
    <col min="11274" max="11274" width="1.140625" style="412" customWidth="1"/>
    <col min="11275" max="11275" width="5.140625" style="412" customWidth="1"/>
    <col min="11276" max="11276" width="1.5703125" style="412" customWidth="1"/>
    <col min="11277" max="11277" width="6.85546875" style="412" customWidth="1"/>
    <col min="11278" max="11278" width="2.7109375" style="412" customWidth="1"/>
    <col min="11279" max="11279" width="3.7109375" style="412" customWidth="1"/>
    <col min="11280" max="11280" width="0.85546875" style="412" customWidth="1"/>
    <col min="11281" max="11281" width="3.7109375" style="412" customWidth="1"/>
    <col min="11282" max="11282" width="4.140625" style="412" customWidth="1"/>
    <col min="11283" max="11283" width="5.28515625" style="412" customWidth="1"/>
    <col min="11284" max="11284" width="4.85546875" style="412" customWidth="1"/>
    <col min="11285" max="11285" width="5.7109375" style="412" customWidth="1"/>
    <col min="11286" max="11286" width="5.28515625" style="412" customWidth="1"/>
    <col min="11287" max="11287" width="3.7109375" style="412" customWidth="1"/>
    <col min="11288" max="11289" width="1.28515625" style="412" customWidth="1"/>
    <col min="11290" max="11290" width="2.7109375" style="412" customWidth="1"/>
    <col min="11291" max="11291" width="4.85546875" style="412" customWidth="1"/>
    <col min="11292" max="11292" width="2.5703125" style="412" customWidth="1"/>
    <col min="11293" max="11293" width="1.42578125" style="412" customWidth="1"/>
    <col min="11294" max="11294" width="2.28515625" style="412" customWidth="1"/>
    <col min="11295" max="11295" width="3" style="412" customWidth="1"/>
    <col min="11296" max="11296" width="2.7109375" style="412" customWidth="1"/>
    <col min="11297" max="11297" width="1" style="412" customWidth="1"/>
    <col min="11298" max="11298" width="4.28515625" style="412" customWidth="1"/>
    <col min="11299" max="11300" width="1.140625" style="412" customWidth="1"/>
    <col min="11301" max="11301" width="2.5703125" style="412" customWidth="1"/>
    <col min="11302" max="11302" width="1.28515625" style="412" customWidth="1"/>
    <col min="11303" max="11303" width="0.7109375" style="412" customWidth="1"/>
    <col min="11304" max="11304" width="1.28515625" style="412" customWidth="1"/>
    <col min="11305" max="11305" width="4.140625" style="412" customWidth="1"/>
    <col min="11306" max="11307" width="2.7109375" style="412" customWidth="1"/>
    <col min="11308" max="11308" width="3.85546875" style="412" customWidth="1"/>
    <col min="11309" max="11309" width="2.7109375" style="412" customWidth="1"/>
    <col min="11310" max="11310" width="1.28515625" style="412" customWidth="1"/>
    <col min="11311" max="11311" width="5.85546875" style="412" customWidth="1"/>
    <col min="11312" max="11312" width="3.140625" style="412" customWidth="1"/>
    <col min="11313" max="11313" width="2.5703125" style="412" customWidth="1"/>
    <col min="11314" max="11314" width="5.140625" style="412" customWidth="1"/>
    <col min="11315" max="11315" width="2.28515625" style="412" customWidth="1"/>
    <col min="11316" max="11520" width="9.140625" style="412"/>
    <col min="11521" max="11522" width="2.28515625" style="412" customWidth="1"/>
    <col min="11523" max="11523" width="5.7109375" style="412" customWidth="1"/>
    <col min="11524" max="11524" width="2.7109375" style="412" customWidth="1"/>
    <col min="11525" max="11525" width="2.5703125" style="412" customWidth="1"/>
    <col min="11526" max="11526" width="0.28515625" style="412" customWidth="1"/>
    <col min="11527" max="11527" width="5.140625" style="412" customWidth="1"/>
    <col min="11528" max="11528" width="4.28515625" style="412" customWidth="1"/>
    <col min="11529" max="11529" width="2.7109375" style="412" customWidth="1"/>
    <col min="11530" max="11530" width="1.140625" style="412" customWidth="1"/>
    <col min="11531" max="11531" width="5.140625" style="412" customWidth="1"/>
    <col min="11532" max="11532" width="1.5703125" style="412" customWidth="1"/>
    <col min="11533" max="11533" width="6.85546875" style="412" customWidth="1"/>
    <col min="11534" max="11534" width="2.7109375" style="412" customWidth="1"/>
    <col min="11535" max="11535" width="3.7109375" style="412" customWidth="1"/>
    <col min="11536" max="11536" width="0.85546875" style="412" customWidth="1"/>
    <col min="11537" max="11537" width="3.7109375" style="412" customWidth="1"/>
    <col min="11538" max="11538" width="4.140625" style="412" customWidth="1"/>
    <col min="11539" max="11539" width="5.28515625" style="412" customWidth="1"/>
    <col min="11540" max="11540" width="4.85546875" style="412" customWidth="1"/>
    <col min="11541" max="11541" width="5.7109375" style="412" customWidth="1"/>
    <col min="11542" max="11542" width="5.28515625" style="412" customWidth="1"/>
    <col min="11543" max="11543" width="3.7109375" style="412" customWidth="1"/>
    <col min="11544" max="11545" width="1.28515625" style="412" customWidth="1"/>
    <col min="11546" max="11546" width="2.7109375" style="412" customWidth="1"/>
    <col min="11547" max="11547" width="4.85546875" style="412" customWidth="1"/>
    <col min="11548" max="11548" width="2.5703125" style="412" customWidth="1"/>
    <col min="11549" max="11549" width="1.42578125" style="412" customWidth="1"/>
    <col min="11550" max="11550" width="2.28515625" style="412" customWidth="1"/>
    <col min="11551" max="11551" width="3" style="412" customWidth="1"/>
    <col min="11552" max="11552" width="2.7109375" style="412" customWidth="1"/>
    <col min="11553" max="11553" width="1" style="412" customWidth="1"/>
    <col min="11554" max="11554" width="4.28515625" style="412" customWidth="1"/>
    <col min="11555" max="11556" width="1.140625" style="412" customWidth="1"/>
    <col min="11557" max="11557" width="2.5703125" style="412" customWidth="1"/>
    <col min="11558" max="11558" width="1.28515625" style="412" customWidth="1"/>
    <col min="11559" max="11559" width="0.7109375" style="412" customWidth="1"/>
    <col min="11560" max="11560" width="1.28515625" style="412" customWidth="1"/>
    <col min="11561" max="11561" width="4.140625" style="412" customWidth="1"/>
    <col min="11562" max="11563" width="2.7109375" style="412" customWidth="1"/>
    <col min="11564" max="11564" width="3.85546875" style="412" customWidth="1"/>
    <col min="11565" max="11565" width="2.7109375" style="412" customWidth="1"/>
    <col min="11566" max="11566" width="1.28515625" style="412" customWidth="1"/>
    <col min="11567" max="11567" width="5.85546875" style="412" customWidth="1"/>
    <col min="11568" max="11568" width="3.140625" style="412" customWidth="1"/>
    <col min="11569" max="11569" width="2.5703125" style="412" customWidth="1"/>
    <col min="11570" max="11570" width="5.140625" style="412" customWidth="1"/>
    <col min="11571" max="11571" width="2.28515625" style="412" customWidth="1"/>
    <col min="11572" max="11776" width="9.140625" style="412"/>
    <col min="11777" max="11778" width="2.28515625" style="412" customWidth="1"/>
    <col min="11779" max="11779" width="5.7109375" style="412" customWidth="1"/>
    <col min="11780" max="11780" width="2.7109375" style="412" customWidth="1"/>
    <col min="11781" max="11781" width="2.5703125" style="412" customWidth="1"/>
    <col min="11782" max="11782" width="0.28515625" style="412" customWidth="1"/>
    <col min="11783" max="11783" width="5.140625" style="412" customWidth="1"/>
    <col min="11784" max="11784" width="4.28515625" style="412" customWidth="1"/>
    <col min="11785" max="11785" width="2.7109375" style="412" customWidth="1"/>
    <col min="11786" max="11786" width="1.140625" style="412" customWidth="1"/>
    <col min="11787" max="11787" width="5.140625" style="412" customWidth="1"/>
    <col min="11788" max="11788" width="1.5703125" style="412" customWidth="1"/>
    <col min="11789" max="11789" width="6.85546875" style="412" customWidth="1"/>
    <col min="11790" max="11790" width="2.7109375" style="412" customWidth="1"/>
    <col min="11791" max="11791" width="3.7109375" style="412" customWidth="1"/>
    <col min="11792" max="11792" width="0.85546875" style="412" customWidth="1"/>
    <col min="11793" max="11793" width="3.7109375" style="412" customWidth="1"/>
    <col min="11794" max="11794" width="4.140625" style="412" customWidth="1"/>
    <col min="11795" max="11795" width="5.28515625" style="412" customWidth="1"/>
    <col min="11796" max="11796" width="4.85546875" style="412" customWidth="1"/>
    <col min="11797" max="11797" width="5.7109375" style="412" customWidth="1"/>
    <col min="11798" max="11798" width="5.28515625" style="412" customWidth="1"/>
    <col min="11799" max="11799" width="3.7109375" style="412" customWidth="1"/>
    <col min="11800" max="11801" width="1.28515625" style="412" customWidth="1"/>
    <col min="11802" max="11802" width="2.7109375" style="412" customWidth="1"/>
    <col min="11803" max="11803" width="4.85546875" style="412" customWidth="1"/>
    <col min="11804" max="11804" width="2.5703125" style="412" customWidth="1"/>
    <col min="11805" max="11805" width="1.42578125" style="412" customWidth="1"/>
    <col min="11806" max="11806" width="2.28515625" style="412" customWidth="1"/>
    <col min="11807" max="11807" width="3" style="412" customWidth="1"/>
    <col min="11808" max="11808" width="2.7109375" style="412" customWidth="1"/>
    <col min="11809" max="11809" width="1" style="412" customWidth="1"/>
    <col min="11810" max="11810" width="4.28515625" style="412" customWidth="1"/>
    <col min="11811" max="11812" width="1.140625" style="412" customWidth="1"/>
    <col min="11813" max="11813" width="2.5703125" style="412" customWidth="1"/>
    <col min="11814" max="11814" width="1.28515625" style="412" customWidth="1"/>
    <col min="11815" max="11815" width="0.7109375" style="412" customWidth="1"/>
    <col min="11816" max="11816" width="1.28515625" style="412" customWidth="1"/>
    <col min="11817" max="11817" width="4.140625" style="412" customWidth="1"/>
    <col min="11818" max="11819" width="2.7109375" style="412" customWidth="1"/>
    <col min="11820" max="11820" width="3.85546875" style="412" customWidth="1"/>
    <col min="11821" max="11821" width="2.7109375" style="412" customWidth="1"/>
    <col min="11822" max="11822" width="1.28515625" style="412" customWidth="1"/>
    <col min="11823" max="11823" width="5.85546875" style="412" customWidth="1"/>
    <col min="11824" max="11824" width="3.140625" style="412" customWidth="1"/>
    <col min="11825" max="11825" width="2.5703125" style="412" customWidth="1"/>
    <col min="11826" max="11826" width="5.140625" style="412" customWidth="1"/>
    <col min="11827" max="11827" width="2.28515625" style="412" customWidth="1"/>
    <col min="11828" max="12032" width="9.140625" style="412"/>
    <col min="12033" max="12034" width="2.28515625" style="412" customWidth="1"/>
    <col min="12035" max="12035" width="5.7109375" style="412" customWidth="1"/>
    <col min="12036" max="12036" width="2.7109375" style="412" customWidth="1"/>
    <col min="12037" max="12037" width="2.5703125" style="412" customWidth="1"/>
    <col min="12038" max="12038" width="0.28515625" style="412" customWidth="1"/>
    <col min="12039" max="12039" width="5.140625" style="412" customWidth="1"/>
    <col min="12040" max="12040" width="4.28515625" style="412" customWidth="1"/>
    <col min="12041" max="12041" width="2.7109375" style="412" customWidth="1"/>
    <col min="12042" max="12042" width="1.140625" style="412" customWidth="1"/>
    <col min="12043" max="12043" width="5.140625" style="412" customWidth="1"/>
    <col min="12044" max="12044" width="1.5703125" style="412" customWidth="1"/>
    <col min="12045" max="12045" width="6.85546875" style="412" customWidth="1"/>
    <col min="12046" max="12046" width="2.7109375" style="412" customWidth="1"/>
    <col min="12047" max="12047" width="3.7109375" style="412" customWidth="1"/>
    <col min="12048" max="12048" width="0.85546875" style="412" customWidth="1"/>
    <col min="12049" max="12049" width="3.7109375" style="412" customWidth="1"/>
    <col min="12050" max="12050" width="4.140625" style="412" customWidth="1"/>
    <col min="12051" max="12051" width="5.28515625" style="412" customWidth="1"/>
    <col min="12052" max="12052" width="4.85546875" style="412" customWidth="1"/>
    <col min="12053" max="12053" width="5.7109375" style="412" customWidth="1"/>
    <col min="12054" max="12054" width="5.28515625" style="412" customWidth="1"/>
    <col min="12055" max="12055" width="3.7109375" style="412" customWidth="1"/>
    <col min="12056" max="12057" width="1.28515625" style="412" customWidth="1"/>
    <col min="12058" max="12058" width="2.7109375" style="412" customWidth="1"/>
    <col min="12059" max="12059" width="4.85546875" style="412" customWidth="1"/>
    <col min="12060" max="12060" width="2.5703125" style="412" customWidth="1"/>
    <col min="12061" max="12061" width="1.42578125" style="412" customWidth="1"/>
    <col min="12062" max="12062" width="2.28515625" style="412" customWidth="1"/>
    <col min="12063" max="12063" width="3" style="412" customWidth="1"/>
    <col min="12064" max="12064" width="2.7109375" style="412" customWidth="1"/>
    <col min="12065" max="12065" width="1" style="412" customWidth="1"/>
    <col min="12066" max="12066" width="4.28515625" style="412" customWidth="1"/>
    <col min="12067" max="12068" width="1.140625" style="412" customWidth="1"/>
    <col min="12069" max="12069" width="2.5703125" style="412" customWidth="1"/>
    <col min="12070" max="12070" width="1.28515625" style="412" customWidth="1"/>
    <col min="12071" max="12071" width="0.7109375" style="412" customWidth="1"/>
    <col min="12072" max="12072" width="1.28515625" style="412" customWidth="1"/>
    <col min="12073" max="12073" width="4.140625" style="412" customWidth="1"/>
    <col min="12074" max="12075" width="2.7109375" style="412" customWidth="1"/>
    <col min="12076" max="12076" width="3.85546875" style="412" customWidth="1"/>
    <col min="12077" max="12077" width="2.7109375" style="412" customWidth="1"/>
    <col min="12078" max="12078" width="1.28515625" style="412" customWidth="1"/>
    <col min="12079" max="12079" width="5.85546875" style="412" customWidth="1"/>
    <col min="12080" max="12080" width="3.140625" style="412" customWidth="1"/>
    <col min="12081" max="12081" width="2.5703125" style="412" customWidth="1"/>
    <col min="12082" max="12082" width="5.140625" style="412" customWidth="1"/>
    <col min="12083" max="12083" width="2.28515625" style="412" customWidth="1"/>
    <col min="12084" max="12288" width="9.140625" style="412"/>
    <col min="12289" max="12290" width="2.28515625" style="412" customWidth="1"/>
    <col min="12291" max="12291" width="5.7109375" style="412" customWidth="1"/>
    <col min="12292" max="12292" width="2.7109375" style="412" customWidth="1"/>
    <col min="12293" max="12293" width="2.5703125" style="412" customWidth="1"/>
    <col min="12294" max="12294" width="0.28515625" style="412" customWidth="1"/>
    <col min="12295" max="12295" width="5.140625" style="412" customWidth="1"/>
    <col min="12296" max="12296" width="4.28515625" style="412" customWidth="1"/>
    <col min="12297" max="12297" width="2.7109375" style="412" customWidth="1"/>
    <col min="12298" max="12298" width="1.140625" style="412" customWidth="1"/>
    <col min="12299" max="12299" width="5.140625" style="412" customWidth="1"/>
    <col min="12300" max="12300" width="1.5703125" style="412" customWidth="1"/>
    <col min="12301" max="12301" width="6.85546875" style="412" customWidth="1"/>
    <col min="12302" max="12302" width="2.7109375" style="412" customWidth="1"/>
    <col min="12303" max="12303" width="3.7109375" style="412" customWidth="1"/>
    <col min="12304" max="12304" width="0.85546875" style="412" customWidth="1"/>
    <col min="12305" max="12305" width="3.7109375" style="412" customWidth="1"/>
    <col min="12306" max="12306" width="4.140625" style="412" customWidth="1"/>
    <col min="12307" max="12307" width="5.28515625" style="412" customWidth="1"/>
    <col min="12308" max="12308" width="4.85546875" style="412" customWidth="1"/>
    <col min="12309" max="12309" width="5.7109375" style="412" customWidth="1"/>
    <col min="12310" max="12310" width="5.28515625" style="412" customWidth="1"/>
    <col min="12311" max="12311" width="3.7109375" style="412" customWidth="1"/>
    <col min="12312" max="12313" width="1.28515625" style="412" customWidth="1"/>
    <col min="12314" max="12314" width="2.7109375" style="412" customWidth="1"/>
    <col min="12315" max="12315" width="4.85546875" style="412" customWidth="1"/>
    <col min="12316" max="12316" width="2.5703125" style="412" customWidth="1"/>
    <col min="12317" max="12317" width="1.42578125" style="412" customWidth="1"/>
    <col min="12318" max="12318" width="2.28515625" style="412" customWidth="1"/>
    <col min="12319" max="12319" width="3" style="412" customWidth="1"/>
    <col min="12320" max="12320" width="2.7109375" style="412" customWidth="1"/>
    <col min="12321" max="12321" width="1" style="412" customWidth="1"/>
    <col min="12322" max="12322" width="4.28515625" style="412" customWidth="1"/>
    <col min="12323" max="12324" width="1.140625" style="412" customWidth="1"/>
    <col min="12325" max="12325" width="2.5703125" style="412" customWidth="1"/>
    <col min="12326" max="12326" width="1.28515625" style="412" customWidth="1"/>
    <col min="12327" max="12327" width="0.7109375" style="412" customWidth="1"/>
    <col min="12328" max="12328" width="1.28515625" style="412" customWidth="1"/>
    <col min="12329" max="12329" width="4.140625" style="412" customWidth="1"/>
    <col min="12330" max="12331" width="2.7109375" style="412" customWidth="1"/>
    <col min="12332" max="12332" width="3.85546875" style="412" customWidth="1"/>
    <col min="12333" max="12333" width="2.7109375" style="412" customWidth="1"/>
    <col min="12334" max="12334" width="1.28515625" style="412" customWidth="1"/>
    <col min="12335" max="12335" width="5.85546875" style="412" customWidth="1"/>
    <col min="12336" max="12336" width="3.140625" style="412" customWidth="1"/>
    <col min="12337" max="12337" width="2.5703125" style="412" customWidth="1"/>
    <col min="12338" max="12338" width="5.140625" style="412" customWidth="1"/>
    <col min="12339" max="12339" width="2.28515625" style="412" customWidth="1"/>
    <col min="12340" max="12544" width="9.140625" style="412"/>
    <col min="12545" max="12546" width="2.28515625" style="412" customWidth="1"/>
    <col min="12547" max="12547" width="5.7109375" style="412" customWidth="1"/>
    <col min="12548" max="12548" width="2.7109375" style="412" customWidth="1"/>
    <col min="12549" max="12549" width="2.5703125" style="412" customWidth="1"/>
    <col min="12550" max="12550" width="0.28515625" style="412" customWidth="1"/>
    <col min="12551" max="12551" width="5.140625" style="412" customWidth="1"/>
    <col min="12552" max="12552" width="4.28515625" style="412" customWidth="1"/>
    <col min="12553" max="12553" width="2.7109375" style="412" customWidth="1"/>
    <col min="12554" max="12554" width="1.140625" style="412" customWidth="1"/>
    <col min="12555" max="12555" width="5.140625" style="412" customWidth="1"/>
    <col min="12556" max="12556" width="1.5703125" style="412" customWidth="1"/>
    <col min="12557" max="12557" width="6.85546875" style="412" customWidth="1"/>
    <col min="12558" max="12558" width="2.7109375" style="412" customWidth="1"/>
    <col min="12559" max="12559" width="3.7109375" style="412" customWidth="1"/>
    <col min="12560" max="12560" width="0.85546875" style="412" customWidth="1"/>
    <col min="12561" max="12561" width="3.7109375" style="412" customWidth="1"/>
    <col min="12562" max="12562" width="4.140625" style="412" customWidth="1"/>
    <col min="12563" max="12563" width="5.28515625" style="412" customWidth="1"/>
    <col min="12564" max="12564" width="4.85546875" style="412" customWidth="1"/>
    <col min="12565" max="12565" width="5.7109375" style="412" customWidth="1"/>
    <col min="12566" max="12566" width="5.28515625" style="412" customWidth="1"/>
    <col min="12567" max="12567" width="3.7109375" style="412" customWidth="1"/>
    <col min="12568" max="12569" width="1.28515625" style="412" customWidth="1"/>
    <col min="12570" max="12570" width="2.7109375" style="412" customWidth="1"/>
    <col min="12571" max="12571" width="4.85546875" style="412" customWidth="1"/>
    <col min="12572" max="12572" width="2.5703125" style="412" customWidth="1"/>
    <col min="12573" max="12573" width="1.42578125" style="412" customWidth="1"/>
    <col min="12574" max="12574" width="2.28515625" style="412" customWidth="1"/>
    <col min="12575" max="12575" width="3" style="412" customWidth="1"/>
    <col min="12576" max="12576" width="2.7109375" style="412" customWidth="1"/>
    <col min="12577" max="12577" width="1" style="412" customWidth="1"/>
    <col min="12578" max="12578" width="4.28515625" style="412" customWidth="1"/>
    <col min="12579" max="12580" width="1.140625" style="412" customWidth="1"/>
    <col min="12581" max="12581" width="2.5703125" style="412" customWidth="1"/>
    <col min="12582" max="12582" width="1.28515625" style="412" customWidth="1"/>
    <col min="12583" max="12583" width="0.7109375" style="412" customWidth="1"/>
    <col min="12584" max="12584" width="1.28515625" style="412" customWidth="1"/>
    <col min="12585" max="12585" width="4.140625" style="412" customWidth="1"/>
    <col min="12586" max="12587" width="2.7109375" style="412" customWidth="1"/>
    <col min="12588" max="12588" width="3.85546875" style="412" customWidth="1"/>
    <col min="12589" max="12589" width="2.7109375" style="412" customWidth="1"/>
    <col min="12590" max="12590" width="1.28515625" style="412" customWidth="1"/>
    <col min="12591" max="12591" width="5.85546875" style="412" customWidth="1"/>
    <col min="12592" max="12592" width="3.140625" style="412" customWidth="1"/>
    <col min="12593" max="12593" width="2.5703125" style="412" customWidth="1"/>
    <col min="12594" max="12594" width="5.140625" style="412" customWidth="1"/>
    <col min="12595" max="12595" width="2.28515625" style="412" customWidth="1"/>
    <col min="12596" max="12800" width="9.140625" style="412"/>
    <col min="12801" max="12802" width="2.28515625" style="412" customWidth="1"/>
    <col min="12803" max="12803" width="5.7109375" style="412" customWidth="1"/>
    <col min="12804" max="12804" width="2.7109375" style="412" customWidth="1"/>
    <col min="12805" max="12805" width="2.5703125" style="412" customWidth="1"/>
    <col min="12806" max="12806" width="0.28515625" style="412" customWidth="1"/>
    <col min="12807" max="12807" width="5.140625" style="412" customWidth="1"/>
    <col min="12808" max="12808" width="4.28515625" style="412" customWidth="1"/>
    <col min="12809" max="12809" width="2.7109375" style="412" customWidth="1"/>
    <col min="12810" max="12810" width="1.140625" style="412" customWidth="1"/>
    <col min="12811" max="12811" width="5.140625" style="412" customWidth="1"/>
    <col min="12812" max="12812" width="1.5703125" style="412" customWidth="1"/>
    <col min="12813" max="12813" width="6.85546875" style="412" customWidth="1"/>
    <col min="12814" max="12814" width="2.7109375" style="412" customWidth="1"/>
    <col min="12815" max="12815" width="3.7109375" style="412" customWidth="1"/>
    <col min="12816" max="12816" width="0.85546875" style="412" customWidth="1"/>
    <col min="12817" max="12817" width="3.7109375" style="412" customWidth="1"/>
    <col min="12818" max="12818" width="4.140625" style="412" customWidth="1"/>
    <col min="12819" max="12819" width="5.28515625" style="412" customWidth="1"/>
    <col min="12820" max="12820" width="4.85546875" style="412" customWidth="1"/>
    <col min="12821" max="12821" width="5.7109375" style="412" customWidth="1"/>
    <col min="12822" max="12822" width="5.28515625" style="412" customWidth="1"/>
    <col min="12823" max="12823" width="3.7109375" style="412" customWidth="1"/>
    <col min="12824" max="12825" width="1.28515625" style="412" customWidth="1"/>
    <col min="12826" max="12826" width="2.7109375" style="412" customWidth="1"/>
    <col min="12827" max="12827" width="4.85546875" style="412" customWidth="1"/>
    <col min="12828" max="12828" width="2.5703125" style="412" customWidth="1"/>
    <col min="12829" max="12829" width="1.42578125" style="412" customWidth="1"/>
    <col min="12830" max="12830" width="2.28515625" style="412" customWidth="1"/>
    <col min="12831" max="12831" width="3" style="412" customWidth="1"/>
    <col min="12832" max="12832" width="2.7109375" style="412" customWidth="1"/>
    <col min="12833" max="12833" width="1" style="412" customWidth="1"/>
    <col min="12834" max="12834" width="4.28515625" style="412" customWidth="1"/>
    <col min="12835" max="12836" width="1.140625" style="412" customWidth="1"/>
    <col min="12837" max="12837" width="2.5703125" style="412" customWidth="1"/>
    <col min="12838" max="12838" width="1.28515625" style="412" customWidth="1"/>
    <col min="12839" max="12839" width="0.7109375" style="412" customWidth="1"/>
    <col min="12840" max="12840" width="1.28515625" style="412" customWidth="1"/>
    <col min="12841" max="12841" width="4.140625" style="412" customWidth="1"/>
    <col min="12842" max="12843" width="2.7109375" style="412" customWidth="1"/>
    <col min="12844" max="12844" width="3.85546875" style="412" customWidth="1"/>
    <col min="12845" max="12845" width="2.7109375" style="412" customWidth="1"/>
    <col min="12846" max="12846" width="1.28515625" style="412" customWidth="1"/>
    <col min="12847" max="12847" width="5.85546875" style="412" customWidth="1"/>
    <col min="12848" max="12848" width="3.140625" style="412" customWidth="1"/>
    <col min="12849" max="12849" width="2.5703125" style="412" customWidth="1"/>
    <col min="12850" max="12850" width="5.140625" style="412" customWidth="1"/>
    <col min="12851" max="12851" width="2.28515625" style="412" customWidth="1"/>
    <col min="12852" max="13056" width="9.140625" style="412"/>
    <col min="13057" max="13058" width="2.28515625" style="412" customWidth="1"/>
    <col min="13059" max="13059" width="5.7109375" style="412" customWidth="1"/>
    <col min="13060" max="13060" width="2.7109375" style="412" customWidth="1"/>
    <col min="13061" max="13061" width="2.5703125" style="412" customWidth="1"/>
    <col min="13062" max="13062" width="0.28515625" style="412" customWidth="1"/>
    <col min="13063" max="13063" width="5.140625" style="412" customWidth="1"/>
    <col min="13064" max="13064" width="4.28515625" style="412" customWidth="1"/>
    <col min="13065" max="13065" width="2.7109375" style="412" customWidth="1"/>
    <col min="13066" max="13066" width="1.140625" style="412" customWidth="1"/>
    <col min="13067" max="13067" width="5.140625" style="412" customWidth="1"/>
    <col min="13068" max="13068" width="1.5703125" style="412" customWidth="1"/>
    <col min="13069" max="13069" width="6.85546875" style="412" customWidth="1"/>
    <col min="13070" max="13070" width="2.7109375" style="412" customWidth="1"/>
    <col min="13071" max="13071" width="3.7109375" style="412" customWidth="1"/>
    <col min="13072" max="13072" width="0.85546875" style="412" customWidth="1"/>
    <col min="13073" max="13073" width="3.7109375" style="412" customWidth="1"/>
    <col min="13074" max="13074" width="4.140625" style="412" customWidth="1"/>
    <col min="13075" max="13075" width="5.28515625" style="412" customWidth="1"/>
    <col min="13076" max="13076" width="4.85546875" style="412" customWidth="1"/>
    <col min="13077" max="13077" width="5.7109375" style="412" customWidth="1"/>
    <col min="13078" max="13078" width="5.28515625" style="412" customWidth="1"/>
    <col min="13079" max="13079" width="3.7109375" style="412" customWidth="1"/>
    <col min="13080" max="13081" width="1.28515625" style="412" customWidth="1"/>
    <col min="13082" max="13082" width="2.7109375" style="412" customWidth="1"/>
    <col min="13083" max="13083" width="4.85546875" style="412" customWidth="1"/>
    <col min="13084" max="13084" width="2.5703125" style="412" customWidth="1"/>
    <col min="13085" max="13085" width="1.42578125" style="412" customWidth="1"/>
    <col min="13086" max="13086" width="2.28515625" style="412" customWidth="1"/>
    <col min="13087" max="13087" width="3" style="412" customWidth="1"/>
    <col min="13088" max="13088" width="2.7109375" style="412" customWidth="1"/>
    <col min="13089" max="13089" width="1" style="412" customWidth="1"/>
    <col min="13090" max="13090" width="4.28515625" style="412" customWidth="1"/>
    <col min="13091" max="13092" width="1.140625" style="412" customWidth="1"/>
    <col min="13093" max="13093" width="2.5703125" style="412" customWidth="1"/>
    <col min="13094" max="13094" width="1.28515625" style="412" customWidth="1"/>
    <col min="13095" max="13095" width="0.7109375" style="412" customWidth="1"/>
    <col min="13096" max="13096" width="1.28515625" style="412" customWidth="1"/>
    <col min="13097" max="13097" width="4.140625" style="412" customWidth="1"/>
    <col min="13098" max="13099" width="2.7109375" style="412" customWidth="1"/>
    <col min="13100" max="13100" width="3.85546875" style="412" customWidth="1"/>
    <col min="13101" max="13101" width="2.7109375" style="412" customWidth="1"/>
    <col min="13102" max="13102" width="1.28515625" style="412" customWidth="1"/>
    <col min="13103" max="13103" width="5.85546875" style="412" customWidth="1"/>
    <col min="13104" max="13104" width="3.140625" style="412" customWidth="1"/>
    <col min="13105" max="13105" width="2.5703125" style="412" customWidth="1"/>
    <col min="13106" max="13106" width="5.140625" style="412" customWidth="1"/>
    <col min="13107" max="13107" width="2.28515625" style="412" customWidth="1"/>
    <col min="13108" max="13312" width="9.140625" style="412"/>
    <col min="13313" max="13314" width="2.28515625" style="412" customWidth="1"/>
    <col min="13315" max="13315" width="5.7109375" style="412" customWidth="1"/>
    <col min="13316" max="13316" width="2.7109375" style="412" customWidth="1"/>
    <col min="13317" max="13317" width="2.5703125" style="412" customWidth="1"/>
    <col min="13318" max="13318" width="0.28515625" style="412" customWidth="1"/>
    <col min="13319" max="13319" width="5.140625" style="412" customWidth="1"/>
    <col min="13320" max="13320" width="4.28515625" style="412" customWidth="1"/>
    <col min="13321" max="13321" width="2.7109375" style="412" customWidth="1"/>
    <col min="13322" max="13322" width="1.140625" style="412" customWidth="1"/>
    <col min="13323" max="13323" width="5.140625" style="412" customWidth="1"/>
    <col min="13324" max="13324" width="1.5703125" style="412" customWidth="1"/>
    <col min="13325" max="13325" width="6.85546875" style="412" customWidth="1"/>
    <col min="13326" max="13326" width="2.7109375" style="412" customWidth="1"/>
    <col min="13327" max="13327" width="3.7109375" style="412" customWidth="1"/>
    <col min="13328" max="13328" width="0.85546875" style="412" customWidth="1"/>
    <col min="13329" max="13329" width="3.7109375" style="412" customWidth="1"/>
    <col min="13330" max="13330" width="4.140625" style="412" customWidth="1"/>
    <col min="13331" max="13331" width="5.28515625" style="412" customWidth="1"/>
    <col min="13332" max="13332" width="4.85546875" style="412" customWidth="1"/>
    <col min="13333" max="13333" width="5.7109375" style="412" customWidth="1"/>
    <col min="13334" max="13334" width="5.28515625" style="412" customWidth="1"/>
    <col min="13335" max="13335" width="3.7109375" style="412" customWidth="1"/>
    <col min="13336" max="13337" width="1.28515625" style="412" customWidth="1"/>
    <col min="13338" max="13338" width="2.7109375" style="412" customWidth="1"/>
    <col min="13339" max="13339" width="4.85546875" style="412" customWidth="1"/>
    <col min="13340" max="13340" width="2.5703125" style="412" customWidth="1"/>
    <col min="13341" max="13341" width="1.42578125" style="412" customWidth="1"/>
    <col min="13342" max="13342" width="2.28515625" style="412" customWidth="1"/>
    <col min="13343" max="13343" width="3" style="412" customWidth="1"/>
    <col min="13344" max="13344" width="2.7109375" style="412" customWidth="1"/>
    <col min="13345" max="13345" width="1" style="412" customWidth="1"/>
    <col min="13346" max="13346" width="4.28515625" style="412" customWidth="1"/>
    <col min="13347" max="13348" width="1.140625" style="412" customWidth="1"/>
    <col min="13349" max="13349" width="2.5703125" style="412" customWidth="1"/>
    <col min="13350" max="13350" width="1.28515625" style="412" customWidth="1"/>
    <col min="13351" max="13351" width="0.7109375" style="412" customWidth="1"/>
    <col min="13352" max="13352" width="1.28515625" style="412" customWidth="1"/>
    <col min="13353" max="13353" width="4.140625" style="412" customWidth="1"/>
    <col min="13354" max="13355" width="2.7109375" style="412" customWidth="1"/>
    <col min="13356" max="13356" width="3.85546875" style="412" customWidth="1"/>
    <col min="13357" max="13357" width="2.7109375" style="412" customWidth="1"/>
    <col min="13358" max="13358" width="1.28515625" style="412" customWidth="1"/>
    <col min="13359" max="13359" width="5.85546875" style="412" customWidth="1"/>
    <col min="13360" max="13360" width="3.140625" style="412" customWidth="1"/>
    <col min="13361" max="13361" width="2.5703125" style="412" customWidth="1"/>
    <col min="13362" max="13362" width="5.140625" style="412" customWidth="1"/>
    <col min="13363" max="13363" width="2.28515625" style="412" customWidth="1"/>
    <col min="13364" max="13568" width="9.140625" style="412"/>
    <col min="13569" max="13570" width="2.28515625" style="412" customWidth="1"/>
    <col min="13571" max="13571" width="5.7109375" style="412" customWidth="1"/>
    <col min="13572" max="13572" width="2.7109375" style="412" customWidth="1"/>
    <col min="13573" max="13573" width="2.5703125" style="412" customWidth="1"/>
    <col min="13574" max="13574" width="0.28515625" style="412" customWidth="1"/>
    <col min="13575" max="13575" width="5.140625" style="412" customWidth="1"/>
    <col min="13576" max="13576" width="4.28515625" style="412" customWidth="1"/>
    <col min="13577" max="13577" width="2.7109375" style="412" customWidth="1"/>
    <col min="13578" max="13578" width="1.140625" style="412" customWidth="1"/>
    <col min="13579" max="13579" width="5.140625" style="412" customWidth="1"/>
    <col min="13580" max="13580" width="1.5703125" style="412" customWidth="1"/>
    <col min="13581" max="13581" width="6.85546875" style="412" customWidth="1"/>
    <col min="13582" max="13582" width="2.7109375" style="412" customWidth="1"/>
    <col min="13583" max="13583" width="3.7109375" style="412" customWidth="1"/>
    <col min="13584" max="13584" width="0.85546875" style="412" customWidth="1"/>
    <col min="13585" max="13585" width="3.7109375" style="412" customWidth="1"/>
    <col min="13586" max="13586" width="4.140625" style="412" customWidth="1"/>
    <col min="13587" max="13587" width="5.28515625" style="412" customWidth="1"/>
    <col min="13588" max="13588" width="4.85546875" style="412" customWidth="1"/>
    <col min="13589" max="13589" width="5.7109375" style="412" customWidth="1"/>
    <col min="13590" max="13590" width="5.28515625" style="412" customWidth="1"/>
    <col min="13591" max="13591" width="3.7109375" style="412" customWidth="1"/>
    <col min="13592" max="13593" width="1.28515625" style="412" customWidth="1"/>
    <col min="13594" max="13594" width="2.7109375" style="412" customWidth="1"/>
    <col min="13595" max="13595" width="4.85546875" style="412" customWidth="1"/>
    <col min="13596" max="13596" width="2.5703125" style="412" customWidth="1"/>
    <col min="13597" max="13597" width="1.42578125" style="412" customWidth="1"/>
    <col min="13598" max="13598" width="2.28515625" style="412" customWidth="1"/>
    <col min="13599" max="13599" width="3" style="412" customWidth="1"/>
    <col min="13600" max="13600" width="2.7109375" style="412" customWidth="1"/>
    <col min="13601" max="13601" width="1" style="412" customWidth="1"/>
    <col min="13602" max="13602" width="4.28515625" style="412" customWidth="1"/>
    <col min="13603" max="13604" width="1.140625" style="412" customWidth="1"/>
    <col min="13605" max="13605" width="2.5703125" style="412" customWidth="1"/>
    <col min="13606" max="13606" width="1.28515625" style="412" customWidth="1"/>
    <col min="13607" max="13607" width="0.7109375" style="412" customWidth="1"/>
    <col min="13608" max="13608" width="1.28515625" style="412" customWidth="1"/>
    <col min="13609" max="13609" width="4.140625" style="412" customWidth="1"/>
    <col min="13610" max="13611" width="2.7109375" style="412" customWidth="1"/>
    <col min="13612" max="13612" width="3.85546875" style="412" customWidth="1"/>
    <col min="13613" max="13613" width="2.7109375" style="412" customWidth="1"/>
    <col min="13614" max="13614" width="1.28515625" style="412" customWidth="1"/>
    <col min="13615" max="13615" width="5.85546875" style="412" customWidth="1"/>
    <col min="13616" max="13616" width="3.140625" style="412" customWidth="1"/>
    <col min="13617" max="13617" width="2.5703125" style="412" customWidth="1"/>
    <col min="13618" max="13618" width="5.140625" style="412" customWidth="1"/>
    <col min="13619" max="13619" width="2.28515625" style="412" customWidth="1"/>
    <col min="13620" max="13824" width="9.140625" style="412"/>
    <col min="13825" max="13826" width="2.28515625" style="412" customWidth="1"/>
    <col min="13827" max="13827" width="5.7109375" style="412" customWidth="1"/>
    <col min="13828" max="13828" width="2.7109375" style="412" customWidth="1"/>
    <col min="13829" max="13829" width="2.5703125" style="412" customWidth="1"/>
    <col min="13830" max="13830" width="0.28515625" style="412" customWidth="1"/>
    <col min="13831" max="13831" width="5.140625" style="412" customWidth="1"/>
    <col min="13832" max="13832" width="4.28515625" style="412" customWidth="1"/>
    <col min="13833" max="13833" width="2.7109375" style="412" customWidth="1"/>
    <col min="13834" max="13834" width="1.140625" style="412" customWidth="1"/>
    <col min="13835" max="13835" width="5.140625" style="412" customWidth="1"/>
    <col min="13836" max="13836" width="1.5703125" style="412" customWidth="1"/>
    <col min="13837" max="13837" width="6.85546875" style="412" customWidth="1"/>
    <col min="13838" max="13838" width="2.7109375" style="412" customWidth="1"/>
    <col min="13839" max="13839" width="3.7109375" style="412" customWidth="1"/>
    <col min="13840" max="13840" width="0.85546875" style="412" customWidth="1"/>
    <col min="13841" max="13841" width="3.7109375" style="412" customWidth="1"/>
    <col min="13842" max="13842" width="4.140625" style="412" customWidth="1"/>
    <col min="13843" max="13843" width="5.28515625" style="412" customWidth="1"/>
    <col min="13844" max="13844" width="4.85546875" style="412" customWidth="1"/>
    <col min="13845" max="13845" width="5.7109375" style="412" customWidth="1"/>
    <col min="13846" max="13846" width="5.28515625" style="412" customWidth="1"/>
    <col min="13847" max="13847" width="3.7109375" style="412" customWidth="1"/>
    <col min="13848" max="13849" width="1.28515625" style="412" customWidth="1"/>
    <col min="13850" max="13850" width="2.7109375" style="412" customWidth="1"/>
    <col min="13851" max="13851" width="4.85546875" style="412" customWidth="1"/>
    <col min="13852" max="13852" width="2.5703125" style="412" customWidth="1"/>
    <col min="13853" max="13853" width="1.42578125" style="412" customWidth="1"/>
    <col min="13854" max="13854" width="2.28515625" style="412" customWidth="1"/>
    <col min="13855" max="13855" width="3" style="412" customWidth="1"/>
    <col min="13856" max="13856" width="2.7109375" style="412" customWidth="1"/>
    <col min="13857" max="13857" width="1" style="412" customWidth="1"/>
    <col min="13858" max="13858" width="4.28515625" style="412" customWidth="1"/>
    <col min="13859" max="13860" width="1.140625" style="412" customWidth="1"/>
    <col min="13861" max="13861" width="2.5703125" style="412" customWidth="1"/>
    <col min="13862" max="13862" width="1.28515625" style="412" customWidth="1"/>
    <col min="13863" max="13863" width="0.7109375" style="412" customWidth="1"/>
    <col min="13864" max="13864" width="1.28515625" style="412" customWidth="1"/>
    <col min="13865" max="13865" width="4.140625" style="412" customWidth="1"/>
    <col min="13866" max="13867" width="2.7109375" style="412" customWidth="1"/>
    <col min="13868" max="13868" width="3.85546875" style="412" customWidth="1"/>
    <col min="13869" max="13869" width="2.7109375" style="412" customWidth="1"/>
    <col min="13870" max="13870" width="1.28515625" style="412" customWidth="1"/>
    <col min="13871" max="13871" width="5.85546875" style="412" customWidth="1"/>
    <col min="13872" max="13872" width="3.140625" style="412" customWidth="1"/>
    <col min="13873" max="13873" width="2.5703125" style="412" customWidth="1"/>
    <col min="13874" max="13874" width="5.140625" style="412" customWidth="1"/>
    <col min="13875" max="13875" width="2.28515625" style="412" customWidth="1"/>
    <col min="13876" max="14080" width="9.140625" style="412"/>
    <col min="14081" max="14082" width="2.28515625" style="412" customWidth="1"/>
    <col min="14083" max="14083" width="5.7109375" style="412" customWidth="1"/>
    <col min="14084" max="14084" width="2.7109375" style="412" customWidth="1"/>
    <col min="14085" max="14085" width="2.5703125" style="412" customWidth="1"/>
    <col min="14086" max="14086" width="0.28515625" style="412" customWidth="1"/>
    <col min="14087" max="14087" width="5.140625" style="412" customWidth="1"/>
    <col min="14088" max="14088" width="4.28515625" style="412" customWidth="1"/>
    <col min="14089" max="14089" width="2.7109375" style="412" customWidth="1"/>
    <col min="14090" max="14090" width="1.140625" style="412" customWidth="1"/>
    <col min="14091" max="14091" width="5.140625" style="412" customWidth="1"/>
    <col min="14092" max="14092" width="1.5703125" style="412" customWidth="1"/>
    <col min="14093" max="14093" width="6.85546875" style="412" customWidth="1"/>
    <col min="14094" max="14094" width="2.7109375" style="412" customWidth="1"/>
    <col min="14095" max="14095" width="3.7109375" style="412" customWidth="1"/>
    <col min="14096" max="14096" width="0.85546875" style="412" customWidth="1"/>
    <col min="14097" max="14097" width="3.7109375" style="412" customWidth="1"/>
    <col min="14098" max="14098" width="4.140625" style="412" customWidth="1"/>
    <col min="14099" max="14099" width="5.28515625" style="412" customWidth="1"/>
    <col min="14100" max="14100" width="4.85546875" style="412" customWidth="1"/>
    <col min="14101" max="14101" width="5.7109375" style="412" customWidth="1"/>
    <col min="14102" max="14102" width="5.28515625" style="412" customWidth="1"/>
    <col min="14103" max="14103" width="3.7109375" style="412" customWidth="1"/>
    <col min="14104" max="14105" width="1.28515625" style="412" customWidth="1"/>
    <col min="14106" max="14106" width="2.7109375" style="412" customWidth="1"/>
    <col min="14107" max="14107" width="4.85546875" style="412" customWidth="1"/>
    <col min="14108" max="14108" width="2.5703125" style="412" customWidth="1"/>
    <col min="14109" max="14109" width="1.42578125" style="412" customWidth="1"/>
    <col min="14110" max="14110" width="2.28515625" style="412" customWidth="1"/>
    <col min="14111" max="14111" width="3" style="412" customWidth="1"/>
    <col min="14112" max="14112" width="2.7109375" style="412" customWidth="1"/>
    <col min="14113" max="14113" width="1" style="412" customWidth="1"/>
    <col min="14114" max="14114" width="4.28515625" style="412" customWidth="1"/>
    <col min="14115" max="14116" width="1.140625" style="412" customWidth="1"/>
    <col min="14117" max="14117" width="2.5703125" style="412" customWidth="1"/>
    <col min="14118" max="14118" width="1.28515625" style="412" customWidth="1"/>
    <col min="14119" max="14119" width="0.7109375" style="412" customWidth="1"/>
    <col min="14120" max="14120" width="1.28515625" style="412" customWidth="1"/>
    <col min="14121" max="14121" width="4.140625" style="412" customWidth="1"/>
    <col min="14122" max="14123" width="2.7109375" style="412" customWidth="1"/>
    <col min="14124" max="14124" width="3.85546875" style="412" customWidth="1"/>
    <col min="14125" max="14125" width="2.7109375" style="412" customWidth="1"/>
    <col min="14126" max="14126" width="1.28515625" style="412" customWidth="1"/>
    <col min="14127" max="14127" width="5.85546875" style="412" customWidth="1"/>
    <col min="14128" max="14128" width="3.140625" style="412" customWidth="1"/>
    <col min="14129" max="14129" width="2.5703125" style="412" customWidth="1"/>
    <col min="14130" max="14130" width="5.140625" style="412" customWidth="1"/>
    <col min="14131" max="14131" width="2.28515625" style="412" customWidth="1"/>
    <col min="14132" max="14336" width="9.140625" style="412"/>
    <col min="14337" max="14338" width="2.28515625" style="412" customWidth="1"/>
    <col min="14339" max="14339" width="5.7109375" style="412" customWidth="1"/>
    <col min="14340" max="14340" width="2.7109375" style="412" customWidth="1"/>
    <col min="14341" max="14341" width="2.5703125" style="412" customWidth="1"/>
    <col min="14342" max="14342" width="0.28515625" style="412" customWidth="1"/>
    <col min="14343" max="14343" width="5.140625" style="412" customWidth="1"/>
    <col min="14344" max="14344" width="4.28515625" style="412" customWidth="1"/>
    <col min="14345" max="14345" width="2.7109375" style="412" customWidth="1"/>
    <col min="14346" max="14346" width="1.140625" style="412" customWidth="1"/>
    <col min="14347" max="14347" width="5.140625" style="412" customWidth="1"/>
    <col min="14348" max="14348" width="1.5703125" style="412" customWidth="1"/>
    <col min="14349" max="14349" width="6.85546875" style="412" customWidth="1"/>
    <col min="14350" max="14350" width="2.7109375" style="412" customWidth="1"/>
    <col min="14351" max="14351" width="3.7109375" style="412" customWidth="1"/>
    <col min="14352" max="14352" width="0.85546875" style="412" customWidth="1"/>
    <col min="14353" max="14353" width="3.7109375" style="412" customWidth="1"/>
    <col min="14354" max="14354" width="4.140625" style="412" customWidth="1"/>
    <col min="14355" max="14355" width="5.28515625" style="412" customWidth="1"/>
    <col min="14356" max="14356" width="4.85546875" style="412" customWidth="1"/>
    <col min="14357" max="14357" width="5.7109375" style="412" customWidth="1"/>
    <col min="14358" max="14358" width="5.28515625" style="412" customWidth="1"/>
    <col min="14359" max="14359" width="3.7109375" style="412" customWidth="1"/>
    <col min="14360" max="14361" width="1.28515625" style="412" customWidth="1"/>
    <col min="14362" max="14362" width="2.7109375" style="412" customWidth="1"/>
    <col min="14363" max="14363" width="4.85546875" style="412" customWidth="1"/>
    <col min="14364" max="14364" width="2.5703125" style="412" customWidth="1"/>
    <col min="14365" max="14365" width="1.42578125" style="412" customWidth="1"/>
    <col min="14366" max="14366" width="2.28515625" style="412" customWidth="1"/>
    <col min="14367" max="14367" width="3" style="412" customWidth="1"/>
    <col min="14368" max="14368" width="2.7109375" style="412" customWidth="1"/>
    <col min="14369" max="14369" width="1" style="412" customWidth="1"/>
    <col min="14370" max="14370" width="4.28515625" style="412" customWidth="1"/>
    <col min="14371" max="14372" width="1.140625" style="412" customWidth="1"/>
    <col min="14373" max="14373" width="2.5703125" style="412" customWidth="1"/>
    <col min="14374" max="14374" width="1.28515625" style="412" customWidth="1"/>
    <col min="14375" max="14375" width="0.7109375" style="412" customWidth="1"/>
    <col min="14376" max="14376" width="1.28515625" style="412" customWidth="1"/>
    <col min="14377" max="14377" width="4.140625" style="412" customWidth="1"/>
    <col min="14378" max="14379" width="2.7109375" style="412" customWidth="1"/>
    <col min="14380" max="14380" width="3.85546875" style="412" customWidth="1"/>
    <col min="14381" max="14381" width="2.7109375" style="412" customWidth="1"/>
    <col min="14382" max="14382" width="1.28515625" style="412" customWidth="1"/>
    <col min="14383" max="14383" width="5.85546875" style="412" customWidth="1"/>
    <col min="14384" max="14384" width="3.140625" style="412" customWidth="1"/>
    <col min="14385" max="14385" width="2.5703125" style="412" customWidth="1"/>
    <col min="14386" max="14386" width="5.140625" style="412" customWidth="1"/>
    <col min="14387" max="14387" width="2.28515625" style="412" customWidth="1"/>
    <col min="14388" max="14592" width="9.140625" style="412"/>
    <col min="14593" max="14594" width="2.28515625" style="412" customWidth="1"/>
    <col min="14595" max="14595" width="5.7109375" style="412" customWidth="1"/>
    <col min="14596" max="14596" width="2.7109375" style="412" customWidth="1"/>
    <col min="14597" max="14597" width="2.5703125" style="412" customWidth="1"/>
    <col min="14598" max="14598" width="0.28515625" style="412" customWidth="1"/>
    <col min="14599" max="14599" width="5.140625" style="412" customWidth="1"/>
    <col min="14600" max="14600" width="4.28515625" style="412" customWidth="1"/>
    <col min="14601" max="14601" width="2.7109375" style="412" customWidth="1"/>
    <col min="14602" max="14602" width="1.140625" style="412" customWidth="1"/>
    <col min="14603" max="14603" width="5.140625" style="412" customWidth="1"/>
    <col min="14604" max="14604" width="1.5703125" style="412" customWidth="1"/>
    <col min="14605" max="14605" width="6.85546875" style="412" customWidth="1"/>
    <col min="14606" max="14606" width="2.7109375" style="412" customWidth="1"/>
    <col min="14607" max="14607" width="3.7109375" style="412" customWidth="1"/>
    <col min="14608" max="14608" width="0.85546875" style="412" customWidth="1"/>
    <col min="14609" max="14609" width="3.7109375" style="412" customWidth="1"/>
    <col min="14610" max="14610" width="4.140625" style="412" customWidth="1"/>
    <col min="14611" max="14611" width="5.28515625" style="412" customWidth="1"/>
    <col min="14612" max="14612" width="4.85546875" style="412" customWidth="1"/>
    <col min="14613" max="14613" width="5.7109375" style="412" customWidth="1"/>
    <col min="14614" max="14614" width="5.28515625" style="412" customWidth="1"/>
    <col min="14615" max="14615" width="3.7109375" style="412" customWidth="1"/>
    <col min="14616" max="14617" width="1.28515625" style="412" customWidth="1"/>
    <col min="14618" max="14618" width="2.7109375" style="412" customWidth="1"/>
    <col min="14619" max="14619" width="4.85546875" style="412" customWidth="1"/>
    <col min="14620" max="14620" width="2.5703125" style="412" customWidth="1"/>
    <col min="14621" max="14621" width="1.42578125" style="412" customWidth="1"/>
    <col min="14622" max="14622" width="2.28515625" style="412" customWidth="1"/>
    <col min="14623" max="14623" width="3" style="412" customWidth="1"/>
    <col min="14624" max="14624" width="2.7109375" style="412" customWidth="1"/>
    <col min="14625" max="14625" width="1" style="412" customWidth="1"/>
    <col min="14626" max="14626" width="4.28515625" style="412" customWidth="1"/>
    <col min="14627" max="14628" width="1.140625" style="412" customWidth="1"/>
    <col min="14629" max="14629" width="2.5703125" style="412" customWidth="1"/>
    <col min="14630" max="14630" width="1.28515625" style="412" customWidth="1"/>
    <col min="14631" max="14631" width="0.7109375" style="412" customWidth="1"/>
    <col min="14632" max="14632" width="1.28515625" style="412" customWidth="1"/>
    <col min="14633" max="14633" width="4.140625" style="412" customWidth="1"/>
    <col min="14634" max="14635" width="2.7109375" style="412" customWidth="1"/>
    <col min="14636" max="14636" width="3.85546875" style="412" customWidth="1"/>
    <col min="14637" max="14637" width="2.7109375" style="412" customWidth="1"/>
    <col min="14638" max="14638" width="1.28515625" style="412" customWidth="1"/>
    <col min="14639" max="14639" width="5.85546875" style="412" customWidth="1"/>
    <col min="14640" max="14640" width="3.140625" style="412" customWidth="1"/>
    <col min="14641" max="14641" width="2.5703125" style="412" customWidth="1"/>
    <col min="14642" max="14642" width="5.140625" style="412" customWidth="1"/>
    <col min="14643" max="14643" width="2.28515625" style="412" customWidth="1"/>
    <col min="14644" max="14848" width="9.140625" style="412"/>
    <col min="14849" max="14850" width="2.28515625" style="412" customWidth="1"/>
    <col min="14851" max="14851" width="5.7109375" style="412" customWidth="1"/>
    <col min="14852" max="14852" width="2.7109375" style="412" customWidth="1"/>
    <col min="14853" max="14853" width="2.5703125" style="412" customWidth="1"/>
    <col min="14854" max="14854" width="0.28515625" style="412" customWidth="1"/>
    <col min="14855" max="14855" width="5.140625" style="412" customWidth="1"/>
    <col min="14856" max="14856" width="4.28515625" style="412" customWidth="1"/>
    <col min="14857" max="14857" width="2.7109375" style="412" customWidth="1"/>
    <col min="14858" max="14858" width="1.140625" style="412" customWidth="1"/>
    <col min="14859" max="14859" width="5.140625" style="412" customWidth="1"/>
    <col min="14860" max="14860" width="1.5703125" style="412" customWidth="1"/>
    <col min="14861" max="14861" width="6.85546875" style="412" customWidth="1"/>
    <col min="14862" max="14862" width="2.7109375" style="412" customWidth="1"/>
    <col min="14863" max="14863" width="3.7109375" style="412" customWidth="1"/>
    <col min="14864" max="14864" width="0.85546875" style="412" customWidth="1"/>
    <col min="14865" max="14865" width="3.7109375" style="412" customWidth="1"/>
    <col min="14866" max="14866" width="4.140625" style="412" customWidth="1"/>
    <col min="14867" max="14867" width="5.28515625" style="412" customWidth="1"/>
    <col min="14868" max="14868" width="4.85546875" style="412" customWidth="1"/>
    <col min="14869" max="14869" width="5.7109375" style="412" customWidth="1"/>
    <col min="14870" max="14870" width="5.28515625" style="412" customWidth="1"/>
    <col min="14871" max="14871" width="3.7109375" style="412" customWidth="1"/>
    <col min="14872" max="14873" width="1.28515625" style="412" customWidth="1"/>
    <col min="14874" max="14874" width="2.7109375" style="412" customWidth="1"/>
    <col min="14875" max="14875" width="4.85546875" style="412" customWidth="1"/>
    <col min="14876" max="14876" width="2.5703125" style="412" customWidth="1"/>
    <col min="14877" max="14877" width="1.42578125" style="412" customWidth="1"/>
    <col min="14878" max="14878" width="2.28515625" style="412" customWidth="1"/>
    <col min="14879" max="14879" width="3" style="412" customWidth="1"/>
    <col min="14880" max="14880" width="2.7109375" style="412" customWidth="1"/>
    <col min="14881" max="14881" width="1" style="412" customWidth="1"/>
    <col min="14882" max="14882" width="4.28515625" style="412" customWidth="1"/>
    <col min="14883" max="14884" width="1.140625" style="412" customWidth="1"/>
    <col min="14885" max="14885" width="2.5703125" style="412" customWidth="1"/>
    <col min="14886" max="14886" width="1.28515625" style="412" customWidth="1"/>
    <col min="14887" max="14887" width="0.7109375" style="412" customWidth="1"/>
    <col min="14888" max="14888" width="1.28515625" style="412" customWidth="1"/>
    <col min="14889" max="14889" width="4.140625" style="412" customWidth="1"/>
    <col min="14890" max="14891" width="2.7109375" style="412" customWidth="1"/>
    <col min="14892" max="14892" width="3.85546875" style="412" customWidth="1"/>
    <col min="14893" max="14893" width="2.7109375" style="412" customWidth="1"/>
    <col min="14894" max="14894" width="1.28515625" style="412" customWidth="1"/>
    <col min="14895" max="14895" width="5.85546875" style="412" customWidth="1"/>
    <col min="14896" max="14896" width="3.140625" style="412" customWidth="1"/>
    <col min="14897" max="14897" width="2.5703125" style="412" customWidth="1"/>
    <col min="14898" max="14898" width="5.140625" style="412" customWidth="1"/>
    <col min="14899" max="14899" width="2.28515625" style="412" customWidth="1"/>
    <col min="14900" max="15104" width="9.140625" style="412"/>
    <col min="15105" max="15106" width="2.28515625" style="412" customWidth="1"/>
    <col min="15107" max="15107" width="5.7109375" style="412" customWidth="1"/>
    <col min="15108" max="15108" width="2.7109375" style="412" customWidth="1"/>
    <col min="15109" max="15109" width="2.5703125" style="412" customWidth="1"/>
    <col min="15110" max="15110" width="0.28515625" style="412" customWidth="1"/>
    <col min="15111" max="15111" width="5.140625" style="412" customWidth="1"/>
    <col min="15112" max="15112" width="4.28515625" style="412" customWidth="1"/>
    <col min="15113" max="15113" width="2.7109375" style="412" customWidth="1"/>
    <col min="15114" max="15114" width="1.140625" style="412" customWidth="1"/>
    <col min="15115" max="15115" width="5.140625" style="412" customWidth="1"/>
    <col min="15116" max="15116" width="1.5703125" style="412" customWidth="1"/>
    <col min="15117" max="15117" width="6.85546875" style="412" customWidth="1"/>
    <col min="15118" max="15118" width="2.7109375" style="412" customWidth="1"/>
    <col min="15119" max="15119" width="3.7109375" style="412" customWidth="1"/>
    <col min="15120" max="15120" width="0.85546875" style="412" customWidth="1"/>
    <col min="15121" max="15121" width="3.7109375" style="412" customWidth="1"/>
    <col min="15122" max="15122" width="4.140625" style="412" customWidth="1"/>
    <col min="15123" max="15123" width="5.28515625" style="412" customWidth="1"/>
    <col min="15124" max="15124" width="4.85546875" style="412" customWidth="1"/>
    <col min="15125" max="15125" width="5.7109375" style="412" customWidth="1"/>
    <col min="15126" max="15126" width="5.28515625" style="412" customWidth="1"/>
    <col min="15127" max="15127" width="3.7109375" style="412" customWidth="1"/>
    <col min="15128" max="15129" width="1.28515625" style="412" customWidth="1"/>
    <col min="15130" max="15130" width="2.7109375" style="412" customWidth="1"/>
    <col min="15131" max="15131" width="4.85546875" style="412" customWidth="1"/>
    <col min="15132" max="15132" width="2.5703125" style="412" customWidth="1"/>
    <col min="15133" max="15133" width="1.42578125" style="412" customWidth="1"/>
    <col min="15134" max="15134" width="2.28515625" style="412" customWidth="1"/>
    <col min="15135" max="15135" width="3" style="412" customWidth="1"/>
    <col min="15136" max="15136" width="2.7109375" style="412" customWidth="1"/>
    <col min="15137" max="15137" width="1" style="412" customWidth="1"/>
    <col min="15138" max="15138" width="4.28515625" style="412" customWidth="1"/>
    <col min="15139" max="15140" width="1.140625" style="412" customWidth="1"/>
    <col min="15141" max="15141" width="2.5703125" style="412" customWidth="1"/>
    <col min="15142" max="15142" width="1.28515625" style="412" customWidth="1"/>
    <col min="15143" max="15143" width="0.7109375" style="412" customWidth="1"/>
    <col min="15144" max="15144" width="1.28515625" style="412" customWidth="1"/>
    <col min="15145" max="15145" width="4.140625" style="412" customWidth="1"/>
    <col min="15146" max="15147" width="2.7109375" style="412" customWidth="1"/>
    <col min="15148" max="15148" width="3.85546875" style="412" customWidth="1"/>
    <col min="15149" max="15149" width="2.7109375" style="412" customWidth="1"/>
    <col min="15150" max="15150" width="1.28515625" style="412" customWidth="1"/>
    <col min="15151" max="15151" width="5.85546875" style="412" customWidth="1"/>
    <col min="15152" max="15152" width="3.140625" style="412" customWidth="1"/>
    <col min="15153" max="15153" width="2.5703125" style="412" customWidth="1"/>
    <col min="15154" max="15154" width="5.140625" style="412" customWidth="1"/>
    <col min="15155" max="15155" width="2.28515625" style="412" customWidth="1"/>
    <col min="15156" max="15360" width="9.140625" style="412"/>
    <col min="15361" max="15362" width="2.28515625" style="412" customWidth="1"/>
    <col min="15363" max="15363" width="5.7109375" style="412" customWidth="1"/>
    <col min="15364" max="15364" width="2.7109375" style="412" customWidth="1"/>
    <col min="15365" max="15365" width="2.5703125" style="412" customWidth="1"/>
    <col min="15366" max="15366" width="0.28515625" style="412" customWidth="1"/>
    <col min="15367" max="15367" width="5.140625" style="412" customWidth="1"/>
    <col min="15368" max="15368" width="4.28515625" style="412" customWidth="1"/>
    <col min="15369" max="15369" width="2.7109375" style="412" customWidth="1"/>
    <col min="15370" max="15370" width="1.140625" style="412" customWidth="1"/>
    <col min="15371" max="15371" width="5.140625" style="412" customWidth="1"/>
    <col min="15372" max="15372" width="1.5703125" style="412" customWidth="1"/>
    <col min="15373" max="15373" width="6.85546875" style="412" customWidth="1"/>
    <col min="15374" max="15374" width="2.7109375" style="412" customWidth="1"/>
    <col min="15375" max="15375" width="3.7109375" style="412" customWidth="1"/>
    <col min="15376" max="15376" width="0.85546875" style="412" customWidth="1"/>
    <col min="15377" max="15377" width="3.7109375" style="412" customWidth="1"/>
    <col min="15378" max="15378" width="4.140625" style="412" customWidth="1"/>
    <col min="15379" max="15379" width="5.28515625" style="412" customWidth="1"/>
    <col min="15380" max="15380" width="4.85546875" style="412" customWidth="1"/>
    <col min="15381" max="15381" width="5.7109375" style="412" customWidth="1"/>
    <col min="15382" max="15382" width="5.28515625" style="412" customWidth="1"/>
    <col min="15383" max="15383" width="3.7109375" style="412" customWidth="1"/>
    <col min="15384" max="15385" width="1.28515625" style="412" customWidth="1"/>
    <col min="15386" max="15386" width="2.7109375" style="412" customWidth="1"/>
    <col min="15387" max="15387" width="4.85546875" style="412" customWidth="1"/>
    <col min="15388" max="15388" width="2.5703125" style="412" customWidth="1"/>
    <col min="15389" max="15389" width="1.42578125" style="412" customWidth="1"/>
    <col min="15390" max="15390" width="2.28515625" style="412" customWidth="1"/>
    <col min="15391" max="15391" width="3" style="412" customWidth="1"/>
    <col min="15392" max="15392" width="2.7109375" style="412" customWidth="1"/>
    <col min="15393" max="15393" width="1" style="412" customWidth="1"/>
    <col min="15394" max="15394" width="4.28515625" style="412" customWidth="1"/>
    <col min="15395" max="15396" width="1.140625" style="412" customWidth="1"/>
    <col min="15397" max="15397" width="2.5703125" style="412" customWidth="1"/>
    <col min="15398" max="15398" width="1.28515625" style="412" customWidth="1"/>
    <col min="15399" max="15399" width="0.7109375" style="412" customWidth="1"/>
    <col min="15400" max="15400" width="1.28515625" style="412" customWidth="1"/>
    <col min="15401" max="15401" width="4.140625" style="412" customWidth="1"/>
    <col min="15402" max="15403" width="2.7109375" style="412" customWidth="1"/>
    <col min="15404" max="15404" width="3.85546875" style="412" customWidth="1"/>
    <col min="15405" max="15405" width="2.7109375" style="412" customWidth="1"/>
    <col min="15406" max="15406" width="1.28515625" style="412" customWidth="1"/>
    <col min="15407" max="15407" width="5.85546875" style="412" customWidth="1"/>
    <col min="15408" max="15408" width="3.140625" style="412" customWidth="1"/>
    <col min="15409" max="15409" width="2.5703125" style="412" customWidth="1"/>
    <col min="15410" max="15410" width="5.140625" style="412" customWidth="1"/>
    <col min="15411" max="15411" width="2.28515625" style="412" customWidth="1"/>
    <col min="15412" max="15616" width="9.140625" style="412"/>
    <col min="15617" max="15618" width="2.28515625" style="412" customWidth="1"/>
    <col min="15619" max="15619" width="5.7109375" style="412" customWidth="1"/>
    <col min="15620" max="15620" width="2.7109375" style="412" customWidth="1"/>
    <col min="15621" max="15621" width="2.5703125" style="412" customWidth="1"/>
    <col min="15622" max="15622" width="0.28515625" style="412" customWidth="1"/>
    <col min="15623" max="15623" width="5.140625" style="412" customWidth="1"/>
    <col min="15624" max="15624" width="4.28515625" style="412" customWidth="1"/>
    <col min="15625" max="15625" width="2.7109375" style="412" customWidth="1"/>
    <col min="15626" max="15626" width="1.140625" style="412" customWidth="1"/>
    <col min="15627" max="15627" width="5.140625" style="412" customWidth="1"/>
    <col min="15628" max="15628" width="1.5703125" style="412" customWidth="1"/>
    <col min="15629" max="15629" width="6.85546875" style="412" customWidth="1"/>
    <col min="15630" max="15630" width="2.7109375" style="412" customWidth="1"/>
    <col min="15631" max="15631" width="3.7109375" style="412" customWidth="1"/>
    <col min="15632" max="15632" width="0.85546875" style="412" customWidth="1"/>
    <col min="15633" max="15633" width="3.7109375" style="412" customWidth="1"/>
    <col min="15634" max="15634" width="4.140625" style="412" customWidth="1"/>
    <col min="15635" max="15635" width="5.28515625" style="412" customWidth="1"/>
    <col min="15636" max="15636" width="4.85546875" style="412" customWidth="1"/>
    <col min="15637" max="15637" width="5.7109375" style="412" customWidth="1"/>
    <col min="15638" max="15638" width="5.28515625" style="412" customWidth="1"/>
    <col min="15639" max="15639" width="3.7109375" style="412" customWidth="1"/>
    <col min="15640" max="15641" width="1.28515625" style="412" customWidth="1"/>
    <col min="15642" max="15642" width="2.7109375" style="412" customWidth="1"/>
    <col min="15643" max="15643" width="4.85546875" style="412" customWidth="1"/>
    <col min="15644" max="15644" width="2.5703125" style="412" customWidth="1"/>
    <col min="15645" max="15645" width="1.42578125" style="412" customWidth="1"/>
    <col min="15646" max="15646" width="2.28515625" style="412" customWidth="1"/>
    <col min="15647" max="15647" width="3" style="412" customWidth="1"/>
    <col min="15648" max="15648" width="2.7109375" style="412" customWidth="1"/>
    <col min="15649" max="15649" width="1" style="412" customWidth="1"/>
    <col min="15650" max="15650" width="4.28515625" style="412" customWidth="1"/>
    <col min="15651" max="15652" width="1.140625" style="412" customWidth="1"/>
    <col min="15653" max="15653" width="2.5703125" style="412" customWidth="1"/>
    <col min="15654" max="15654" width="1.28515625" style="412" customWidth="1"/>
    <col min="15655" max="15655" width="0.7109375" style="412" customWidth="1"/>
    <col min="15656" max="15656" width="1.28515625" style="412" customWidth="1"/>
    <col min="15657" max="15657" width="4.140625" style="412" customWidth="1"/>
    <col min="15658" max="15659" width="2.7109375" style="412" customWidth="1"/>
    <col min="15660" max="15660" width="3.85546875" style="412" customWidth="1"/>
    <col min="15661" max="15661" width="2.7109375" style="412" customWidth="1"/>
    <col min="15662" max="15662" width="1.28515625" style="412" customWidth="1"/>
    <col min="15663" max="15663" width="5.85546875" style="412" customWidth="1"/>
    <col min="15664" max="15664" width="3.140625" style="412" customWidth="1"/>
    <col min="15665" max="15665" width="2.5703125" style="412" customWidth="1"/>
    <col min="15666" max="15666" width="5.140625" style="412" customWidth="1"/>
    <col min="15667" max="15667" width="2.28515625" style="412" customWidth="1"/>
    <col min="15668" max="15872" width="9.140625" style="412"/>
    <col min="15873" max="15874" width="2.28515625" style="412" customWidth="1"/>
    <col min="15875" max="15875" width="5.7109375" style="412" customWidth="1"/>
    <col min="15876" max="15876" width="2.7109375" style="412" customWidth="1"/>
    <col min="15877" max="15877" width="2.5703125" style="412" customWidth="1"/>
    <col min="15878" max="15878" width="0.28515625" style="412" customWidth="1"/>
    <col min="15879" max="15879" width="5.140625" style="412" customWidth="1"/>
    <col min="15880" max="15880" width="4.28515625" style="412" customWidth="1"/>
    <col min="15881" max="15881" width="2.7109375" style="412" customWidth="1"/>
    <col min="15882" max="15882" width="1.140625" style="412" customWidth="1"/>
    <col min="15883" max="15883" width="5.140625" style="412" customWidth="1"/>
    <col min="15884" max="15884" width="1.5703125" style="412" customWidth="1"/>
    <col min="15885" max="15885" width="6.85546875" style="412" customWidth="1"/>
    <col min="15886" max="15886" width="2.7109375" style="412" customWidth="1"/>
    <col min="15887" max="15887" width="3.7109375" style="412" customWidth="1"/>
    <col min="15888" max="15888" width="0.85546875" style="412" customWidth="1"/>
    <col min="15889" max="15889" width="3.7109375" style="412" customWidth="1"/>
    <col min="15890" max="15890" width="4.140625" style="412" customWidth="1"/>
    <col min="15891" max="15891" width="5.28515625" style="412" customWidth="1"/>
    <col min="15892" max="15892" width="4.85546875" style="412" customWidth="1"/>
    <col min="15893" max="15893" width="5.7109375" style="412" customWidth="1"/>
    <col min="15894" max="15894" width="5.28515625" style="412" customWidth="1"/>
    <col min="15895" max="15895" width="3.7109375" style="412" customWidth="1"/>
    <col min="15896" max="15897" width="1.28515625" style="412" customWidth="1"/>
    <col min="15898" max="15898" width="2.7109375" style="412" customWidth="1"/>
    <col min="15899" max="15899" width="4.85546875" style="412" customWidth="1"/>
    <col min="15900" max="15900" width="2.5703125" style="412" customWidth="1"/>
    <col min="15901" max="15901" width="1.42578125" style="412" customWidth="1"/>
    <col min="15902" max="15902" width="2.28515625" style="412" customWidth="1"/>
    <col min="15903" max="15903" width="3" style="412" customWidth="1"/>
    <col min="15904" max="15904" width="2.7109375" style="412" customWidth="1"/>
    <col min="15905" max="15905" width="1" style="412" customWidth="1"/>
    <col min="15906" max="15906" width="4.28515625" style="412" customWidth="1"/>
    <col min="15907" max="15908" width="1.140625" style="412" customWidth="1"/>
    <col min="15909" max="15909" width="2.5703125" style="412" customWidth="1"/>
    <col min="15910" max="15910" width="1.28515625" style="412" customWidth="1"/>
    <col min="15911" max="15911" width="0.7109375" style="412" customWidth="1"/>
    <col min="15912" max="15912" width="1.28515625" style="412" customWidth="1"/>
    <col min="15913" max="15913" width="4.140625" style="412" customWidth="1"/>
    <col min="15914" max="15915" width="2.7109375" style="412" customWidth="1"/>
    <col min="15916" max="15916" width="3.85546875" style="412" customWidth="1"/>
    <col min="15917" max="15917" width="2.7109375" style="412" customWidth="1"/>
    <col min="15918" max="15918" width="1.28515625" style="412" customWidth="1"/>
    <col min="15919" max="15919" width="5.85546875" style="412" customWidth="1"/>
    <col min="15920" max="15920" width="3.140625" style="412" customWidth="1"/>
    <col min="15921" max="15921" width="2.5703125" style="412" customWidth="1"/>
    <col min="15922" max="15922" width="5.140625" style="412" customWidth="1"/>
    <col min="15923" max="15923" width="2.28515625" style="412" customWidth="1"/>
    <col min="15924" max="16128" width="9.140625" style="412"/>
    <col min="16129" max="16130" width="2.28515625" style="412" customWidth="1"/>
    <col min="16131" max="16131" width="5.7109375" style="412" customWidth="1"/>
    <col min="16132" max="16132" width="2.7109375" style="412" customWidth="1"/>
    <col min="16133" max="16133" width="2.5703125" style="412" customWidth="1"/>
    <col min="16134" max="16134" width="0.28515625" style="412" customWidth="1"/>
    <col min="16135" max="16135" width="5.140625" style="412" customWidth="1"/>
    <col min="16136" max="16136" width="4.28515625" style="412" customWidth="1"/>
    <col min="16137" max="16137" width="2.7109375" style="412" customWidth="1"/>
    <col min="16138" max="16138" width="1.140625" style="412" customWidth="1"/>
    <col min="16139" max="16139" width="5.140625" style="412" customWidth="1"/>
    <col min="16140" max="16140" width="1.5703125" style="412" customWidth="1"/>
    <col min="16141" max="16141" width="6.85546875" style="412" customWidth="1"/>
    <col min="16142" max="16142" width="2.7109375" style="412" customWidth="1"/>
    <col min="16143" max="16143" width="3.7109375" style="412" customWidth="1"/>
    <col min="16144" max="16144" width="0.85546875" style="412" customWidth="1"/>
    <col min="16145" max="16145" width="3.7109375" style="412" customWidth="1"/>
    <col min="16146" max="16146" width="4.140625" style="412" customWidth="1"/>
    <col min="16147" max="16147" width="5.28515625" style="412" customWidth="1"/>
    <col min="16148" max="16148" width="4.85546875" style="412" customWidth="1"/>
    <col min="16149" max="16149" width="5.7109375" style="412" customWidth="1"/>
    <col min="16150" max="16150" width="5.28515625" style="412" customWidth="1"/>
    <col min="16151" max="16151" width="3.7109375" style="412" customWidth="1"/>
    <col min="16152" max="16153" width="1.28515625" style="412" customWidth="1"/>
    <col min="16154" max="16154" width="2.7109375" style="412" customWidth="1"/>
    <col min="16155" max="16155" width="4.85546875" style="412" customWidth="1"/>
    <col min="16156" max="16156" width="2.5703125" style="412" customWidth="1"/>
    <col min="16157" max="16157" width="1.42578125" style="412" customWidth="1"/>
    <col min="16158" max="16158" width="2.28515625" style="412" customWidth="1"/>
    <col min="16159" max="16159" width="3" style="412" customWidth="1"/>
    <col min="16160" max="16160" width="2.7109375" style="412" customWidth="1"/>
    <col min="16161" max="16161" width="1" style="412" customWidth="1"/>
    <col min="16162" max="16162" width="4.28515625" style="412" customWidth="1"/>
    <col min="16163" max="16164" width="1.140625" style="412" customWidth="1"/>
    <col min="16165" max="16165" width="2.5703125" style="412" customWidth="1"/>
    <col min="16166" max="16166" width="1.28515625" style="412" customWidth="1"/>
    <col min="16167" max="16167" width="0.7109375" style="412" customWidth="1"/>
    <col min="16168" max="16168" width="1.28515625" style="412" customWidth="1"/>
    <col min="16169" max="16169" width="4.140625" style="412" customWidth="1"/>
    <col min="16170" max="16171" width="2.7109375" style="412" customWidth="1"/>
    <col min="16172" max="16172" width="3.85546875" style="412" customWidth="1"/>
    <col min="16173" max="16173" width="2.7109375" style="412" customWidth="1"/>
    <col min="16174" max="16174" width="1.28515625" style="412" customWidth="1"/>
    <col min="16175" max="16175" width="5.85546875" style="412" customWidth="1"/>
    <col min="16176" max="16176" width="3.140625" style="412" customWidth="1"/>
    <col min="16177" max="16177" width="2.5703125" style="412" customWidth="1"/>
    <col min="16178" max="16178" width="5.140625" style="412" customWidth="1"/>
    <col min="16179" max="16179" width="2.28515625" style="412" customWidth="1"/>
    <col min="16180" max="16384" width="9.140625" style="412"/>
  </cols>
  <sheetData>
    <row r="1" spans="1:51" x14ac:dyDescent="0.2">
      <c r="A1" s="468"/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69"/>
      <c r="P1" s="469"/>
      <c r="Q1" s="469"/>
      <c r="R1" s="469"/>
      <c r="S1" s="469"/>
      <c r="T1" s="469"/>
      <c r="U1" s="469"/>
      <c r="V1" s="469"/>
      <c r="W1" s="469"/>
      <c r="X1" s="469"/>
      <c r="Y1" s="469"/>
      <c r="Z1" s="469"/>
      <c r="AA1" s="469"/>
      <c r="AB1" s="469"/>
      <c r="AC1" s="469"/>
      <c r="AD1" s="469"/>
      <c r="AE1" s="469"/>
      <c r="AF1" s="469"/>
      <c r="AG1" s="469"/>
      <c r="AH1" s="469"/>
      <c r="AI1" s="469"/>
      <c r="AJ1" s="469"/>
      <c r="AK1" s="469"/>
      <c r="AL1" s="469"/>
      <c r="AM1" s="469"/>
      <c r="AN1" s="469"/>
      <c r="AO1" s="469" t="s">
        <v>1551</v>
      </c>
      <c r="AP1" s="469"/>
      <c r="AQ1" s="469"/>
      <c r="AR1" s="469"/>
      <c r="AS1" s="469"/>
      <c r="AT1" s="469"/>
      <c r="AU1" s="469"/>
      <c r="AV1" s="469"/>
      <c r="AW1" s="469"/>
      <c r="AX1" s="469"/>
      <c r="AY1" s="470"/>
    </row>
    <row r="2" spans="1:51" x14ac:dyDescent="0.2">
      <c r="A2" s="471"/>
      <c r="AK2" s="472"/>
      <c r="AL2" s="473"/>
      <c r="AM2" s="474"/>
      <c r="AN2" s="472"/>
      <c r="AO2" s="474"/>
      <c r="AP2" s="472"/>
      <c r="AQ2" s="473"/>
      <c r="AR2" s="473"/>
      <c r="AS2" s="474"/>
      <c r="AT2" s="472"/>
      <c r="AU2" s="473"/>
      <c r="AV2" s="474"/>
      <c r="AW2" s="472"/>
      <c r="AX2" s="474"/>
      <c r="AY2" s="475"/>
    </row>
    <row r="3" spans="1:51" x14ac:dyDescent="0.2">
      <c r="A3" s="471"/>
      <c r="B3" s="472" t="s">
        <v>1324</v>
      </c>
      <c r="C3" s="473"/>
      <c r="D3" s="474"/>
      <c r="E3" s="472"/>
      <c r="F3" s="473"/>
      <c r="G3" s="473"/>
      <c r="H3" s="474"/>
      <c r="I3" s="472"/>
      <c r="J3" s="473"/>
      <c r="K3" s="474"/>
      <c r="L3" s="472"/>
      <c r="M3" s="474"/>
      <c r="T3" s="454"/>
      <c r="AK3" s="472"/>
      <c r="AL3" s="473"/>
      <c r="AM3" s="474"/>
      <c r="AN3" s="472"/>
      <c r="AO3" s="474"/>
      <c r="AP3" s="472"/>
      <c r="AQ3" s="473"/>
      <c r="AR3" s="473"/>
      <c r="AS3" s="474"/>
      <c r="AT3" s="472"/>
      <c r="AU3" s="473"/>
      <c r="AV3" s="474"/>
      <c r="AW3" s="472"/>
      <c r="AX3" s="474"/>
      <c r="AY3" s="475"/>
    </row>
    <row r="4" spans="1:51" x14ac:dyDescent="0.2">
      <c r="A4" s="471"/>
      <c r="B4" s="472" t="s">
        <v>1325</v>
      </c>
      <c r="C4" s="473"/>
      <c r="D4" s="474"/>
      <c r="E4" s="472"/>
      <c r="F4" s="473"/>
      <c r="G4" s="473"/>
      <c r="H4" s="474"/>
      <c r="I4" s="472"/>
      <c r="J4" s="473"/>
      <c r="K4" s="474"/>
      <c r="L4" s="472"/>
      <c r="M4" s="474"/>
      <c r="V4" s="476"/>
      <c r="W4" s="472"/>
      <c r="X4" s="474"/>
      <c r="Y4" s="472"/>
      <c r="Z4" s="473"/>
      <c r="AA4" s="473"/>
      <c r="AB4" s="474"/>
      <c r="AC4" s="472"/>
      <c r="AD4" s="473"/>
      <c r="AE4" s="473"/>
      <c r="AF4" s="474"/>
      <c r="AG4" s="472"/>
      <c r="AH4" s="473"/>
      <c r="AI4" s="473"/>
      <c r="AJ4" s="473"/>
      <c r="AK4" s="472"/>
      <c r="AL4" s="473"/>
      <c r="AM4" s="474"/>
      <c r="AN4" s="472"/>
      <c r="AO4" s="474"/>
      <c r="AP4" s="472"/>
      <c r="AQ4" s="473"/>
      <c r="AR4" s="473"/>
      <c r="AS4" s="474"/>
      <c r="AT4" s="472"/>
      <c r="AU4" s="473"/>
      <c r="AV4" s="474"/>
      <c r="AW4" s="472"/>
      <c r="AX4" s="474"/>
      <c r="AY4" s="475"/>
    </row>
    <row r="5" spans="1:51" ht="15" customHeight="1" x14ac:dyDescent="0.2">
      <c r="A5" s="471"/>
      <c r="B5" s="472" t="s">
        <v>1326</v>
      </c>
      <c r="C5" s="473"/>
      <c r="D5" s="474"/>
      <c r="E5" s="472"/>
      <c r="F5" s="473"/>
      <c r="G5" s="473"/>
      <c r="H5" s="474"/>
      <c r="I5" s="472"/>
      <c r="J5" s="473"/>
      <c r="K5" s="474"/>
      <c r="L5" s="472"/>
      <c r="M5" s="474"/>
      <c r="N5" s="477"/>
      <c r="O5" s="478"/>
      <c r="P5" s="478"/>
      <c r="Q5" s="478"/>
      <c r="R5" s="478"/>
      <c r="S5" s="478"/>
      <c r="T5" s="478"/>
      <c r="U5" s="478"/>
      <c r="V5" s="476"/>
      <c r="W5" s="472"/>
      <c r="X5" s="474"/>
      <c r="Y5" s="472"/>
      <c r="Z5" s="473"/>
      <c r="AA5" s="473"/>
      <c r="AB5" s="474"/>
      <c r="AC5" s="472"/>
      <c r="AD5" s="473"/>
      <c r="AE5" s="473"/>
      <c r="AF5" s="474"/>
      <c r="AG5" s="472"/>
      <c r="AH5" s="473"/>
      <c r="AI5" s="473"/>
      <c r="AJ5" s="473"/>
      <c r="AK5" s="472"/>
      <c r="AL5" s="473"/>
      <c r="AM5" s="474"/>
      <c r="AN5" s="472"/>
      <c r="AO5" s="474"/>
      <c r="AP5" s="472"/>
      <c r="AQ5" s="473"/>
      <c r="AR5" s="473"/>
      <c r="AS5" s="474"/>
      <c r="AT5" s="472"/>
      <c r="AU5" s="473"/>
      <c r="AV5" s="474"/>
      <c r="AW5" s="472"/>
      <c r="AX5" s="474"/>
      <c r="AY5" s="475"/>
    </row>
    <row r="6" spans="1:51" ht="23.45" customHeight="1" thickBot="1" x14ac:dyDescent="0.3">
      <c r="A6" s="471"/>
      <c r="B6" s="1082"/>
      <c r="C6" s="1086"/>
      <c r="D6" s="1086"/>
      <c r="E6" s="1086"/>
      <c r="F6" s="1086"/>
      <c r="G6" s="1086"/>
      <c r="H6" s="1086"/>
      <c r="I6" s="1086"/>
      <c r="J6" s="1086"/>
      <c r="K6" s="1086"/>
      <c r="L6" s="1086"/>
      <c r="M6" s="1086"/>
      <c r="N6" s="1086"/>
      <c r="O6" s="1086"/>
      <c r="P6" s="1086"/>
      <c r="Q6" s="1086"/>
      <c r="R6" s="1086"/>
      <c r="S6" s="1086"/>
      <c r="T6" s="1086"/>
      <c r="U6" s="1086"/>
      <c r="V6" s="1105"/>
      <c r="W6" s="1105"/>
      <c r="X6" s="1105"/>
      <c r="Y6" s="1106"/>
      <c r="Z6" s="1104"/>
      <c r="AA6" s="1105"/>
      <c r="AB6" s="1105"/>
      <c r="AC6" s="1105"/>
      <c r="AD6" s="1105"/>
      <c r="AE6" s="1105"/>
      <c r="AF6" s="1105"/>
      <c r="AG6" s="1105"/>
      <c r="AH6" s="1105"/>
      <c r="AI6" s="1105"/>
      <c r="AJ6" s="1105"/>
      <c r="AK6" s="1106"/>
      <c r="AL6" s="1100" t="str">
        <f>'13-3'!H22</f>
        <v>60102.00001</v>
      </c>
      <c r="AM6" s="1077"/>
      <c r="AN6" s="1077"/>
      <c r="AO6" s="1077"/>
      <c r="AP6" s="1077"/>
      <c r="AQ6" s="1077"/>
      <c r="AR6" s="1077"/>
      <c r="AS6" s="1077"/>
      <c r="AT6" s="1078"/>
      <c r="AU6" s="1104"/>
      <c r="AV6" s="1106"/>
      <c r="AW6" s="1119">
        <v>1</v>
      </c>
      <c r="AX6" s="1121"/>
      <c r="AY6" s="475"/>
    </row>
    <row r="7" spans="1:51" ht="12.6" customHeight="1" x14ac:dyDescent="0.2">
      <c r="A7" s="471"/>
      <c r="B7" s="472" t="s">
        <v>1328</v>
      </c>
      <c r="C7" s="473"/>
      <c r="D7" s="473"/>
      <c r="E7" s="474"/>
      <c r="F7" s="1073" t="str">
        <f>'13-5'!F7:K7</f>
        <v>Авсянский</v>
      </c>
      <c r="G7" s="1074"/>
      <c r="H7" s="1074"/>
      <c r="I7" s="1074"/>
      <c r="J7" s="1074"/>
      <c r="K7" s="1075"/>
      <c r="L7" s="472"/>
      <c r="M7" s="473"/>
      <c r="N7" s="474"/>
      <c r="O7" s="472"/>
      <c r="P7" s="473"/>
      <c r="Q7" s="474"/>
      <c r="R7" s="1091" t="s">
        <v>1523</v>
      </c>
      <c r="S7" s="1092"/>
      <c r="T7" s="1092"/>
      <c r="U7" s="1092"/>
      <c r="V7" s="1186" t="str">
        <f>'13-3'!H1</f>
        <v>ОК 001</v>
      </c>
      <c r="W7" s="1187"/>
      <c r="X7" s="1187"/>
      <c r="Y7" s="1187"/>
      <c r="Z7" s="1187"/>
      <c r="AA7" s="1187"/>
      <c r="AB7" s="1187"/>
      <c r="AC7" s="1187"/>
      <c r="AD7" s="1187"/>
      <c r="AE7" s="1187"/>
      <c r="AF7" s="1187"/>
      <c r="AG7" s="1188"/>
      <c r="AH7" s="1151"/>
      <c r="AI7" s="1152"/>
      <c r="AJ7" s="1152"/>
      <c r="AK7" s="1152"/>
      <c r="AL7" s="1152"/>
      <c r="AM7" s="1152"/>
      <c r="AN7" s="1152"/>
      <c r="AO7" s="1152"/>
      <c r="AP7" s="1153"/>
      <c r="AQ7" s="1221"/>
      <c r="AR7" s="1222"/>
      <c r="AS7" s="1222"/>
      <c r="AT7" s="1222"/>
      <c r="AU7" s="1222"/>
      <c r="AV7" s="1222"/>
      <c r="AW7" s="1222"/>
      <c r="AX7" s="1223"/>
      <c r="AY7" s="475"/>
    </row>
    <row r="8" spans="1:51" ht="6" customHeight="1" x14ac:dyDescent="0.2">
      <c r="A8" s="471"/>
      <c r="B8" s="468"/>
      <c r="C8" s="469"/>
      <c r="D8" s="469"/>
      <c r="E8" s="515"/>
      <c r="F8" s="516"/>
      <c r="G8" s="517"/>
      <c r="H8" s="517"/>
      <c r="I8" s="517"/>
      <c r="J8" s="517"/>
      <c r="K8" s="518"/>
      <c r="L8" s="468"/>
      <c r="M8" s="469"/>
      <c r="N8" s="515"/>
      <c r="O8" s="468"/>
      <c r="P8" s="469"/>
      <c r="Q8" s="515"/>
      <c r="R8" s="1094"/>
      <c r="S8" s="1095"/>
      <c r="T8" s="1095"/>
      <c r="U8" s="1095"/>
      <c r="V8" s="1189"/>
      <c r="W8" s="1178"/>
      <c r="X8" s="1178"/>
      <c r="Y8" s="1178"/>
      <c r="Z8" s="1178"/>
      <c r="AA8" s="1178"/>
      <c r="AB8" s="1178"/>
      <c r="AC8" s="1178"/>
      <c r="AD8" s="1178"/>
      <c r="AE8" s="1178"/>
      <c r="AF8" s="1178"/>
      <c r="AG8" s="1179"/>
      <c r="AH8" s="1107"/>
      <c r="AI8" s="1069"/>
      <c r="AJ8" s="1069"/>
      <c r="AK8" s="1069"/>
      <c r="AL8" s="1069"/>
      <c r="AM8" s="1069"/>
      <c r="AN8" s="1069"/>
      <c r="AO8" s="1069"/>
      <c r="AP8" s="1108"/>
      <c r="AQ8" s="1224"/>
      <c r="AR8" s="1225"/>
      <c r="AS8" s="1225"/>
      <c r="AT8" s="1225"/>
      <c r="AU8" s="1225"/>
      <c r="AV8" s="1225"/>
      <c r="AW8" s="1225"/>
      <c r="AX8" s="1226"/>
      <c r="AY8" s="475"/>
    </row>
    <row r="9" spans="1:51" ht="7.15" customHeight="1" x14ac:dyDescent="0.2">
      <c r="A9" s="471"/>
      <c r="B9" s="477"/>
      <c r="C9" s="478"/>
      <c r="D9" s="478"/>
      <c r="E9" s="519"/>
      <c r="F9" s="520"/>
      <c r="G9" s="521"/>
      <c r="H9" s="521"/>
      <c r="I9" s="521"/>
      <c r="J9" s="521"/>
      <c r="K9" s="522"/>
      <c r="L9" s="477"/>
      <c r="M9" s="478"/>
      <c r="N9" s="519"/>
      <c r="O9" s="477"/>
      <c r="P9" s="478"/>
      <c r="Q9" s="519"/>
      <c r="R9" s="1094"/>
      <c r="S9" s="1095"/>
      <c r="T9" s="1095"/>
      <c r="U9" s="1095"/>
      <c r="V9" s="1189"/>
      <c r="W9" s="1178"/>
      <c r="X9" s="1178"/>
      <c r="Y9" s="1178"/>
      <c r="Z9" s="1178"/>
      <c r="AA9" s="1178"/>
      <c r="AB9" s="1178"/>
      <c r="AC9" s="1178"/>
      <c r="AD9" s="1178"/>
      <c r="AE9" s="1178"/>
      <c r="AF9" s="1178"/>
      <c r="AG9" s="1179"/>
      <c r="AH9" s="1107"/>
      <c r="AI9" s="1069"/>
      <c r="AJ9" s="1069"/>
      <c r="AK9" s="1069"/>
      <c r="AL9" s="1069"/>
      <c r="AM9" s="1069"/>
      <c r="AN9" s="1069"/>
      <c r="AO9" s="1069"/>
      <c r="AP9" s="1108"/>
      <c r="AQ9" s="1160" t="str">
        <f>'13-3'!H22</f>
        <v>60102.00001</v>
      </c>
      <c r="AR9" s="1225"/>
      <c r="AS9" s="1225"/>
      <c r="AT9" s="1225"/>
      <c r="AU9" s="1225"/>
      <c r="AV9" s="1225"/>
      <c r="AW9" s="1225"/>
      <c r="AX9" s="1226"/>
      <c r="AY9" s="475"/>
    </row>
    <row r="10" spans="1:51" ht="13.5" thickBot="1" x14ac:dyDescent="0.25">
      <c r="A10" s="471"/>
      <c r="B10" s="472" t="s">
        <v>1332</v>
      </c>
      <c r="C10" s="473"/>
      <c r="D10" s="473"/>
      <c r="E10" s="474"/>
      <c r="F10" s="1073" t="str">
        <f>'13-5'!F10:K10</f>
        <v>Парамонов</v>
      </c>
      <c r="G10" s="1074"/>
      <c r="H10" s="1074"/>
      <c r="I10" s="1074"/>
      <c r="J10" s="1074"/>
      <c r="K10" s="1075"/>
      <c r="L10" s="472"/>
      <c r="M10" s="473"/>
      <c r="N10" s="474"/>
      <c r="O10" s="472"/>
      <c r="P10" s="473"/>
      <c r="Q10" s="474"/>
      <c r="R10" s="1097"/>
      <c r="S10" s="1098"/>
      <c r="T10" s="1098"/>
      <c r="U10" s="1098"/>
      <c r="V10" s="1190"/>
      <c r="W10" s="1191"/>
      <c r="X10" s="1191"/>
      <c r="Y10" s="1191"/>
      <c r="Z10" s="1191"/>
      <c r="AA10" s="1191"/>
      <c r="AB10" s="1191"/>
      <c r="AC10" s="1191"/>
      <c r="AD10" s="1191"/>
      <c r="AE10" s="1191"/>
      <c r="AF10" s="1191"/>
      <c r="AG10" s="1192"/>
      <c r="AH10" s="1154"/>
      <c r="AI10" s="1155"/>
      <c r="AJ10" s="1155"/>
      <c r="AK10" s="1155"/>
      <c r="AL10" s="1155"/>
      <c r="AM10" s="1155"/>
      <c r="AN10" s="1155"/>
      <c r="AO10" s="1155"/>
      <c r="AP10" s="1156"/>
      <c r="AQ10" s="1227"/>
      <c r="AR10" s="1228"/>
      <c r="AS10" s="1225"/>
      <c r="AT10" s="1225"/>
      <c r="AU10" s="1225"/>
      <c r="AV10" s="1225"/>
      <c r="AW10" s="1225"/>
      <c r="AX10" s="1226"/>
      <c r="AY10" s="475"/>
    </row>
    <row r="11" spans="1:51" x14ac:dyDescent="0.2">
      <c r="A11" s="471"/>
      <c r="B11" s="472" t="s">
        <v>1334</v>
      </c>
      <c r="C11" s="473"/>
      <c r="D11" s="473"/>
      <c r="E11" s="474"/>
      <c r="F11" s="1073"/>
      <c r="G11" s="1074"/>
      <c r="H11" s="1074"/>
      <c r="I11" s="1074"/>
      <c r="J11" s="1074"/>
      <c r="K11" s="1075"/>
      <c r="L11" s="472"/>
      <c r="M11" s="473"/>
      <c r="N11" s="474"/>
      <c r="O11" s="472"/>
      <c r="P11" s="473"/>
      <c r="Q11" s="474"/>
      <c r="R11" s="1076" t="str">
        <f>'13-8'!R10</f>
        <v>Вал октогональный</v>
      </c>
      <c r="S11" s="1077"/>
      <c r="T11" s="1077"/>
      <c r="U11" s="1077"/>
      <c r="V11" s="1102"/>
      <c r="W11" s="1102"/>
      <c r="X11" s="1102"/>
      <c r="Y11" s="1102"/>
      <c r="Z11" s="1102"/>
      <c r="AA11" s="1102"/>
      <c r="AB11" s="1102"/>
      <c r="AC11" s="1102"/>
      <c r="AD11" s="1102"/>
      <c r="AE11" s="1102"/>
      <c r="AF11" s="1102"/>
      <c r="AG11" s="1102"/>
      <c r="AH11" s="1102"/>
      <c r="AI11" s="1102"/>
      <c r="AJ11" s="1102"/>
      <c r="AK11" s="1102"/>
      <c r="AL11" s="1102"/>
      <c r="AM11" s="1102"/>
      <c r="AN11" s="1102"/>
      <c r="AO11" s="1102"/>
      <c r="AP11" s="1102"/>
      <c r="AQ11" s="1102"/>
      <c r="AR11" s="1102"/>
      <c r="AS11" s="1231"/>
      <c r="AT11" s="1203"/>
      <c r="AU11" s="1234" t="s">
        <v>172</v>
      </c>
      <c r="AV11" s="1199" t="s">
        <v>172</v>
      </c>
      <c r="AW11" s="1203"/>
      <c r="AX11" s="1229" t="s">
        <v>1442</v>
      </c>
      <c r="AY11" s="475"/>
    </row>
    <row r="12" spans="1:51" ht="15" customHeight="1" thickBot="1" x14ac:dyDescent="0.25">
      <c r="A12" s="471"/>
      <c r="B12" s="472" t="s">
        <v>1336</v>
      </c>
      <c r="C12" s="473"/>
      <c r="D12" s="473"/>
      <c r="E12" s="474"/>
      <c r="F12" s="1073" t="str">
        <f>'13-5'!F12:K12</f>
        <v>Данилов</v>
      </c>
      <c r="G12" s="1074"/>
      <c r="H12" s="1074"/>
      <c r="I12" s="1074"/>
      <c r="J12" s="1074"/>
      <c r="K12" s="1075"/>
      <c r="L12" s="472"/>
      <c r="M12" s="473"/>
      <c r="N12" s="474"/>
      <c r="O12" s="472"/>
      <c r="P12" s="473"/>
      <c r="Q12" s="474"/>
      <c r="R12" s="1079"/>
      <c r="S12" s="1080"/>
      <c r="T12" s="1080"/>
      <c r="U12" s="1080"/>
      <c r="V12" s="1080"/>
      <c r="W12" s="1080"/>
      <c r="X12" s="1080"/>
      <c r="Y12" s="1080"/>
      <c r="Z12" s="1080"/>
      <c r="AA12" s="1080"/>
      <c r="AB12" s="1080"/>
      <c r="AC12" s="1080"/>
      <c r="AD12" s="1080"/>
      <c r="AE12" s="1080"/>
      <c r="AF12" s="1080"/>
      <c r="AG12" s="1080"/>
      <c r="AH12" s="1080"/>
      <c r="AI12" s="1080"/>
      <c r="AJ12" s="1080"/>
      <c r="AK12" s="1080"/>
      <c r="AL12" s="1080"/>
      <c r="AM12" s="1080"/>
      <c r="AN12" s="1080"/>
      <c r="AO12" s="1080"/>
      <c r="AP12" s="1080"/>
      <c r="AQ12" s="1080"/>
      <c r="AR12" s="1080"/>
      <c r="AS12" s="1232"/>
      <c r="AT12" s="1233"/>
      <c r="AU12" s="1235"/>
      <c r="AV12" s="1236"/>
      <c r="AW12" s="1233"/>
      <c r="AX12" s="1230"/>
      <c r="AY12" s="475"/>
    </row>
    <row r="13" spans="1:51" ht="15" customHeight="1" x14ac:dyDescent="0.2">
      <c r="A13" s="471"/>
      <c r="B13" s="1082" t="s">
        <v>1524</v>
      </c>
      <c r="C13" s="1086"/>
      <c r="D13" s="1086"/>
      <c r="E13" s="1086"/>
      <c r="F13" s="1086"/>
      <c r="G13" s="1086"/>
      <c r="H13" s="1086"/>
      <c r="I13" s="1086"/>
      <c r="J13" s="1086"/>
      <c r="K13" s="1086"/>
      <c r="L13" s="1086"/>
      <c r="M13" s="1086"/>
      <c r="N13" s="1086"/>
      <c r="O13" s="1086"/>
      <c r="P13" s="1086"/>
      <c r="Q13" s="1086"/>
      <c r="R13" s="1086"/>
      <c r="S13" s="1086"/>
      <c r="T13" s="1086"/>
      <c r="U13" s="1083"/>
      <c r="V13" s="1082" t="s">
        <v>1343</v>
      </c>
      <c r="W13" s="1086"/>
      <c r="X13" s="1086"/>
      <c r="Y13" s="1086"/>
      <c r="Z13" s="1086"/>
      <c r="AA13" s="1086"/>
      <c r="AB13" s="1086"/>
      <c r="AC13" s="1086"/>
      <c r="AD13" s="1086"/>
      <c r="AE13" s="1086"/>
      <c r="AF13" s="1086"/>
      <c r="AG13" s="1086"/>
      <c r="AH13" s="1086"/>
      <c r="AI13" s="1086"/>
      <c r="AJ13" s="1086"/>
      <c r="AK13" s="1086"/>
      <c r="AL13" s="1086"/>
      <c r="AM13" s="1086"/>
      <c r="AN13" s="1086"/>
      <c r="AO13" s="1086"/>
      <c r="AP13" s="1086"/>
      <c r="AQ13" s="1086"/>
      <c r="AR13" s="1086"/>
      <c r="AS13" s="1109"/>
      <c r="AT13" s="1109"/>
      <c r="AU13" s="1085"/>
      <c r="AV13" s="1084" t="s">
        <v>1527</v>
      </c>
      <c r="AW13" s="1109"/>
      <c r="AX13" s="1085"/>
      <c r="AY13" s="475"/>
    </row>
    <row r="14" spans="1:51" ht="27" customHeight="1" thickBot="1" x14ac:dyDescent="0.3">
      <c r="A14" s="471"/>
      <c r="B14" s="1116" t="s">
        <v>1456</v>
      </c>
      <c r="C14" s="1117"/>
      <c r="D14" s="1117"/>
      <c r="E14" s="1117"/>
      <c r="F14" s="1117"/>
      <c r="G14" s="1117"/>
      <c r="H14" s="1117"/>
      <c r="I14" s="1117"/>
      <c r="J14" s="1117"/>
      <c r="K14" s="1117"/>
      <c r="L14" s="1117"/>
      <c r="M14" s="1117"/>
      <c r="N14" s="1117"/>
      <c r="O14" s="1117"/>
      <c r="P14" s="1117"/>
      <c r="Q14" s="1117"/>
      <c r="R14" s="1077"/>
      <c r="S14" s="1077"/>
      <c r="T14" s="1077"/>
      <c r="U14" s="1078"/>
      <c r="V14" s="1240" t="str">
        <f>'13-3'!N22</f>
        <v>20100.00001</v>
      </c>
      <c r="W14" s="1241"/>
      <c r="X14" s="1241"/>
      <c r="Y14" s="1241"/>
      <c r="Z14" s="1241"/>
      <c r="AA14" s="1241"/>
      <c r="AB14" s="1241"/>
      <c r="AC14" s="1241"/>
      <c r="AD14" s="1241"/>
      <c r="AE14" s="1241"/>
      <c r="AF14" s="1241"/>
      <c r="AG14" s="1241"/>
      <c r="AH14" s="1241"/>
      <c r="AI14" s="1241"/>
      <c r="AJ14" s="1241"/>
      <c r="AK14" s="1241"/>
      <c r="AL14" s="1241"/>
      <c r="AM14" s="1241"/>
      <c r="AN14" s="1241"/>
      <c r="AO14" s="1241"/>
      <c r="AP14" s="1241"/>
      <c r="AQ14" s="1241"/>
      <c r="AR14" s="1241"/>
      <c r="AS14" s="1241"/>
      <c r="AT14" s="1241"/>
      <c r="AU14" s="1242"/>
      <c r="AV14" s="1116" t="s">
        <v>172</v>
      </c>
      <c r="AW14" s="1117"/>
      <c r="AX14" s="1118"/>
      <c r="AY14" s="475"/>
    </row>
    <row r="15" spans="1:51" ht="15" customHeight="1" x14ac:dyDescent="0.2">
      <c r="A15" s="471"/>
      <c r="B15" s="1082" t="s">
        <v>1552</v>
      </c>
      <c r="C15" s="1086"/>
      <c r="D15" s="1086"/>
      <c r="E15" s="1086"/>
      <c r="F15" s="1086"/>
      <c r="G15" s="1086"/>
      <c r="H15" s="1086"/>
      <c r="I15" s="1086"/>
      <c r="J15" s="1086"/>
      <c r="K15" s="1086"/>
      <c r="L15" s="1086"/>
      <c r="M15" s="1086"/>
      <c r="N15" s="1086"/>
      <c r="O15" s="1086"/>
      <c r="P15" s="1086"/>
      <c r="Q15" s="1086"/>
      <c r="R15" s="1163" t="s">
        <v>1553</v>
      </c>
      <c r="S15" s="1165"/>
      <c r="T15" s="1166" t="s">
        <v>1554</v>
      </c>
      <c r="U15" s="1167"/>
      <c r="V15" s="1086"/>
      <c r="W15" s="1086"/>
      <c r="X15" s="1086"/>
      <c r="Y15" s="1086"/>
      <c r="Z15" s="1086"/>
      <c r="AA15" s="1086"/>
      <c r="AB15" s="1086"/>
      <c r="AC15" s="1086"/>
      <c r="AD15" s="1086"/>
      <c r="AE15" s="1086"/>
      <c r="AF15" s="1086"/>
      <c r="AG15" s="1086"/>
      <c r="AH15" s="1086"/>
      <c r="AI15" s="1086"/>
      <c r="AJ15" s="1086"/>
      <c r="AK15" s="1086"/>
      <c r="AL15" s="1086"/>
      <c r="AM15" s="1086"/>
      <c r="AN15" s="1086"/>
      <c r="AO15" s="1086"/>
      <c r="AP15" s="1086"/>
      <c r="AQ15" s="1086"/>
      <c r="AR15" s="1083"/>
      <c r="AS15" s="1082" t="s">
        <v>1555</v>
      </c>
      <c r="AT15" s="1086"/>
      <c r="AU15" s="1086"/>
      <c r="AV15" s="1086"/>
      <c r="AW15" s="1086"/>
      <c r="AX15" s="1083"/>
      <c r="AY15" s="475"/>
    </row>
    <row r="16" spans="1:51" ht="33.6" customHeight="1" thickBot="1" x14ac:dyDescent="0.3">
      <c r="A16" s="471"/>
      <c r="B16" s="1240" t="str">
        <f>'13-3'!O22</f>
        <v>cтол ОТК</v>
      </c>
      <c r="C16" s="1243"/>
      <c r="D16" s="1243"/>
      <c r="E16" s="1243"/>
      <c r="F16" s="1243"/>
      <c r="G16" s="1243"/>
      <c r="H16" s="1243"/>
      <c r="I16" s="1243"/>
      <c r="J16" s="1243"/>
      <c r="K16" s="1243"/>
      <c r="L16" s="1243"/>
      <c r="M16" s="1243"/>
      <c r="N16" s="1243"/>
      <c r="O16" s="1243"/>
      <c r="P16" s="1243"/>
      <c r="Q16" s="1243"/>
      <c r="R16" s="1168"/>
      <c r="S16" s="1170"/>
      <c r="T16" s="1171"/>
      <c r="U16" s="1172"/>
      <c r="V16" s="1086"/>
      <c r="W16" s="1086"/>
      <c r="X16" s="1086"/>
      <c r="Y16" s="1086"/>
      <c r="Z16" s="1086"/>
      <c r="AA16" s="1086"/>
      <c r="AB16" s="1086"/>
      <c r="AC16" s="1086"/>
      <c r="AD16" s="1086"/>
      <c r="AE16" s="1086"/>
      <c r="AF16" s="1086"/>
      <c r="AG16" s="1086"/>
      <c r="AH16" s="1086"/>
      <c r="AI16" s="1086"/>
      <c r="AJ16" s="1086"/>
      <c r="AK16" s="1086"/>
      <c r="AL16" s="1086"/>
      <c r="AM16" s="1086"/>
      <c r="AN16" s="1086"/>
      <c r="AO16" s="1086"/>
      <c r="AP16" s="1086"/>
      <c r="AQ16" s="1086"/>
      <c r="AR16" s="1083"/>
      <c r="AS16" s="1116" t="s">
        <v>1556</v>
      </c>
      <c r="AT16" s="1117"/>
      <c r="AU16" s="1117"/>
      <c r="AV16" s="1117"/>
      <c r="AW16" s="1117"/>
      <c r="AX16" s="1118"/>
      <c r="AY16" s="475"/>
    </row>
    <row r="17" spans="1:51" ht="19.149999999999999" customHeight="1" x14ac:dyDescent="0.2">
      <c r="A17" s="471"/>
      <c r="B17" s="472"/>
      <c r="C17" s="474" t="s">
        <v>1347</v>
      </c>
      <c r="D17" s="1082" t="s">
        <v>1557</v>
      </c>
      <c r="E17" s="1086"/>
      <c r="F17" s="1086"/>
      <c r="G17" s="1086"/>
      <c r="H17" s="1086"/>
      <c r="I17" s="1086"/>
      <c r="J17" s="1086"/>
      <c r="K17" s="1086"/>
      <c r="L17" s="1086"/>
      <c r="M17" s="1086"/>
      <c r="N17" s="1083"/>
      <c r="O17" s="1082" t="s">
        <v>1558</v>
      </c>
      <c r="P17" s="1086"/>
      <c r="Q17" s="1086"/>
      <c r="R17" s="1109"/>
      <c r="S17" s="1109"/>
      <c r="T17" s="1109"/>
      <c r="U17" s="1085"/>
      <c r="V17" s="1082" t="s">
        <v>1559</v>
      </c>
      <c r="W17" s="1086"/>
      <c r="X17" s="1086"/>
      <c r="Y17" s="1086"/>
      <c r="Z17" s="1086"/>
      <c r="AA17" s="1086"/>
      <c r="AB17" s="1086"/>
      <c r="AC17" s="1086"/>
      <c r="AD17" s="1086"/>
      <c r="AE17" s="1086"/>
      <c r="AF17" s="1086"/>
      <c r="AG17" s="1086"/>
      <c r="AH17" s="1086"/>
      <c r="AI17" s="1086"/>
      <c r="AJ17" s="1086"/>
      <c r="AK17" s="1086"/>
      <c r="AL17" s="1086"/>
      <c r="AM17" s="1086"/>
      <c r="AN17" s="1086"/>
      <c r="AO17" s="1086"/>
      <c r="AP17" s="1086"/>
      <c r="AQ17" s="1083"/>
      <c r="AR17" s="1237" t="s">
        <v>1560</v>
      </c>
      <c r="AS17" s="1238"/>
      <c r="AT17" s="1238"/>
      <c r="AU17" s="1239"/>
      <c r="AV17" s="1082" t="s">
        <v>1561</v>
      </c>
      <c r="AW17" s="1086"/>
      <c r="AX17" s="1083"/>
      <c r="AY17" s="475"/>
    </row>
    <row r="18" spans="1:51" ht="23.45" customHeight="1" x14ac:dyDescent="0.4">
      <c r="A18" s="471"/>
      <c r="B18" s="546" t="s">
        <v>1548</v>
      </c>
      <c r="C18" s="540" t="s">
        <v>623</v>
      </c>
      <c r="D18" s="505" t="s">
        <v>1562</v>
      </c>
      <c r="E18" s="505"/>
      <c r="F18" s="505"/>
      <c r="G18" s="505"/>
      <c r="H18" s="505"/>
      <c r="I18" s="505"/>
      <c r="J18" s="505"/>
      <c r="K18" s="505"/>
      <c r="L18" s="505"/>
      <c r="M18" s="505"/>
      <c r="N18" s="505"/>
      <c r="O18" s="505"/>
      <c r="P18" s="505"/>
      <c r="Q18" s="505"/>
      <c r="R18" s="505"/>
      <c r="S18" s="505"/>
      <c r="T18" s="505"/>
      <c r="U18" s="505"/>
      <c r="V18" s="505"/>
      <c r="W18" s="505"/>
      <c r="X18" s="505"/>
      <c r="Y18" s="505"/>
      <c r="Z18" s="505"/>
      <c r="AA18" s="505"/>
      <c r="AB18" s="505"/>
      <c r="AC18" s="505"/>
      <c r="AD18" s="505"/>
      <c r="AE18" s="505"/>
      <c r="AF18" s="505"/>
      <c r="AG18" s="505"/>
      <c r="AH18" s="505"/>
      <c r="AI18" s="505"/>
      <c r="AJ18" s="505"/>
      <c r="AK18" s="505"/>
      <c r="AL18" s="505"/>
      <c r="AM18" s="505"/>
      <c r="AN18" s="505"/>
      <c r="AO18" s="505"/>
      <c r="AP18" s="505"/>
      <c r="AQ18" s="505"/>
      <c r="AR18" s="505"/>
      <c r="AS18" s="505"/>
      <c r="AT18" s="505"/>
      <c r="AU18" s="505"/>
      <c r="AV18" s="505"/>
      <c r="AW18" s="505"/>
      <c r="AX18" s="505"/>
      <c r="AY18" s="547"/>
    </row>
    <row r="19" spans="1:51" ht="24" x14ac:dyDescent="0.4">
      <c r="A19" s="471"/>
      <c r="B19" s="546"/>
      <c r="C19" s="540" t="s">
        <v>626</v>
      </c>
      <c r="D19" s="495"/>
      <c r="E19" s="495"/>
      <c r="F19" s="495"/>
      <c r="G19" s="495"/>
      <c r="H19" s="495"/>
      <c r="I19" s="495"/>
      <c r="J19" s="495"/>
      <c r="K19" s="495"/>
      <c r="L19" s="495"/>
      <c r="M19" s="495"/>
      <c r="N19" s="495"/>
      <c r="O19" s="495"/>
      <c r="P19" s="495"/>
      <c r="Q19" s="495"/>
      <c r="R19" s="495"/>
      <c r="S19" s="495"/>
      <c r="T19" s="495"/>
      <c r="U19" s="495"/>
      <c r="V19" s="495"/>
      <c r="W19" s="495"/>
      <c r="X19" s="495"/>
      <c r="Y19" s="495"/>
      <c r="Z19" s="495"/>
      <c r="AA19" s="495"/>
      <c r="AB19" s="495"/>
      <c r="AC19" s="495"/>
      <c r="AD19" s="495"/>
      <c r="AE19" s="495"/>
      <c r="AF19" s="495"/>
      <c r="AG19" s="495"/>
      <c r="AH19" s="495"/>
      <c r="AI19" s="495"/>
      <c r="AJ19" s="495"/>
      <c r="AK19" s="495"/>
      <c r="AL19" s="495"/>
      <c r="AM19" s="495"/>
      <c r="AN19" s="495"/>
      <c r="AO19" s="495"/>
      <c r="AP19" s="495"/>
      <c r="AQ19" s="495"/>
      <c r="AR19" s="495"/>
      <c r="AS19" s="495"/>
      <c r="AT19" s="495"/>
      <c r="AU19" s="495"/>
      <c r="AV19" s="495"/>
      <c r="AW19" s="495"/>
      <c r="AX19" s="495"/>
      <c r="AY19" s="547"/>
    </row>
    <row r="20" spans="1:51" ht="24" x14ac:dyDescent="0.4">
      <c r="A20" s="471"/>
      <c r="B20" s="546"/>
      <c r="C20" s="540" t="s">
        <v>628</v>
      </c>
      <c r="D20" s="495"/>
      <c r="E20" s="495"/>
      <c r="F20" s="495"/>
      <c r="G20" s="495"/>
      <c r="H20" s="495"/>
      <c r="I20" s="495"/>
      <c r="J20" s="495"/>
      <c r="K20" s="495"/>
      <c r="L20" s="495"/>
      <c r="M20" s="495"/>
      <c r="N20" s="495"/>
      <c r="O20" s="495"/>
      <c r="P20" s="495"/>
      <c r="Q20" s="495"/>
      <c r="R20" s="495"/>
      <c r="S20" s="495"/>
      <c r="T20" s="495"/>
      <c r="U20" s="495"/>
      <c r="V20" s="495"/>
      <c r="W20" s="495"/>
      <c r="X20" s="495"/>
      <c r="Y20" s="495"/>
      <c r="Z20" s="495"/>
      <c r="AA20" s="495"/>
      <c r="AB20" s="495"/>
      <c r="AC20" s="495"/>
      <c r="AD20" s="495"/>
      <c r="AE20" s="495"/>
      <c r="AF20" s="495"/>
      <c r="AG20" s="495"/>
      <c r="AH20" s="495"/>
      <c r="AI20" s="495"/>
      <c r="AJ20" s="495"/>
      <c r="AK20" s="495"/>
      <c r="AL20" s="495"/>
      <c r="AM20" s="495"/>
      <c r="AN20" s="495"/>
      <c r="AO20" s="495"/>
      <c r="AP20" s="495"/>
      <c r="AQ20" s="495"/>
      <c r="AR20" s="495"/>
      <c r="AS20" s="495"/>
      <c r="AT20" s="495"/>
      <c r="AU20" s="495"/>
      <c r="AV20" s="495"/>
      <c r="AW20" s="495"/>
      <c r="AX20" s="495"/>
      <c r="AY20" s="547"/>
    </row>
    <row r="21" spans="1:51" ht="24" x14ac:dyDescent="0.4">
      <c r="A21" s="471"/>
      <c r="B21" s="546"/>
      <c r="C21" s="540" t="s">
        <v>630</v>
      </c>
      <c r="D21" s="495"/>
      <c r="E21" s="495"/>
      <c r="F21" s="495"/>
      <c r="G21" s="495"/>
      <c r="H21" s="495"/>
      <c r="I21" s="495"/>
      <c r="J21" s="495"/>
      <c r="K21" s="495"/>
      <c r="L21" s="495"/>
      <c r="M21" s="495"/>
      <c r="N21" s="495"/>
      <c r="O21" s="495"/>
      <c r="P21" s="495"/>
      <c r="Q21" s="495"/>
      <c r="R21" s="495"/>
      <c r="S21" s="495"/>
      <c r="T21" s="495"/>
      <c r="U21" s="495"/>
      <c r="V21" s="495"/>
      <c r="W21" s="495"/>
      <c r="X21" s="495"/>
      <c r="Y21" s="495"/>
      <c r="Z21" s="495"/>
      <c r="AA21" s="495"/>
      <c r="AB21" s="495"/>
      <c r="AC21" s="495"/>
      <c r="AD21" s="495"/>
      <c r="AE21" s="495"/>
      <c r="AF21" s="495"/>
      <c r="AG21" s="495"/>
      <c r="AH21" s="495"/>
      <c r="AI21" s="495"/>
      <c r="AJ21" s="495"/>
      <c r="AK21" s="495"/>
      <c r="AL21" s="495"/>
      <c r="AM21" s="495"/>
      <c r="AN21" s="495"/>
      <c r="AO21" s="495"/>
      <c r="AP21" s="495"/>
      <c r="AQ21" s="495"/>
      <c r="AR21" s="495"/>
      <c r="AS21" s="495"/>
      <c r="AT21" s="495"/>
      <c r="AU21" s="495"/>
      <c r="AV21" s="495"/>
      <c r="AW21" s="495"/>
      <c r="AX21" s="495"/>
      <c r="AY21" s="547"/>
    </row>
    <row r="22" spans="1:51" ht="24" x14ac:dyDescent="0.4">
      <c r="A22" s="471"/>
      <c r="B22" s="546"/>
      <c r="C22" s="540" t="s">
        <v>632</v>
      </c>
      <c r="D22" s="495"/>
      <c r="E22" s="495"/>
      <c r="F22" s="495"/>
      <c r="G22" s="495"/>
      <c r="H22" s="495"/>
      <c r="I22" s="495"/>
      <c r="J22" s="495"/>
      <c r="K22" s="495"/>
      <c r="L22" s="495"/>
      <c r="M22" s="495"/>
      <c r="N22" s="495"/>
      <c r="O22" s="495"/>
      <c r="P22" s="495"/>
      <c r="Q22" s="495"/>
      <c r="R22" s="495"/>
      <c r="S22" s="495"/>
      <c r="T22" s="495"/>
      <c r="U22" s="495"/>
      <c r="V22" s="495"/>
      <c r="W22" s="495"/>
      <c r="X22" s="495"/>
      <c r="Y22" s="495"/>
      <c r="Z22" s="495"/>
      <c r="AA22" s="495"/>
      <c r="AB22" s="495"/>
      <c r="AC22" s="495"/>
      <c r="AD22" s="495"/>
      <c r="AE22" s="495"/>
      <c r="AF22" s="495"/>
      <c r="AG22" s="495"/>
      <c r="AH22" s="495"/>
      <c r="AI22" s="495"/>
      <c r="AJ22" s="495"/>
      <c r="AK22" s="495"/>
      <c r="AL22" s="495"/>
      <c r="AM22" s="495"/>
      <c r="AN22" s="495"/>
      <c r="AO22" s="495"/>
      <c r="AP22" s="495"/>
      <c r="AQ22" s="495"/>
      <c r="AR22" s="495"/>
      <c r="AS22" s="495"/>
      <c r="AT22" s="495"/>
      <c r="AU22" s="495"/>
      <c r="AV22" s="495"/>
      <c r="AW22" s="495"/>
      <c r="AX22" s="495"/>
      <c r="AY22" s="547"/>
    </row>
    <row r="23" spans="1:51" ht="24" x14ac:dyDescent="0.4">
      <c r="A23" s="471"/>
      <c r="B23" s="546"/>
      <c r="C23" s="540" t="s">
        <v>634</v>
      </c>
      <c r="D23" s="495"/>
      <c r="E23" s="495"/>
      <c r="F23" s="495"/>
      <c r="G23" s="495"/>
      <c r="H23" s="495"/>
      <c r="I23" s="495"/>
      <c r="J23" s="495"/>
      <c r="K23" s="495"/>
      <c r="L23" s="495"/>
      <c r="M23" s="495"/>
      <c r="N23" s="495"/>
      <c r="O23" s="495"/>
      <c r="P23" s="495"/>
      <c r="Q23" s="495"/>
      <c r="R23" s="495"/>
      <c r="S23" s="495"/>
      <c r="T23" s="495"/>
      <c r="U23" s="495"/>
      <c r="V23" s="495"/>
      <c r="W23" s="495"/>
      <c r="X23" s="495"/>
      <c r="Y23" s="495"/>
      <c r="Z23" s="495"/>
      <c r="AA23" s="495"/>
      <c r="AB23" s="495"/>
      <c r="AC23" s="495"/>
      <c r="AD23" s="495"/>
      <c r="AE23" s="495"/>
      <c r="AF23" s="495"/>
      <c r="AG23" s="495"/>
      <c r="AH23" s="495"/>
      <c r="AI23" s="495"/>
      <c r="AJ23" s="495"/>
      <c r="AK23" s="495"/>
      <c r="AL23" s="495"/>
      <c r="AM23" s="495"/>
      <c r="AN23" s="495"/>
      <c r="AO23" s="495"/>
      <c r="AP23" s="495"/>
      <c r="AQ23" s="495"/>
      <c r="AR23" s="495"/>
      <c r="AS23" s="495"/>
      <c r="AT23" s="495"/>
      <c r="AU23" s="495"/>
      <c r="AV23" s="495"/>
      <c r="AW23" s="495"/>
      <c r="AX23" s="495"/>
      <c r="AY23" s="547"/>
    </row>
    <row r="24" spans="1:51" ht="23.45" customHeight="1" x14ac:dyDescent="0.4">
      <c r="A24" s="471"/>
      <c r="B24" s="546"/>
      <c r="C24" s="540" t="s">
        <v>637</v>
      </c>
      <c r="D24" s="495"/>
      <c r="E24" s="495"/>
      <c r="F24" s="495"/>
      <c r="G24" s="495"/>
      <c r="H24" s="495"/>
      <c r="I24" s="495"/>
      <c r="J24" s="495"/>
      <c r="K24" s="495"/>
      <c r="L24" s="495"/>
      <c r="M24" s="495"/>
      <c r="N24" s="495"/>
      <c r="O24" s="495"/>
      <c r="P24" s="495"/>
      <c r="Q24" s="495"/>
      <c r="R24" s="495"/>
      <c r="S24" s="495"/>
      <c r="T24" s="495"/>
      <c r="U24" s="495"/>
      <c r="V24" s="495"/>
      <c r="W24" s="495"/>
      <c r="X24" s="495"/>
      <c r="Y24" s="495"/>
      <c r="Z24" s="495"/>
      <c r="AA24" s="495"/>
      <c r="AB24" s="495"/>
      <c r="AC24" s="495"/>
      <c r="AD24" s="495"/>
      <c r="AE24" s="495"/>
      <c r="AF24" s="495"/>
      <c r="AG24" s="495"/>
      <c r="AH24" s="495"/>
      <c r="AI24" s="495"/>
      <c r="AJ24" s="495"/>
      <c r="AK24" s="495"/>
      <c r="AL24" s="495"/>
      <c r="AM24" s="495"/>
      <c r="AN24" s="495"/>
      <c r="AO24" s="495"/>
      <c r="AP24" s="495"/>
      <c r="AQ24" s="495"/>
      <c r="AR24" s="495"/>
      <c r="AS24" s="495"/>
      <c r="AT24" s="495"/>
      <c r="AU24" s="495"/>
      <c r="AV24" s="495"/>
      <c r="AW24" s="495"/>
      <c r="AX24" s="495"/>
      <c r="AY24" s="547"/>
    </row>
    <row r="25" spans="1:51" ht="24" x14ac:dyDescent="0.4">
      <c r="A25" s="471"/>
      <c r="B25" s="546"/>
      <c r="C25" s="540" t="s">
        <v>640</v>
      </c>
      <c r="D25" s="495"/>
      <c r="E25" s="495"/>
      <c r="F25" s="495"/>
      <c r="G25" s="495"/>
      <c r="H25" s="495"/>
      <c r="I25" s="495"/>
      <c r="J25" s="495"/>
      <c r="K25" s="495"/>
      <c r="L25" s="495"/>
      <c r="M25" s="495"/>
      <c r="N25" s="495"/>
      <c r="O25" s="495"/>
      <c r="P25" s="495"/>
      <c r="Q25" s="495"/>
      <c r="R25" s="495"/>
      <c r="S25" s="495"/>
      <c r="T25" s="495"/>
      <c r="U25" s="495"/>
      <c r="V25" s="495"/>
      <c r="W25" s="495"/>
      <c r="X25" s="495"/>
      <c r="Y25" s="495"/>
      <c r="Z25" s="495"/>
      <c r="AA25" s="495"/>
      <c r="AB25" s="495"/>
      <c r="AC25" s="495"/>
      <c r="AD25" s="495"/>
      <c r="AE25" s="495"/>
      <c r="AF25" s="495"/>
      <c r="AG25" s="495"/>
      <c r="AH25" s="495"/>
      <c r="AI25" s="495"/>
      <c r="AJ25" s="495"/>
      <c r="AK25" s="495"/>
      <c r="AL25" s="495"/>
      <c r="AM25" s="495"/>
      <c r="AN25" s="495"/>
      <c r="AO25" s="495"/>
      <c r="AP25" s="495"/>
      <c r="AQ25" s="495"/>
      <c r="AR25" s="495"/>
      <c r="AS25" s="495"/>
      <c r="AT25" s="495"/>
      <c r="AU25" s="495"/>
      <c r="AV25" s="495"/>
      <c r="AW25" s="495"/>
      <c r="AX25" s="495"/>
      <c r="AY25" s="547"/>
    </row>
    <row r="26" spans="1:51" ht="24" x14ac:dyDescent="0.4">
      <c r="A26" s="471"/>
      <c r="B26" s="546"/>
      <c r="C26" s="540" t="s">
        <v>642</v>
      </c>
      <c r="D26" s="495"/>
      <c r="E26" s="495"/>
      <c r="F26" s="495"/>
      <c r="G26" s="495"/>
      <c r="H26" s="495"/>
      <c r="I26" s="495"/>
      <c r="J26" s="495"/>
      <c r="K26" s="495"/>
      <c r="L26" s="495"/>
      <c r="M26" s="495"/>
      <c r="N26" s="495"/>
      <c r="O26" s="495"/>
      <c r="P26" s="495"/>
      <c r="Q26" s="495"/>
      <c r="R26" s="495"/>
      <c r="S26" s="495"/>
      <c r="T26" s="495"/>
      <c r="U26" s="495"/>
      <c r="V26" s="495"/>
      <c r="W26" s="495"/>
      <c r="X26" s="495"/>
      <c r="Y26" s="495"/>
      <c r="Z26" s="495"/>
      <c r="AA26" s="495"/>
      <c r="AB26" s="495"/>
      <c r="AC26" s="495"/>
      <c r="AD26" s="495"/>
      <c r="AE26" s="495"/>
      <c r="AF26" s="495"/>
      <c r="AG26" s="495"/>
      <c r="AH26" s="495"/>
      <c r="AI26" s="495"/>
      <c r="AJ26" s="495"/>
      <c r="AK26" s="495"/>
      <c r="AL26" s="495"/>
      <c r="AM26" s="495"/>
      <c r="AN26" s="495"/>
      <c r="AO26" s="495"/>
      <c r="AP26" s="495"/>
      <c r="AQ26" s="495"/>
      <c r="AR26" s="495"/>
      <c r="AS26" s="495"/>
      <c r="AT26" s="495"/>
      <c r="AU26" s="495"/>
      <c r="AV26" s="495"/>
      <c r="AW26" s="495"/>
      <c r="AX26" s="495"/>
      <c r="AY26" s="547"/>
    </row>
    <row r="27" spans="1:51" ht="24" x14ac:dyDescent="0.4">
      <c r="A27" s="471"/>
      <c r="B27" s="546"/>
      <c r="C27" s="540" t="s">
        <v>1375</v>
      </c>
      <c r="D27" s="495"/>
      <c r="E27" s="495"/>
      <c r="F27" s="495"/>
      <c r="G27" s="495"/>
      <c r="H27" s="495"/>
      <c r="I27" s="495"/>
      <c r="J27" s="495"/>
      <c r="K27" s="495"/>
      <c r="L27" s="495"/>
      <c r="M27" s="495"/>
      <c r="N27" s="495"/>
      <c r="O27" s="495"/>
      <c r="P27" s="495"/>
      <c r="Q27" s="495"/>
      <c r="R27" s="495"/>
      <c r="S27" s="495"/>
      <c r="T27" s="495"/>
      <c r="U27" s="495"/>
      <c r="V27" s="495"/>
      <c r="W27" s="495"/>
      <c r="X27" s="495"/>
      <c r="Y27" s="495"/>
      <c r="Z27" s="495"/>
      <c r="AA27" s="495"/>
      <c r="AB27" s="495"/>
      <c r="AC27" s="495"/>
      <c r="AD27" s="495"/>
      <c r="AE27" s="495"/>
      <c r="AF27" s="495"/>
      <c r="AG27" s="495"/>
      <c r="AH27" s="495"/>
      <c r="AI27" s="495"/>
      <c r="AJ27" s="495"/>
      <c r="AK27" s="495"/>
      <c r="AL27" s="495"/>
      <c r="AM27" s="495"/>
      <c r="AN27" s="495"/>
      <c r="AO27" s="495"/>
      <c r="AP27" s="495"/>
      <c r="AQ27" s="495"/>
      <c r="AR27" s="495"/>
      <c r="AS27" s="495"/>
      <c r="AT27" s="495"/>
      <c r="AU27" s="495"/>
      <c r="AV27" s="495"/>
      <c r="AW27" s="495"/>
      <c r="AX27" s="495"/>
      <c r="AY27" s="547"/>
    </row>
    <row r="28" spans="1:51" ht="24" x14ac:dyDescent="0.4">
      <c r="A28" s="471"/>
      <c r="B28" s="546"/>
      <c r="C28" s="540" t="s">
        <v>1377</v>
      </c>
      <c r="D28" s="495"/>
      <c r="E28" s="495"/>
      <c r="F28" s="495"/>
      <c r="G28" s="495"/>
      <c r="H28" s="495"/>
      <c r="I28" s="495"/>
      <c r="J28" s="495"/>
      <c r="K28" s="495"/>
      <c r="L28" s="495"/>
      <c r="M28" s="495"/>
      <c r="N28" s="495"/>
      <c r="O28" s="495"/>
      <c r="P28" s="495"/>
      <c r="Q28" s="495"/>
      <c r="R28" s="495"/>
      <c r="S28" s="495"/>
      <c r="T28" s="495"/>
      <c r="U28" s="495"/>
      <c r="V28" s="495"/>
      <c r="W28" s="495"/>
      <c r="X28" s="495"/>
      <c r="Y28" s="495"/>
      <c r="Z28" s="495"/>
      <c r="AA28" s="495"/>
      <c r="AB28" s="495"/>
      <c r="AC28" s="495"/>
      <c r="AD28" s="495"/>
      <c r="AE28" s="495"/>
      <c r="AF28" s="495"/>
      <c r="AG28" s="495"/>
      <c r="AH28" s="495"/>
      <c r="AI28" s="495"/>
      <c r="AJ28" s="495"/>
      <c r="AK28" s="495"/>
      <c r="AL28" s="495"/>
      <c r="AM28" s="495"/>
      <c r="AN28" s="495"/>
      <c r="AO28" s="495"/>
      <c r="AP28" s="495"/>
      <c r="AQ28" s="495"/>
      <c r="AR28" s="495"/>
      <c r="AS28" s="495"/>
      <c r="AT28" s="495"/>
      <c r="AU28" s="495"/>
      <c r="AV28" s="495"/>
      <c r="AW28" s="495"/>
      <c r="AX28" s="495"/>
      <c r="AY28" s="547"/>
    </row>
    <row r="29" spans="1:51" ht="24" x14ac:dyDescent="0.4">
      <c r="A29" s="471"/>
      <c r="B29" s="546"/>
      <c r="C29" s="540" t="s">
        <v>1379</v>
      </c>
      <c r="D29" s="495"/>
      <c r="E29" s="495"/>
      <c r="F29" s="495"/>
      <c r="G29" s="495"/>
      <c r="H29" s="495"/>
      <c r="I29" s="495"/>
      <c r="J29" s="495"/>
      <c r="K29" s="495"/>
      <c r="L29" s="495"/>
      <c r="M29" s="495"/>
      <c r="N29" s="495"/>
      <c r="O29" s="495"/>
      <c r="P29" s="495"/>
      <c r="Q29" s="495"/>
      <c r="R29" s="495"/>
      <c r="S29" s="495"/>
      <c r="T29" s="495"/>
      <c r="U29" s="495"/>
      <c r="V29" s="495"/>
      <c r="W29" s="495"/>
      <c r="X29" s="495"/>
      <c r="Y29" s="495"/>
      <c r="Z29" s="495"/>
      <c r="AA29" s="495"/>
      <c r="AB29" s="495"/>
      <c r="AC29" s="495"/>
      <c r="AD29" s="495"/>
      <c r="AE29" s="495"/>
      <c r="AF29" s="495"/>
      <c r="AG29" s="495"/>
      <c r="AH29" s="495"/>
      <c r="AI29" s="495"/>
      <c r="AJ29" s="495"/>
      <c r="AK29" s="495"/>
      <c r="AL29" s="495"/>
      <c r="AM29" s="495"/>
      <c r="AN29" s="495"/>
      <c r="AO29" s="495"/>
      <c r="AP29" s="495"/>
      <c r="AQ29" s="495"/>
      <c r="AR29" s="495"/>
      <c r="AS29" s="495"/>
      <c r="AT29" s="495"/>
      <c r="AU29" s="495"/>
      <c r="AV29" s="495"/>
      <c r="AW29" s="495"/>
      <c r="AX29" s="495"/>
      <c r="AY29" s="547"/>
    </row>
    <row r="30" spans="1:51" ht="23.45" customHeight="1" x14ac:dyDescent="0.4">
      <c r="A30" s="471"/>
      <c r="B30" s="548"/>
      <c r="C30" s="540" t="s">
        <v>1381</v>
      </c>
      <c r="D30" s="508"/>
      <c r="E30" s="508"/>
      <c r="F30" s="508"/>
      <c r="G30" s="508"/>
      <c r="H30" s="508"/>
      <c r="I30" s="508"/>
      <c r="J30" s="508"/>
      <c r="K30" s="508"/>
      <c r="L30" s="508"/>
      <c r="M30" s="508"/>
      <c r="N30" s="508"/>
      <c r="O30" s="508"/>
      <c r="P30" s="508"/>
      <c r="Q30" s="508"/>
      <c r="R30" s="508"/>
      <c r="S30" s="508"/>
      <c r="T30" s="508"/>
      <c r="U30" s="508"/>
      <c r="V30" s="508"/>
      <c r="W30" s="508"/>
      <c r="X30" s="508"/>
      <c r="Y30" s="508"/>
      <c r="Z30" s="508"/>
      <c r="AA30" s="508"/>
      <c r="AB30" s="508"/>
      <c r="AC30" s="508"/>
      <c r="AD30" s="508"/>
      <c r="AE30" s="508"/>
      <c r="AF30" s="508"/>
      <c r="AG30" s="508"/>
      <c r="AH30" s="508"/>
      <c r="AI30" s="508"/>
      <c r="AJ30" s="508"/>
      <c r="AK30" s="508"/>
      <c r="AL30" s="508"/>
      <c r="AM30" s="508"/>
      <c r="AN30" s="508"/>
      <c r="AO30" s="508"/>
      <c r="AP30" s="508"/>
      <c r="AQ30" s="508"/>
      <c r="AR30" s="508"/>
      <c r="AS30" s="508"/>
      <c r="AT30" s="508"/>
      <c r="AU30" s="508"/>
      <c r="AV30" s="508"/>
      <c r="AW30" s="508"/>
      <c r="AX30" s="508"/>
      <c r="AY30" s="547"/>
    </row>
    <row r="31" spans="1:51" ht="24" customHeight="1" x14ac:dyDescent="0.25">
      <c r="A31" s="471"/>
      <c r="B31" s="1116" t="s">
        <v>1548</v>
      </c>
      <c r="C31" s="1117"/>
      <c r="D31" s="1117"/>
      <c r="E31" s="1118"/>
      <c r="F31" s="1116" t="s">
        <v>1563</v>
      </c>
      <c r="G31" s="1117"/>
      <c r="H31" s="1117"/>
      <c r="I31" s="1117"/>
      <c r="J31" s="1117"/>
      <c r="K31" s="1117"/>
      <c r="L31" s="1117"/>
      <c r="M31" s="1117"/>
      <c r="N31" s="1117"/>
      <c r="O31" s="1117"/>
      <c r="P31" s="1117"/>
      <c r="Q31" s="1117"/>
      <c r="R31" s="473"/>
      <c r="S31" s="473"/>
      <c r="T31" s="473"/>
      <c r="U31" s="473"/>
      <c r="V31" s="473"/>
      <c r="W31" s="473"/>
      <c r="X31" s="473"/>
      <c r="Y31" s="473"/>
      <c r="Z31" s="473"/>
      <c r="AA31" s="473"/>
      <c r="AB31" s="473"/>
      <c r="AC31" s="473"/>
      <c r="AD31" s="473"/>
      <c r="AE31" s="473"/>
      <c r="AF31" s="473"/>
      <c r="AG31" s="473"/>
      <c r="AH31" s="473"/>
      <c r="AI31" s="473"/>
      <c r="AJ31" s="473"/>
      <c r="AK31" s="473"/>
      <c r="AL31" s="473"/>
      <c r="AM31" s="473"/>
      <c r="AN31" s="473"/>
      <c r="AO31" s="473"/>
      <c r="AP31" s="473"/>
      <c r="AQ31" s="473"/>
      <c r="AR31" s="473"/>
      <c r="AS31" s="473"/>
      <c r="AT31" s="473"/>
      <c r="AU31" s="473"/>
      <c r="AV31" s="473"/>
      <c r="AW31" s="473"/>
      <c r="AX31" s="474"/>
      <c r="AY31" s="475"/>
    </row>
    <row r="32" spans="1:51" ht="6.6" customHeight="1" x14ac:dyDescent="0.2">
      <c r="A32" s="477"/>
      <c r="B32" s="478"/>
      <c r="C32" s="478"/>
      <c r="D32" s="478"/>
      <c r="E32" s="478"/>
      <c r="F32" s="478"/>
      <c r="G32" s="478"/>
      <c r="H32" s="478"/>
      <c r="I32" s="478"/>
      <c r="J32" s="478"/>
      <c r="K32" s="478"/>
      <c r="L32" s="478"/>
      <c r="M32" s="478"/>
      <c r="N32" s="478"/>
      <c r="O32" s="478"/>
      <c r="P32" s="478"/>
      <c r="Q32" s="478"/>
      <c r="R32" s="478"/>
      <c r="S32" s="478"/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478"/>
      <c r="AL32" s="478"/>
      <c r="AM32" s="478"/>
      <c r="AN32" s="478"/>
      <c r="AO32" s="478"/>
      <c r="AP32" s="478"/>
      <c r="AQ32" s="478"/>
      <c r="AR32" s="478"/>
      <c r="AS32" s="478"/>
      <c r="AT32" s="478"/>
      <c r="AU32" s="478"/>
      <c r="AV32" s="478"/>
      <c r="AW32" s="478"/>
      <c r="AX32" s="478"/>
      <c r="AY32" s="504"/>
    </row>
    <row r="33" spans="1:51" ht="3" customHeight="1" x14ac:dyDescent="0.2"/>
    <row r="34" spans="1:51" x14ac:dyDescent="0.2">
      <c r="A34" s="468"/>
      <c r="B34" s="469"/>
      <c r="C34" s="469"/>
      <c r="D34" s="469"/>
      <c r="E34" s="469"/>
      <c r="F34" s="469"/>
      <c r="G34" s="469"/>
      <c r="H34" s="469"/>
      <c r="I34" s="469"/>
      <c r="J34" s="469"/>
      <c r="K34" s="469"/>
      <c r="L34" s="469"/>
      <c r="M34" s="469"/>
      <c r="N34" s="469"/>
      <c r="O34" s="469"/>
      <c r="P34" s="469"/>
      <c r="Q34" s="469"/>
      <c r="R34" s="469"/>
      <c r="S34" s="469"/>
      <c r="T34" s="469"/>
      <c r="U34" s="469"/>
      <c r="V34" s="469"/>
      <c r="W34" s="469"/>
      <c r="X34" s="469"/>
      <c r="Y34" s="469"/>
      <c r="Z34" s="469"/>
      <c r="AA34" s="469"/>
      <c r="AB34" s="469"/>
      <c r="AC34" s="469"/>
      <c r="AD34" s="469"/>
      <c r="AE34" s="469"/>
      <c r="AF34" s="469"/>
      <c r="AG34" s="469"/>
      <c r="AH34" s="469"/>
      <c r="AI34" s="469"/>
      <c r="AJ34" s="469"/>
      <c r="AK34" s="469"/>
      <c r="AL34" s="469"/>
      <c r="AM34" s="469" t="s">
        <v>1564</v>
      </c>
      <c r="AN34" s="469"/>
      <c r="AO34" s="469"/>
      <c r="AP34" s="469"/>
      <c r="AQ34" s="469"/>
      <c r="AR34" s="469"/>
      <c r="AS34" s="469"/>
      <c r="AT34" s="469"/>
      <c r="AU34" s="469"/>
      <c r="AV34" s="469"/>
      <c r="AW34" s="469"/>
      <c r="AX34" s="469"/>
      <c r="AY34" s="515"/>
    </row>
    <row r="35" spans="1:51" x14ac:dyDescent="0.2">
      <c r="A35" s="471"/>
      <c r="AJ35" s="472"/>
      <c r="AK35" s="473"/>
      <c r="AL35" s="474"/>
      <c r="AM35" s="472"/>
      <c r="AN35" s="473"/>
      <c r="AO35" s="474"/>
      <c r="AP35" s="472"/>
      <c r="AQ35" s="473"/>
      <c r="AR35" s="473"/>
      <c r="AS35" s="474"/>
      <c r="AT35" s="472"/>
      <c r="AU35" s="473"/>
      <c r="AV35" s="474"/>
      <c r="AW35" s="472"/>
      <c r="AX35" s="474"/>
      <c r="AY35" s="535"/>
    </row>
    <row r="36" spans="1:51" x14ac:dyDescent="0.2">
      <c r="A36" s="471"/>
      <c r="B36" s="472" t="s">
        <v>1324</v>
      </c>
      <c r="C36" s="473"/>
      <c r="D36" s="474"/>
      <c r="E36" s="472"/>
      <c r="F36" s="473"/>
      <c r="G36" s="473"/>
      <c r="H36" s="474"/>
      <c r="I36" s="472"/>
      <c r="J36" s="473"/>
      <c r="K36" s="474"/>
      <c r="L36" s="472"/>
      <c r="M36" s="474"/>
      <c r="T36" s="454"/>
      <c r="AJ36" s="472"/>
      <c r="AK36" s="473"/>
      <c r="AL36" s="474"/>
      <c r="AM36" s="472"/>
      <c r="AN36" s="473"/>
      <c r="AO36" s="474"/>
      <c r="AP36" s="472"/>
      <c r="AQ36" s="473"/>
      <c r="AR36" s="473"/>
      <c r="AS36" s="474"/>
      <c r="AT36" s="472"/>
      <c r="AU36" s="473"/>
      <c r="AV36" s="474"/>
      <c r="AW36" s="472"/>
      <c r="AX36" s="474"/>
      <c r="AY36" s="535"/>
    </row>
    <row r="37" spans="1:51" x14ac:dyDescent="0.2">
      <c r="A37" s="471"/>
      <c r="B37" s="472" t="s">
        <v>1325</v>
      </c>
      <c r="C37" s="473"/>
      <c r="D37" s="474"/>
      <c r="E37" s="472"/>
      <c r="F37" s="473"/>
      <c r="G37" s="473"/>
      <c r="H37" s="474"/>
      <c r="I37" s="472"/>
      <c r="J37" s="473"/>
      <c r="K37" s="474"/>
      <c r="L37" s="472"/>
      <c r="M37" s="474"/>
      <c r="V37" s="476"/>
      <c r="W37" s="472"/>
      <c r="X37" s="474"/>
      <c r="Y37" s="472"/>
      <c r="Z37" s="473"/>
      <c r="AA37" s="473"/>
      <c r="AB37" s="474"/>
      <c r="AC37" s="472"/>
      <c r="AD37" s="473"/>
      <c r="AE37" s="474"/>
      <c r="AF37" s="472"/>
      <c r="AG37" s="473"/>
      <c r="AH37" s="473"/>
      <c r="AI37" s="473"/>
      <c r="AJ37" s="472"/>
      <c r="AK37" s="473"/>
      <c r="AL37" s="474"/>
      <c r="AM37" s="472"/>
      <c r="AN37" s="473"/>
      <c r="AO37" s="474"/>
      <c r="AP37" s="472"/>
      <c r="AQ37" s="473"/>
      <c r="AR37" s="473"/>
      <c r="AS37" s="474"/>
      <c r="AT37" s="472"/>
      <c r="AU37" s="473"/>
      <c r="AV37" s="474"/>
      <c r="AW37" s="472"/>
      <c r="AX37" s="474"/>
      <c r="AY37" s="535"/>
    </row>
    <row r="38" spans="1:51" x14ac:dyDescent="0.2">
      <c r="A38" s="471"/>
      <c r="B38" s="472" t="s">
        <v>1326</v>
      </c>
      <c r="C38" s="473"/>
      <c r="D38" s="474"/>
      <c r="E38" s="472"/>
      <c r="F38" s="473"/>
      <c r="G38" s="473"/>
      <c r="H38" s="474"/>
      <c r="I38" s="472"/>
      <c r="J38" s="473"/>
      <c r="K38" s="474"/>
      <c r="L38" s="472"/>
      <c r="M38" s="474"/>
      <c r="N38" s="477"/>
      <c r="O38" s="478"/>
      <c r="P38" s="478"/>
      <c r="Q38" s="478"/>
      <c r="R38" s="478"/>
      <c r="S38" s="478"/>
      <c r="T38" s="478"/>
      <c r="U38" s="478"/>
      <c r="V38" s="476"/>
      <c r="W38" s="472"/>
      <c r="X38" s="474"/>
      <c r="Y38" s="472"/>
      <c r="Z38" s="473"/>
      <c r="AA38" s="473"/>
      <c r="AB38" s="474"/>
      <c r="AC38" s="472"/>
      <c r="AD38" s="473"/>
      <c r="AE38" s="474"/>
      <c r="AF38" s="472"/>
      <c r="AG38" s="473"/>
      <c r="AH38" s="473"/>
      <c r="AI38" s="473"/>
      <c r="AJ38" s="472"/>
      <c r="AK38" s="473"/>
      <c r="AL38" s="474"/>
      <c r="AM38" s="472"/>
      <c r="AN38" s="473"/>
      <c r="AO38" s="474"/>
      <c r="AP38" s="472"/>
      <c r="AQ38" s="473"/>
      <c r="AR38" s="473"/>
      <c r="AS38" s="474"/>
      <c r="AT38" s="472"/>
      <c r="AU38" s="473"/>
      <c r="AV38" s="474"/>
      <c r="AW38" s="472"/>
      <c r="AX38" s="474"/>
      <c r="AY38" s="535"/>
    </row>
    <row r="39" spans="1:51" ht="23.45" customHeight="1" thickBot="1" x14ac:dyDescent="0.25">
      <c r="A39" s="471"/>
      <c r="B39" s="1082"/>
      <c r="C39" s="1086"/>
      <c r="D39" s="1086"/>
      <c r="E39" s="1086"/>
      <c r="F39" s="1086"/>
      <c r="G39" s="1086"/>
      <c r="H39" s="1086"/>
      <c r="I39" s="1086"/>
      <c r="J39" s="1086"/>
      <c r="K39" s="1086"/>
      <c r="L39" s="1086"/>
      <c r="M39" s="1086"/>
      <c r="N39" s="1086"/>
      <c r="O39" s="1086"/>
      <c r="P39" s="1086"/>
      <c r="Q39" s="1086"/>
      <c r="R39" s="1086"/>
      <c r="S39" s="1086"/>
      <c r="T39" s="1086"/>
      <c r="U39" s="1086"/>
      <c r="V39" s="1086"/>
      <c r="W39" s="1086"/>
      <c r="X39" s="1086"/>
      <c r="Y39" s="1086"/>
      <c r="Z39" s="1086"/>
      <c r="AA39" s="1086"/>
      <c r="AB39" s="1105"/>
      <c r="AC39" s="1105"/>
      <c r="AD39" s="1105"/>
      <c r="AE39" s="1105"/>
      <c r="AF39" s="1105"/>
      <c r="AG39" s="1105"/>
      <c r="AH39" s="1105"/>
      <c r="AI39" s="1105"/>
      <c r="AJ39" s="1105"/>
      <c r="AK39" s="1105"/>
      <c r="AL39" s="1105"/>
      <c r="AM39" s="1105"/>
      <c r="AN39" s="549"/>
      <c r="AO39" s="1244" t="str">
        <f>AL6</f>
        <v>60102.00001</v>
      </c>
      <c r="AP39" s="1245"/>
      <c r="AQ39" s="1245"/>
      <c r="AR39" s="1245"/>
      <c r="AS39" s="1245"/>
      <c r="AT39" s="1245"/>
      <c r="AU39" s="1245"/>
      <c r="AV39" s="1246"/>
      <c r="AW39" s="1247">
        <v>2</v>
      </c>
      <c r="AX39" s="1248"/>
      <c r="AY39" s="535"/>
    </row>
    <row r="40" spans="1:51" ht="13.15" customHeight="1" x14ac:dyDescent="0.2">
      <c r="A40" s="471"/>
      <c r="B40" s="1104"/>
      <c r="C40" s="1106"/>
      <c r="D40" s="472"/>
      <c r="E40" s="474"/>
      <c r="F40" s="472"/>
      <c r="G40" s="474"/>
      <c r="H40" s="472"/>
      <c r="I40" s="473"/>
      <c r="J40" s="473"/>
      <c r="K40" s="474"/>
      <c r="L40" s="472"/>
      <c r="M40" s="473"/>
      <c r="N40" s="474"/>
      <c r="O40" s="472"/>
      <c r="P40" s="474"/>
      <c r="Q40" s="476"/>
      <c r="R40" s="476"/>
      <c r="S40" s="472"/>
      <c r="T40" s="473"/>
      <c r="U40" s="474"/>
      <c r="V40" s="472"/>
      <c r="W40" s="473"/>
      <c r="X40" s="473"/>
      <c r="Y40" s="474"/>
      <c r="Z40" s="472"/>
      <c r="AA40" s="473"/>
      <c r="AB40" s="1249" t="str">
        <f>V7</f>
        <v>ОК 001</v>
      </c>
      <c r="AC40" s="1250"/>
      <c r="AD40" s="1250"/>
      <c r="AE40" s="1250"/>
      <c r="AF40" s="1250"/>
      <c r="AG40" s="1250"/>
      <c r="AH40" s="1250"/>
      <c r="AI40" s="1250"/>
      <c r="AJ40" s="1250"/>
      <c r="AK40" s="1250"/>
      <c r="AL40" s="1250"/>
      <c r="AM40" s="1250"/>
      <c r="AN40" s="1250"/>
      <c r="AO40" s="1250"/>
      <c r="AP40" s="1251"/>
      <c r="AQ40" s="1258" t="s">
        <v>1274</v>
      </c>
      <c r="AR40" s="1143"/>
      <c r="AS40" s="1143"/>
      <c r="AT40" s="1143"/>
      <c r="AU40" s="1143"/>
      <c r="AV40" s="1144"/>
      <c r="AW40" s="1260" t="s">
        <v>1565</v>
      </c>
      <c r="AX40" s="1261"/>
      <c r="AY40" s="535"/>
    </row>
    <row r="41" spans="1:51" ht="6.6" customHeight="1" x14ac:dyDescent="0.2">
      <c r="A41" s="471"/>
      <c r="B41" s="1107"/>
      <c r="C41" s="1108"/>
      <c r="D41" s="468"/>
      <c r="E41" s="515"/>
      <c r="F41" s="468"/>
      <c r="G41" s="515"/>
      <c r="H41" s="468"/>
      <c r="I41" s="469"/>
      <c r="J41" s="469"/>
      <c r="K41" s="515"/>
      <c r="L41" s="468"/>
      <c r="M41" s="469"/>
      <c r="N41" s="515"/>
      <c r="O41" s="468"/>
      <c r="P41" s="515"/>
      <c r="Q41" s="533"/>
      <c r="R41" s="533"/>
      <c r="S41" s="468"/>
      <c r="T41" s="469"/>
      <c r="U41" s="515"/>
      <c r="V41" s="468"/>
      <c r="W41" s="469"/>
      <c r="X41" s="469"/>
      <c r="Y41" s="515"/>
      <c r="Z41" s="468"/>
      <c r="AA41" s="550"/>
      <c r="AB41" s="1252"/>
      <c r="AC41" s="1253"/>
      <c r="AD41" s="1253"/>
      <c r="AE41" s="1253"/>
      <c r="AF41" s="1253"/>
      <c r="AG41" s="1253"/>
      <c r="AH41" s="1253"/>
      <c r="AI41" s="1253"/>
      <c r="AJ41" s="1253"/>
      <c r="AK41" s="1253"/>
      <c r="AL41" s="1253"/>
      <c r="AM41" s="1253"/>
      <c r="AN41" s="1253"/>
      <c r="AO41" s="1253"/>
      <c r="AP41" s="1254"/>
      <c r="AQ41" s="1259"/>
      <c r="AR41" s="1146"/>
      <c r="AS41" s="1146"/>
      <c r="AT41" s="1146"/>
      <c r="AU41" s="1146"/>
      <c r="AV41" s="1147"/>
      <c r="AW41" s="1262"/>
      <c r="AX41" s="1263"/>
      <c r="AY41" s="535"/>
    </row>
    <row r="42" spans="1:51" ht="7.15" customHeight="1" x14ac:dyDescent="0.2">
      <c r="A42" s="471"/>
      <c r="B42" s="1107"/>
      <c r="C42" s="1108"/>
      <c r="D42" s="477"/>
      <c r="E42" s="519"/>
      <c r="F42" s="477"/>
      <c r="G42" s="519"/>
      <c r="H42" s="477"/>
      <c r="I42" s="478"/>
      <c r="J42" s="478"/>
      <c r="K42" s="519"/>
      <c r="L42" s="477"/>
      <c r="M42" s="478"/>
      <c r="N42" s="519"/>
      <c r="O42" s="477"/>
      <c r="P42" s="519"/>
      <c r="Q42" s="534"/>
      <c r="R42" s="534"/>
      <c r="S42" s="477"/>
      <c r="T42" s="478"/>
      <c r="U42" s="519"/>
      <c r="V42" s="477"/>
      <c r="W42" s="478"/>
      <c r="X42" s="478"/>
      <c r="Y42" s="519"/>
      <c r="Z42" s="482"/>
      <c r="AA42" s="551"/>
      <c r="AB42" s="1252"/>
      <c r="AC42" s="1253"/>
      <c r="AD42" s="1253"/>
      <c r="AE42" s="1253"/>
      <c r="AF42" s="1253"/>
      <c r="AG42" s="1253"/>
      <c r="AH42" s="1253"/>
      <c r="AI42" s="1253"/>
      <c r="AJ42" s="1253"/>
      <c r="AK42" s="1253"/>
      <c r="AL42" s="1253"/>
      <c r="AM42" s="1253"/>
      <c r="AN42" s="1253"/>
      <c r="AO42" s="1253"/>
      <c r="AP42" s="1254"/>
      <c r="AQ42" s="1266" t="str">
        <f>AQ9</f>
        <v>60102.00001</v>
      </c>
      <c r="AR42" s="1267"/>
      <c r="AS42" s="1267"/>
      <c r="AT42" s="1267"/>
      <c r="AU42" s="1267"/>
      <c r="AV42" s="1268"/>
      <c r="AW42" s="1217"/>
      <c r="AX42" s="1263"/>
      <c r="AY42" s="535"/>
    </row>
    <row r="43" spans="1:51" ht="15.6" customHeight="1" thickBot="1" x14ac:dyDescent="0.25">
      <c r="A43" s="471"/>
      <c r="B43" s="1084"/>
      <c r="C43" s="1085"/>
      <c r="D43" s="472"/>
      <c r="E43" s="474"/>
      <c r="F43" s="472"/>
      <c r="G43" s="474"/>
      <c r="H43" s="472"/>
      <c r="I43" s="473"/>
      <c r="J43" s="473"/>
      <c r="K43" s="474"/>
      <c r="L43" s="472"/>
      <c r="M43" s="473"/>
      <c r="N43" s="474"/>
      <c r="O43" s="472"/>
      <c r="P43" s="474"/>
      <c r="Q43" s="476"/>
      <c r="R43" s="476"/>
      <c r="S43" s="472"/>
      <c r="T43" s="473"/>
      <c r="U43" s="474"/>
      <c r="V43" s="472"/>
      <c r="W43" s="473"/>
      <c r="X43" s="473"/>
      <c r="Y43" s="474"/>
      <c r="Z43" s="472"/>
      <c r="AA43" s="473"/>
      <c r="AB43" s="1255"/>
      <c r="AC43" s="1256"/>
      <c r="AD43" s="1256"/>
      <c r="AE43" s="1256"/>
      <c r="AF43" s="1256"/>
      <c r="AG43" s="1256"/>
      <c r="AH43" s="1256"/>
      <c r="AI43" s="1256"/>
      <c r="AJ43" s="1256"/>
      <c r="AK43" s="1256"/>
      <c r="AL43" s="1256"/>
      <c r="AM43" s="1256"/>
      <c r="AN43" s="1256"/>
      <c r="AO43" s="1256"/>
      <c r="AP43" s="1257"/>
      <c r="AQ43" s="1269"/>
      <c r="AR43" s="1270"/>
      <c r="AS43" s="1270"/>
      <c r="AT43" s="1270"/>
      <c r="AU43" s="1270"/>
      <c r="AV43" s="1271"/>
      <c r="AW43" s="1264"/>
      <c r="AX43" s="1265"/>
      <c r="AY43" s="535"/>
    </row>
    <row r="44" spans="1:51" ht="19.149999999999999" customHeight="1" x14ac:dyDescent="0.2">
      <c r="A44" s="536"/>
      <c r="B44" s="472"/>
      <c r="C44" s="552" t="s">
        <v>1347</v>
      </c>
      <c r="D44" s="1272" t="s">
        <v>1557</v>
      </c>
      <c r="E44" s="1273"/>
      <c r="F44" s="1273"/>
      <c r="G44" s="1273"/>
      <c r="H44" s="1273"/>
      <c r="I44" s="1273"/>
      <c r="J44" s="1273"/>
      <c r="K44" s="1273"/>
      <c r="L44" s="1273"/>
      <c r="M44" s="1274"/>
      <c r="N44" s="1272" t="s">
        <v>1558</v>
      </c>
      <c r="O44" s="1273"/>
      <c r="P44" s="1273"/>
      <c r="Q44" s="1273"/>
      <c r="R44" s="1273"/>
      <c r="S44" s="1273"/>
      <c r="T44" s="1273"/>
      <c r="U44" s="1273"/>
      <c r="V44" s="1273"/>
      <c r="W44" s="1274"/>
      <c r="X44" s="1272" t="s">
        <v>1559</v>
      </c>
      <c r="Y44" s="1273"/>
      <c r="Z44" s="1273"/>
      <c r="AA44" s="1273"/>
      <c r="AB44" s="1275"/>
      <c r="AC44" s="1275"/>
      <c r="AD44" s="1275"/>
      <c r="AE44" s="1275"/>
      <c r="AF44" s="1275"/>
      <c r="AG44" s="1275"/>
      <c r="AH44" s="1275"/>
      <c r="AI44" s="1275"/>
      <c r="AJ44" s="1275"/>
      <c r="AK44" s="1275"/>
      <c r="AL44" s="1275"/>
      <c r="AM44" s="1275"/>
      <c r="AN44" s="1275"/>
      <c r="AO44" s="1275"/>
      <c r="AP44" s="1275"/>
      <c r="AQ44" s="1275"/>
      <c r="AR44" s="1276"/>
      <c r="AS44" s="1277" t="s">
        <v>1566</v>
      </c>
      <c r="AT44" s="1278"/>
      <c r="AU44" s="1279"/>
      <c r="AV44" s="1280" t="s">
        <v>1567</v>
      </c>
      <c r="AW44" s="1281"/>
      <c r="AX44" s="1282"/>
      <c r="AY44" s="536"/>
    </row>
    <row r="45" spans="1:51" ht="26.25" x14ac:dyDescent="0.4">
      <c r="A45" s="471"/>
      <c r="B45" s="543"/>
      <c r="C45" s="540" t="s">
        <v>623</v>
      </c>
      <c r="D45" s="553"/>
      <c r="E45" s="553"/>
      <c r="F45" s="553"/>
      <c r="G45" s="553"/>
      <c r="H45" s="553"/>
      <c r="I45" s="553"/>
      <c r="J45" s="553"/>
      <c r="K45" s="553"/>
      <c r="L45" s="553"/>
      <c r="M45" s="553"/>
      <c r="N45" s="553"/>
      <c r="O45" s="553"/>
      <c r="P45" s="553"/>
      <c r="Q45" s="553"/>
      <c r="R45" s="553"/>
      <c r="S45" s="553"/>
      <c r="T45" s="553"/>
      <c r="U45" s="553"/>
      <c r="V45" s="553"/>
      <c r="W45" s="553"/>
      <c r="X45" s="553"/>
      <c r="Y45" s="553"/>
      <c r="Z45" s="553"/>
      <c r="AA45" s="553"/>
      <c r="AB45" s="553"/>
      <c r="AC45" s="553"/>
      <c r="AD45" s="553"/>
      <c r="AE45" s="553"/>
      <c r="AF45" s="553"/>
      <c r="AG45" s="553"/>
      <c r="AH45" s="553"/>
      <c r="AI45" s="553"/>
      <c r="AJ45" s="553"/>
      <c r="AK45" s="553"/>
      <c r="AL45" s="553"/>
      <c r="AM45" s="553"/>
      <c r="AN45" s="553"/>
      <c r="AO45" s="553"/>
      <c r="AP45" s="553"/>
      <c r="AQ45" s="553"/>
      <c r="AR45" s="553"/>
      <c r="AS45" s="553"/>
      <c r="AT45" s="553"/>
      <c r="AU45" s="553"/>
      <c r="AV45" s="553"/>
      <c r="AW45" s="553"/>
      <c r="AX45" s="553"/>
      <c r="AY45" s="554"/>
    </row>
    <row r="46" spans="1:51" ht="26.25" x14ac:dyDescent="0.4">
      <c r="A46" s="471"/>
      <c r="B46" s="543"/>
      <c r="C46" s="540" t="s">
        <v>626</v>
      </c>
      <c r="D46" s="555"/>
      <c r="E46" s="555"/>
      <c r="F46" s="555"/>
      <c r="G46" s="555"/>
      <c r="H46" s="556"/>
      <c r="I46" s="555"/>
      <c r="J46" s="555"/>
      <c r="K46" s="555"/>
      <c r="L46" s="555"/>
      <c r="M46" s="555"/>
      <c r="N46" s="555"/>
      <c r="O46" s="555"/>
      <c r="P46" s="555"/>
      <c r="Q46" s="555"/>
      <c r="R46" s="555"/>
      <c r="S46" s="555"/>
      <c r="T46" s="555"/>
      <c r="U46" s="555"/>
      <c r="V46" s="555"/>
      <c r="W46" s="555"/>
      <c r="X46" s="555"/>
      <c r="Y46" s="555"/>
      <c r="Z46" s="555"/>
      <c r="AA46" s="555"/>
      <c r="AB46" s="555"/>
      <c r="AC46" s="555"/>
      <c r="AD46" s="555"/>
      <c r="AE46" s="555"/>
      <c r="AF46" s="555"/>
      <c r="AG46" s="555"/>
      <c r="AH46" s="555"/>
      <c r="AI46" s="555"/>
      <c r="AJ46" s="555"/>
      <c r="AK46" s="555"/>
      <c r="AL46" s="555"/>
      <c r="AM46" s="555"/>
      <c r="AN46" s="555"/>
      <c r="AO46" s="555"/>
      <c r="AP46" s="555"/>
      <c r="AQ46" s="555"/>
      <c r="AR46" s="555"/>
      <c r="AS46" s="555"/>
      <c r="AT46" s="555"/>
      <c r="AU46" s="555"/>
      <c r="AV46" s="555"/>
      <c r="AW46" s="555"/>
      <c r="AX46" s="555"/>
      <c r="AY46" s="554"/>
    </row>
    <row r="47" spans="1:51" ht="26.25" x14ac:dyDescent="0.4">
      <c r="A47" s="471"/>
      <c r="B47" s="543"/>
      <c r="C47" s="540" t="s">
        <v>628</v>
      </c>
      <c r="D47" s="555"/>
      <c r="E47" s="555"/>
      <c r="F47" s="555"/>
      <c r="G47" s="555"/>
      <c r="H47" s="553"/>
      <c r="I47" s="553"/>
      <c r="J47" s="553"/>
      <c r="K47" s="553"/>
      <c r="L47" s="553"/>
      <c r="M47" s="553"/>
      <c r="N47" s="553"/>
      <c r="O47" s="553"/>
      <c r="P47" s="553"/>
      <c r="Q47" s="555"/>
      <c r="R47" s="555"/>
      <c r="S47" s="555"/>
      <c r="T47" s="555"/>
      <c r="U47" s="555"/>
      <c r="V47" s="555"/>
      <c r="W47" s="555"/>
      <c r="X47" s="555"/>
      <c r="Y47" s="555"/>
      <c r="Z47" s="555"/>
      <c r="AA47" s="555"/>
      <c r="AB47" s="555"/>
      <c r="AC47" s="555"/>
      <c r="AD47" s="555"/>
      <c r="AE47" s="555"/>
      <c r="AF47" s="555"/>
      <c r="AG47" s="555"/>
      <c r="AH47" s="555"/>
      <c r="AI47" s="555"/>
      <c r="AJ47" s="555"/>
      <c r="AK47" s="555"/>
      <c r="AL47" s="555"/>
      <c r="AM47" s="555"/>
      <c r="AN47" s="555"/>
      <c r="AO47" s="555"/>
      <c r="AP47" s="555"/>
      <c r="AQ47" s="555"/>
      <c r="AR47" s="555"/>
      <c r="AS47" s="555"/>
      <c r="AT47" s="555"/>
      <c r="AU47" s="555"/>
      <c r="AV47" s="555"/>
      <c r="AW47" s="555"/>
      <c r="AX47" s="555"/>
      <c r="AY47" s="554"/>
    </row>
    <row r="48" spans="1:51" ht="26.25" x14ac:dyDescent="0.4">
      <c r="A48" s="471"/>
      <c r="B48" s="543"/>
      <c r="C48" s="540" t="s">
        <v>630</v>
      </c>
      <c r="D48" s="555"/>
      <c r="E48" s="555"/>
      <c r="F48" s="555"/>
      <c r="G48" s="555"/>
      <c r="H48" s="555"/>
      <c r="I48" s="555"/>
      <c r="J48" s="555"/>
      <c r="K48" s="555"/>
      <c r="L48" s="556"/>
      <c r="M48" s="555"/>
      <c r="N48" s="555"/>
      <c r="O48" s="555"/>
      <c r="P48" s="555"/>
      <c r="Q48" s="555"/>
      <c r="R48" s="555"/>
      <c r="S48" s="555"/>
      <c r="T48" s="555"/>
      <c r="U48" s="555"/>
      <c r="V48" s="555"/>
      <c r="W48" s="555"/>
      <c r="X48" s="555"/>
      <c r="Y48" s="555"/>
      <c r="Z48" s="555"/>
      <c r="AA48" s="555"/>
      <c r="AB48" s="555"/>
      <c r="AC48" s="555"/>
      <c r="AD48" s="555"/>
      <c r="AE48" s="555"/>
      <c r="AF48" s="555"/>
      <c r="AG48" s="555"/>
      <c r="AH48" s="555"/>
      <c r="AI48" s="555"/>
      <c r="AJ48" s="555"/>
      <c r="AK48" s="555"/>
      <c r="AL48" s="555"/>
      <c r="AM48" s="555"/>
      <c r="AN48" s="555"/>
      <c r="AO48" s="555"/>
      <c r="AP48" s="555"/>
      <c r="AQ48" s="555"/>
      <c r="AR48" s="555"/>
      <c r="AS48" s="555"/>
      <c r="AT48" s="555"/>
      <c r="AU48" s="555"/>
      <c r="AV48" s="555"/>
      <c r="AW48" s="555"/>
      <c r="AX48" s="555"/>
      <c r="AY48" s="554"/>
    </row>
    <row r="49" spans="1:51" ht="26.25" x14ac:dyDescent="0.4">
      <c r="A49" s="471"/>
      <c r="B49" s="543"/>
      <c r="C49" s="540" t="s">
        <v>632</v>
      </c>
      <c r="D49" s="555"/>
      <c r="E49" s="555"/>
      <c r="F49" s="555"/>
      <c r="G49" s="555"/>
      <c r="H49" s="555"/>
      <c r="I49" s="555"/>
      <c r="J49" s="555"/>
      <c r="K49" s="555"/>
      <c r="L49" s="555"/>
      <c r="M49" s="555"/>
      <c r="N49" s="555"/>
      <c r="O49" s="555"/>
      <c r="P49" s="555"/>
      <c r="Q49" s="555"/>
      <c r="R49" s="555"/>
      <c r="S49" s="555"/>
      <c r="T49" s="555"/>
      <c r="U49" s="555"/>
      <c r="V49" s="555"/>
      <c r="W49" s="555"/>
      <c r="X49" s="555"/>
      <c r="Y49" s="555"/>
      <c r="Z49" s="555"/>
      <c r="AA49" s="555"/>
      <c r="AB49" s="555"/>
      <c r="AC49" s="555"/>
      <c r="AD49" s="555"/>
      <c r="AE49" s="555"/>
      <c r="AF49" s="555"/>
      <c r="AG49" s="555"/>
      <c r="AH49" s="555"/>
      <c r="AI49" s="555"/>
      <c r="AJ49" s="555"/>
      <c r="AK49" s="555"/>
      <c r="AL49" s="555"/>
      <c r="AM49" s="555"/>
      <c r="AN49" s="555"/>
      <c r="AO49" s="555"/>
      <c r="AP49" s="555"/>
      <c r="AQ49" s="555"/>
      <c r="AR49" s="555"/>
      <c r="AS49" s="555"/>
      <c r="AT49" s="555"/>
      <c r="AU49" s="555"/>
      <c r="AV49" s="555"/>
      <c r="AW49" s="555"/>
      <c r="AX49" s="555"/>
      <c r="AY49" s="554"/>
    </row>
    <row r="50" spans="1:51" ht="26.25" x14ac:dyDescent="0.4">
      <c r="A50" s="471"/>
      <c r="B50" s="543"/>
      <c r="C50" s="540" t="s">
        <v>634</v>
      </c>
      <c r="D50" s="555"/>
      <c r="E50" s="555"/>
      <c r="F50" s="555"/>
      <c r="G50" s="555"/>
      <c r="H50" s="555"/>
      <c r="I50" s="555"/>
      <c r="J50" s="555"/>
      <c r="K50" s="555"/>
      <c r="L50" s="555"/>
      <c r="M50" s="555"/>
      <c r="N50" s="555"/>
      <c r="O50" s="555"/>
      <c r="P50" s="555"/>
      <c r="Q50" s="555"/>
      <c r="R50" s="555"/>
      <c r="S50" s="555"/>
      <c r="T50" s="555"/>
      <c r="U50" s="555"/>
      <c r="V50" s="555"/>
      <c r="W50" s="555"/>
      <c r="X50" s="555"/>
      <c r="Y50" s="555"/>
      <c r="Z50" s="555"/>
      <c r="AA50" s="555"/>
      <c r="AB50" s="555"/>
      <c r="AC50" s="555"/>
      <c r="AD50" s="555"/>
      <c r="AE50" s="555"/>
      <c r="AF50" s="555"/>
      <c r="AG50" s="555"/>
      <c r="AH50" s="555"/>
      <c r="AI50" s="555"/>
      <c r="AJ50" s="555"/>
      <c r="AK50" s="555"/>
      <c r="AL50" s="555"/>
      <c r="AM50" s="555"/>
      <c r="AN50" s="555"/>
      <c r="AO50" s="555"/>
      <c r="AP50" s="555"/>
      <c r="AQ50" s="555"/>
      <c r="AR50" s="555"/>
      <c r="AS50" s="555"/>
      <c r="AT50" s="555"/>
      <c r="AU50" s="555"/>
      <c r="AV50" s="555"/>
      <c r="AW50" s="555"/>
      <c r="AX50" s="555"/>
      <c r="AY50" s="554"/>
    </row>
    <row r="51" spans="1:51" ht="26.25" x14ac:dyDescent="0.4">
      <c r="A51" s="471"/>
      <c r="B51" s="543"/>
      <c r="C51" s="540" t="s">
        <v>637</v>
      </c>
      <c r="D51" s="555"/>
      <c r="E51" s="555"/>
      <c r="F51" s="555"/>
      <c r="G51" s="555"/>
      <c r="H51" s="555"/>
      <c r="I51" s="555"/>
      <c r="J51" s="555"/>
      <c r="K51" s="555"/>
      <c r="L51" s="555"/>
      <c r="M51" s="555"/>
      <c r="N51" s="555"/>
      <c r="O51" s="555"/>
      <c r="P51" s="555"/>
      <c r="Q51" s="555"/>
      <c r="R51" s="555"/>
      <c r="S51" s="555"/>
      <c r="T51" s="555"/>
      <c r="U51" s="555"/>
      <c r="V51" s="555"/>
      <c r="W51" s="555"/>
      <c r="X51" s="555"/>
      <c r="Y51" s="555"/>
      <c r="Z51" s="555"/>
      <c r="AA51" s="555"/>
      <c r="AB51" s="555"/>
      <c r="AC51" s="555"/>
      <c r="AD51" s="555"/>
      <c r="AE51" s="555"/>
      <c r="AF51" s="555"/>
      <c r="AG51" s="555"/>
      <c r="AH51" s="555"/>
      <c r="AI51" s="555"/>
      <c r="AJ51" s="555"/>
      <c r="AK51" s="555"/>
      <c r="AL51" s="555"/>
      <c r="AM51" s="555"/>
      <c r="AN51" s="555"/>
      <c r="AO51" s="555"/>
      <c r="AP51" s="555"/>
      <c r="AQ51" s="555"/>
      <c r="AR51" s="555"/>
      <c r="AS51" s="555"/>
      <c r="AT51" s="555"/>
      <c r="AU51" s="555"/>
      <c r="AV51" s="555"/>
      <c r="AW51" s="555"/>
      <c r="AX51" s="555"/>
      <c r="AY51" s="554"/>
    </row>
    <row r="52" spans="1:51" ht="26.25" x14ac:dyDescent="0.4">
      <c r="A52" s="471"/>
      <c r="B52" s="543"/>
      <c r="C52" s="540" t="s">
        <v>640</v>
      </c>
      <c r="D52" s="555"/>
      <c r="E52" s="555"/>
      <c r="F52" s="555"/>
      <c r="G52" s="555"/>
      <c r="H52" s="555"/>
      <c r="I52" s="556"/>
      <c r="J52" s="555"/>
      <c r="K52" s="555"/>
      <c r="L52" s="555"/>
      <c r="M52" s="555"/>
      <c r="N52" s="555"/>
      <c r="O52" s="555"/>
      <c r="P52" s="555"/>
      <c r="Q52" s="555"/>
      <c r="R52" s="555"/>
      <c r="S52" s="555"/>
      <c r="T52" s="555"/>
      <c r="U52" s="555"/>
      <c r="V52" s="555"/>
      <c r="W52" s="555"/>
      <c r="X52" s="555"/>
      <c r="Y52" s="555"/>
      <c r="Z52" s="555"/>
      <c r="AA52" s="555"/>
      <c r="AB52" s="555"/>
      <c r="AC52" s="555"/>
      <c r="AD52" s="555"/>
      <c r="AE52" s="555"/>
      <c r="AF52" s="555"/>
      <c r="AG52" s="555"/>
      <c r="AH52" s="555"/>
      <c r="AI52" s="555"/>
      <c r="AJ52" s="555"/>
      <c r="AK52" s="555"/>
      <c r="AL52" s="555"/>
      <c r="AM52" s="555"/>
      <c r="AN52" s="555"/>
      <c r="AO52" s="555"/>
      <c r="AP52" s="555"/>
      <c r="AQ52" s="555"/>
      <c r="AR52" s="555"/>
      <c r="AS52" s="555"/>
      <c r="AT52" s="555"/>
      <c r="AU52" s="555"/>
      <c r="AV52" s="555"/>
      <c r="AW52" s="555"/>
      <c r="AX52" s="555"/>
      <c r="AY52" s="554"/>
    </row>
    <row r="53" spans="1:51" ht="26.25" x14ac:dyDescent="0.4">
      <c r="A53" s="471"/>
      <c r="B53" s="543"/>
      <c r="C53" s="540" t="s">
        <v>642</v>
      </c>
      <c r="D53" s="555"/>
      <c r="E53" s="555"/>
      <c r="F53" s="555"/>
      <c r="G53" s="555"/>
      <c r="H53" s="555"/>
      <c r="I53" s="555"/>
      <c r="J53" s="555"/>
      <c r="K53" s="555"/>
      <c r="L53" s="555"/>
      <c r="M53" s="555"/>
      <c r="N53" s="555"/>
      <c r="O53" s="555"/>
      <c r="P53" s="555"/>
      <c r="Q53" s="555"/>
      <c r="R53" s="555"/>
      <c r="S53" s="555"/>
      <c r="T53" s="555"/>
      <c r="U53" s="555"/>
      <c r="V53" s="555"/>
      <c r="W53" s="555"/>
      <c r="X53" s="555"/>
      <c r="Y53" s="555"/>
      <c r="Z53" s="555"/>
      <c r="AA53" s="555"/>
      <c r="AB53" s="555"/>
      <c r="AC53" s="555"/>
      <c r="AD53" s="555"/>
      <c r="AE53" s="555"/>
      <c r="AF53" s="555"/>
      <c r="AG53" s="555"/>
      <c r="AH53" s="555"/>
      <c r="AI53" s="555"/>
      <c r="AJ53" s="555"/>
      <c r="AK53" s="555"/>
      <c r="AL53" s="555"/>
      <c r="AM53" s="555"/>
      <c r="AN53" s="555"/>
      <c r="AO53" s="555"/>
      <c r="AP53" s="555"/>
      <c r="AQ53" s="555"/>
      <c r="AR53" s="555"/>
      <c r="AS53" s="555"/>
      <c r="AT53" s="555"/>
      <c r="AU53" s="555"/>
      <c r="AV53" s="555"/>
      <c r="AW53" s="555"/>
      <c r="AX53" s="555"/>
      <c r="AY53" s="554"/>
    </row>
    <row r="54" spans="1:51" ht="26.25" x14ac:dyDescent="0.4">
      <c r="A54" s="471"/>
      <c r="B54" s="543"/>
      <c r="C54" s="540" t="s">
        <v>1375</v>
      </c>
      <c r="D54" s="555"/>
      <c r="E54" s="555"/>
      <c r="F54" s="555"/>
      <c r="G54" s="555"/>
      <c r="H54" s="555"/>
      <c r="I54" s="555"/>
      <c r="J54" s="555"/>
      <c r="K54" s="555"/>
      <c r="L54" s="555"/>
      <c r="M54" s="555"/>
      <c r="N54" s="555"/>
      <c r="O54" s="555"/>
      <c r="P54" s="555"/>
      <c r="Q54" s="555"/>
      <c r="R54" s="555"/>
      <c r="S54" s="555"/>
      <c r="T54" s="555"/>
      <c r="U54" s="555"/>
      <c r="V54" s="555"/>
      <c r="W54" s="555"/>
      <c r="X54" s="555"/>
      <c r="Y54" s="555"/>
      <c r="Z54" s="555"/>
      <c r="AA54" s="555"/>
      <c r="AB54" s="555"/>
      <c r="AC54" s="555"/>
      <c r="AD54" s="555"/>
      <c r="AE54" s="555"/>
      <c r="AF54" s="555"/>
      <c r="AG54" s="555"/>
      <c r="AH54" s="555"/>
      <c r="AI54" s="555"/>
      <c r="AJ54" s="555"/>
      <c r="AK54" s="555"/>
      <c r="AL54" s="555"/>
      <c r="AM54" s="555"/>
      <c r="AN54" s="555"/>
      <c r="AO54" s="555"/>
      <c r="AP54" s="555"/>
      <c r="AQ54" s="555"/>
      <c r="AR54" s="555"/>
      <c r="AS54" s="555"/>
      <c r="AT54" s="555"/>
      <c r="AU54" s="555"/>
      <c r="AV54" s="555"/>
      <c r="AW54" s="555"/>
      <c r="AX54" s="555"/>
      <c r="AY54" s="554"/>
    </row>
    <row r="55" spans="1:51" ht="26.25" x14ac:dyDescent="0.4">
      <c r="A55" s="471"/>
      <c r="B55" s="543"/>
      <c r="C55" s="540" t="s">
        <v>1377</v>
      </c>
      <c r="D55" s="555"/>
      <c r="E55" s="555"/>
      <c r="F55" s="555"/>
      <c r="G55" s="555"/>
      <c r="H55" s="555"/>
      <c r="I55" s="555"/>
      <c r="J55" s="555"/>
      <c r="K55" s="555"/>
      <c r="L55" s="555"/>
      <c r="M55" s="555"/>
      <c r="N55" s="555"/>
      <c r="O55" s="555"/>
      <c r="P55" s="555"/>
      <c r="Q55" s="555"/>
      <c r="R55" s="555"/>
      <c r="S55" s="555"/>
      <c r="T55" s="555"/>
      <c r="U55" s="555"/>
      <c r="V55" s="555"/>
      <c r="W55" s="555"/>
      <c r="X55" s="555"/>
      <c r="Y55" s="555"/>
      <c r="Z55" s="555"/>
      <c r="AA55" s="555"/>
      <c r="AB55" s="555"/>
      <c r="AC55" s="555"/>
      <c r="AD55" s="555"/>
      <c r="AE55" s="555"/>
      <c r="AF55" s="555"/>
      <c r="AG55" s="555"/>
      <c r="AH55" s="555"/>
      <c r="AI55" s="555"/>
      <c r="AJ55" s="555"/>
      <c r="AK55" s="555"/>
      <c r="AL55" s="555"/>
      <c r="AM55" s="555"/>
      <c r="AN55" s="555"/>
      <c r="AO55" s="555"/>
      <c r="AP55" s="555"/>
      <c r="AQ55" s="555"/>
      <c r="AR55" s="555"/>
      <c r="AS55" s="555"/>
      <c r="AT55" s="555"/>
      <c r="AU55" s="555"/>
      <c r="AV55" s="555"/>
      <c r="AW55" s="555"/>
      <c r="AX55" s="555"/>
      <c r="AY55" s="554"/>
    </row>
    <row r="56" spans="1:51" ht="26.25" x14ac:dyDescent="0.4">
      <c r="A56" s="471"/>
      <c r="B56" s="543"/>
      <c r="C56" s="540" t="s">
        <v>1379</v>
      </c>
      <c r="D56" s="555"/>
      <c r="E56" s="555"/>
      <c r="F56" s="555"/>
      <c r="G56" s="555"/>
      <c r="H56" s="555"/>
      <c r="I56" s="555"/>
      <c r="J56" s="555"/>
      <c r="K56" s="555"/>
      <c r="L56" s="555"/>
      <c r="M56" s="555"/>
      <c r="N56" s="555"/>
      <c r="O56" s="555"/>
      <c r="P56" s="555"/>
      <c r="Q56" s="555"/>
      <c r="R56" s="555"/>
      <c r="S56" s="555"/>
      <c r="T56" s="555"/>
      <c r="U56" s="555"/>
      <c r="V56" s="555"/>
      <c r="W56" s="555"/>
      <c r="X56" s="555"/>
      <c r="Y56" s="555"/>
      <c r="Z56" s="555"/>
      <c r="AA56" s="555"/>
      <c r="AB56" s="555"/>
      <c r="AC56" s="555"/>
      <c r="AD56" s="555"/>
      <c r="AE56" s="555"/>
      <c r="AF56" s="555"/>
      <c r="AG56" s="555"/>
      <c r="AH56" s="555"/>
      <c r="AI56" s="555"/>
      <c r="AJ56" s="555"/>
      <c r="AK56" s="555"/>
      <c r="AL56" s="555"/>
      <c r="AM56" s="555"/>
      <c r="AN56" s="555"/>
      <c r="AO56" s="555"/>
      <c r="AP56" s="555"/>
      <c r="AQ56" s="555"/>
      <c r="AR56" s="555"/>
      <c r="AS56" s="555"/>
      <c r="AT56" s="555"/>
      <c r="AU56" s="555"/>
      <c r="AV56" s="555"/>
      <c r="AW56" s="555"/>
      <c r="AX56" s="555"/>
      <c r="AY56" s="554"/>
    </row>
    <row r="57" spans="1:51" ht="26.25" x14ac:dyDescent="0.4">
      <c r="A57" s="471"/>
      <c r="B57" s="557"/>
      <c r="C57" s="542" t="s">
        <v>1381</v>
      </c>
      <c r="D57" s="555"/>
      <c r="E57" s="555"/>
      <c r="F57" s="555"/>
      <c r="G57" s="555"/>
      <c r="H57" s="555"/>
      <c r="I57" s="555"/>
      <c r="J57" s="555"/>
      <c r="K57" s="555"/>
      <c r="L57" s="555"/>
      <c r="M57" s="555"/>
      <c r="N57" s="555"/>
      <c r="O57" s="555"/>
      <c r="P57" s="555"/>
      <c r="Q57" s="555"/>
      <c r="R57" s="555"/>
      <c r="S57" s="555"/>
      <c r="T57" s="555"/>
      <c r="U57" s="555"/>
      <c r="V57" s="555"/>
      <c r="W57" s="555"/>
      <c r="X57" s="555"/>
      <c r="Y57" s="555"/>
      <c r="Z57" s="555"/>
      <c r="AA57" s="555"/>
      <c r="AB57" s="555"/>
      <c r="AC57" s="555"/>
      <c r="AD57" s="555"/>
      <c r="AE57" s="555"/>
      <c r="AF57" s="555"/>
      <c r="AG57" s="555"/>
      <c r="AH57" s="555"/>
      <c r="AI57" s="555"/>
      <c r="AJ57" s="555"/>
      <c r="AK57" s="555"/>
      <c r="AL57" s="555"/>
      <c r="AM57" s="555"/>
      <c r="AN57" s="555"/>
      <c r="AO57" s="555"/>
      <c r="AP57" s="555"/>
      <c r="AQ57" s="555"/>
      <c r="AR57" s="555"/>
      <c r="AS57" s="555"/>
      <c r="AT57" s="555"/>
      <c r="AU57" s="555"/>
      <c r="AV57" s="555"/>
      <c r="AW57" s="555"/>
      <c r="AX57" s="555"/>
      <c r="AY57" s="554"/>
    </row>
    <row r="58" spans="1:51" ht="26.25" x14ac:dyDescent="0.4">
      <c r="A58" s="471"/>
      <c r="B58" s="557"/>
      <c r="C58" s="542" t="s">
        <v>583</v>
      </c>
      <c r="D58" s="555"/>
      <c r="E58" s="555"/>
      <c r="F58" s="555"/>
      <c r="G58" s="555"/>
      <c r="H58" s="555"/>
      <c r="I58" s="555"/>
      <c r="J58" s="555"/>
      <c r="K58" s="555"/>
      <c r="L58" s="555"/>
      <c r="M58" s="555"/>
      <c r="N58" s="555"/>
      <c r="O58" s="555"/>
      <c r="P58" s="555"/>
      <c r="Q58" s="555"/>
      <c r="R58" s="555"/>
      <c r="S58" s="555"/>
      <c r="T58" s="555"/>
      <c r="U58" s="555"/>
      <c r="V58" s="555"/>
      <c r="W58" s="555"/>
      <c r="X58" s="555"/>
      <c r="Y58" s="555"/>
      <c r="Z58" s="555"/>
      <c r="AA58" s="555"/>
      <c r="AB58" s="555"/>
      <c r="AC58" s="555"/>
      <c r="AD58" s="555"/>
      <c r="AE58" s="555"/>
      <c r="AF58" s="555"/>
      <c r="AG58" s="555"/>
      <c r="AH58" s="555"/>
      <c r="AI58" s="555"/>
      <c r="AJ58" s="555"/>
      <c r="AK58" s="555"/>
      <c r="AL58" s="555"/>
      <c r="AM58" s="555"/>
      <c r="AN58" s="555"/>
      <c r="AO58" s="555"/>
      <c r="AP58" s="555"/>
      <c r="AQ58" s="555"/>
      <c r="AR58" s="555"/>
      <c r="AS58" s="555"/>
      <c r="AT58" s="555"/>
      <c r="AU58" s="555"/>
      <c r="AV58" s="555"/>
      <c r="AW58" s="555"/>
      <c r="AX58" s="555"/>
      <c r="AY58" s="554"/>
    </row>
    <row r="59" spans="1:51" ht="26.25" x14ac:dyDescent="0.4">
      <c r="A59" s="471"/>
      <c r="B59" s="557"/>
      <c r="C59" s="542" t="s">
        <v>1384</v>
      </c>
      <c r="D59" s="555"/>
      <c r="E59" s="555"/>
      <c r="F59" s="555"/>
      <c r="G59" s="555"/>
      <c r="H59" s="555"/>
      <c r="I59" s="555"/>
      <c r="J59" s="555"/>
      <c r="K59" s="555"/>
      <c r="L59" s="555"/>
      <c r="M59" s="555"/>
      <c r="N59" s="555"/>
      <c r="O59" s="555"/>
      <c r="P59" s="555"/>
      <c r="Q59" s="555"/>
      <c r="R59" s="555"/>
      <c r="S59" s="555"/>
      <c r="T59" s="555"/>
      <c r="U59" s="555"/>
      <c r="V59" s="555"/>
      <c r="W59" s="555"/>
      <c r="X59" s="555"/>
      <c r="Y59" s="555"/>
      <c r="Z59" s="555"/>
      <c r="AA59" s="555"/>
      <c r="AB59" s="555"/>
      <c r="AC59" s="555"/>
      <c r="AD59" s="555"/>
      <c r="AE59" s="555"/>
      <c r="AF59" s="555"/>
      <c r="AG59" s="555"/>
      <c r="AH59" s="555"/>
      <c r="AI59" s="555"/>
      <c r="AJ59" s="555"/>
      <c r="AK59" s="555"/>
      <c r="AL59" s="555"/>
      <c r="AM59" s="555"/>
      <c r="AN59" s="555"/>
      <c r="AO59" s="555"/>
      <c r="AP59" s="555"/>
      <c r="AQ59" s="555"/>
      <c r="AR59" s="555"/>
      <c r="AS59" s="555"/>
      <c r="AT59" s="555"/>
      <c r="AU59" s="555"/>
      <c r="AV59" s="555"/>
      <c r="AW59" s="555"/>
      <c r="AX59" s="555"/>
      <c r="AY59" s="554"/>
    </row>
    <row r="60" spans="1:51" ht="26.25" x14ac:dyDescent="0.4">
      <c r="A60" s="471"/>
      <c r="B60" s="557"/>
      <c r="C60" s="542" t="s">
        <v>1385</v>
      </c>
      <c r="D60" s="555"/>
      <c r="E60" s="555"/>
      <c r="F60" s="555"/>
      <c r="G60" s="555"/>
      <c r="H60" s="555"/>
      <c r="I60" s="555"/>
      <c r="J60" s="555"/>
      <c r="K60" s="555"/>
      <c r="L60" s="555"/>
      <c r="M60" s="555"/>
      <c r="N60" s="555"/>
      <c r="O60" s="555"/>
      <c r="P60" s="555"/>
      <c r="Q60" s="555"/>
      <c r="R60" s="555"/>
      <c r="S60" s="555"/>
      <c r="T60" s="555"/>
      <c r="U60" s="555"/>
      <c r="V60" s="555"/>
      <c r="W60" s="555"/>
      <c r="X60" s="555"/>
      <c r="Y60" s="555"/>
      <c r="Z60" s="555"/>
      <c r="AA60" s="555"/>
      <c r="AB60" s="555"/>
      <c r="AC60" s="555"/>
      <c r="AD60" s="555"/>
      <c r="AE60" s="555"/>
      <c r="AF60" s="555"/>
      <c r="AG60" s="555"/>
      <c r="AH60" s="555"/>
      <c r="AI60" s="555"/>
      <c r="AJ60" s="555"/>
      <c r="AK60" s="555"/>
      <c r="AL60" s="555"/>
      <c r="AM60" s="555"/>
      <c r="AN60" s="555"/>
      <c r="AO60" s="555"/>
      <c r="AP60" s="555"/>
      <c r="AQ60" s="555"/>
      <c r="AR60" s="555"/>
      <c r="AS60" s="555"/>
      <c r="AT60" s="555"/>
      <c r="AU60" s="555"/>
      <c r="AV60" s="555"/>
      <c r="AW60" s="555"/>
      <c r="AX60" s="555"/>
      <c r="AY60" s="554"/>
    </row>
    <row r="61" spans="1:51" ht="26.25" x14ac:dyDescent="0.4">
      <c r="A61" s="471"/>
      <c r="B61" s="557"/>
      <c r="C61" s="540" t="s">
        <v>1400</v>
      </c>
      <c r="D61" s="558"/>
      <c r="E61" s="558"/>
      <c r="F61" s="558"/>
      <c r="G61" s="558"/>
      <c r="H61" s="558"/>
      <c r="I61" s="558"/>
      <c r="J61" s="558"/>
      <c r="K61" s="558"/>
      <c r="L61" s="558"/>
      <c r="M61" s="558"/>
      <c r="N61" s="558"/>
      <c r="O61" s="558"/>
      <c r="P61" s="558"/>
      <c r="Q61" s="558"/>
      <c r="R61" s="558"/>
      <c r="S61" s="558"/>
      <c r="T61" s="558"/>
      <c r="U61" s="558"/>
      <c r="V61" s="558"/>
      <c r="W61" s="558"/>
      <c r="X61" s="558"/>
      <c r="Y61" s="558"/>
      <c r="Z61" s="558"/>
      <c r="AA61" s="558"/>
      <c r="AB61" s="558"/>
      <c r="AC61" s="558"/>
      <c r="AD61" s="558"/>
      <c r="AE61" s="558"/>
      <c r="AF61" s="558"/>
      <c r="AG61" s="558"/>
      <c r="AH61" s="558"/>
      <c r="AI61" s="558"/>
      <c r="AJ61" s="558"/>
      <c r="AK61" s="558"/>
      <c r="AL61" s="558"/>
      <c r="AM61" s="558"/>
      <c r="AN61" s="558"/>
      <c r="AO61" s="558"/>
      <c r="AP61" s="558"/>
      <c r="AQ61" s="558"/>
      <c r="AR61" s="558"/>
      <c r="AS61" s="558"/>
      <c r="AT61" s="558"/>
      <c r="AU61" s="558"/>
      <c r="AV61" s="558"/>
      <c r="AW61" s="558"/>
      <c r="AX61" s="558"/>
      <c r="AY61" s="554"/>
    </row>
    <row r="62" spans="1:51" ht="15.6" customHeight="1" x14ac:dyDescent="0.4">
      <c r="A62" s="471"/>
      <c r="B62" s="543"/>
      <c r="C62" s="540"/>
      <c r="D62" s="559"/>
      <c r="E62" s="544"/>
      <c r="F62" s="544"/>
      <c r="G62" s="544"/>
      <c r="H62" s="544"/>
      <c r="I62" s="544"/>
      <c r="J62" s="544"/>
      <c r="K62" s="544"/>
      <c r="L62" s="544"/>
      <c r="M62" s="544"/>
      <c r="N62" s="544"/>
      <c r="O62" s="544"/>
      <c r="P62" s="544"/>
      <c r="Q62" s="544"/>
      <c r="R62" s="544"/>
      <c r="S62" s="544"/>
      <c r="T62" s="544"/>
      <c r="U62" s="544"/>
      <c r="V62" s="544"/>
      <c r="W62" s="544"/>
      <c r="X62" s="544"/>
      <c r="Y62" s="544"/>
      <c r="Z62" s="544"/>
      <c r="AA62" s="544"/>
      <c r="AB62" s="544"/>
      <c r="AC62" s="544"/>
      <c r="AD62" s="544"/>
      <c r="AE62" s="544"/>
      <c r="AF62" s="544"/>
      <c r="AG62" s="544"/>
      <c r="AH62" s="544"/>
      <c r="AI62" s="544"/>
      <c r="AJ62" s="544"/>
      <c r="AK62" s="544"/>
      <c r="AL62" s="544"/>
      <c r="AM62" s="544"/>
      <c r="AN62" s="544"/>
      <c r="AO62" s="544"/>
      <c r="AP62" s="544"/>
      <c r="AQ62" s="544"/>
      <c r="AR62" s="544"/>
      <c r="AS62" s="544"/>
      <c r="AT62" s="544"/>
      <c r="AU62" s="544"/>
      <c r="AV62" s="544"/>
      <c r="AW62" s="544"/>
      <c r="AX62" s="545"/>
      <c r="AY62" s="535"/>
    </row>
    <row r="63" spans="1:51" ht="24" customHeight="1" x14ac:dyDescent="0.25">
      <c r="A63" s="471"/>
      <c r="B63" s="1116" t="s">
        <v>1548</v>
      </c>
      <c r="C63" s="1117"/>
      <c r="D63" s="1117"/>
      <c r="E63" s="1118"/>
      <c r="F63" s="1116" t="s">
        <v>1563</v>
      </c>
      <c r="G63" s="1117"/>
      <c r="H63" s="1117"/>
      <c r="I63" s="1117"/>
      <c r="J63" s="1117"/>
      <c r="K63" s="1117"/>
      <c r="L63" s="1117"/>
      <c r="M63" s="1117"/>
      <c r="N63" s="1117"/>
      <c r="O63" s="1117"/>
      <c r="P63" s="473"/>
      <c r="Q63" s="473"/>
      <c r="R63" s="473"/>
      <c r="S63" s="473"/>
      <c r="T63" s="473"/>
      <c r="U63" s="473"/>
      <c r="V63" s="473"/>
      <c r="W63" s="473"/>
      <c r="X63" s="473"/>
      <c r="Y63" s="473"/>
      <c r="Z63" s="473"/>
      <c r="AA63" s="473"/>
      <c r="AB63" s="473"/>
      <c r="AC63" s="473"/>
      <c r="AD63" s="473"/>
      <c r="AE63" s="473"/>
      <c r="AF63" s="473"/>
      <c r="AG63" s="473"/>
      <c r="AH63" s="473"/>
      <c r="AI63" s="473"/>
      <c r="AJ63" s="473"/>
      <c r="AK63" s="473"/>
      <c r="AL63" s="473"/>
      <c r="AM63" s="473"/>
      <c r="AN63" s="473"/>
      <c r="AO63" s="473"/>
      <c r="AP63" s="473"/>
      <c r="AQ63" s="473"/>
      <c r="AR63" s="473"/>
      <c r="AS63" s="473"/>
      <c r="AT63" s="473"/>
      <c r="AU63" s="473"/>
      <c r="AV63" s="473"/>
      <c r="AW63" s="473"/>
      <c r="AX63" s="474"/>
      <c r="AY63" s="535"/>
    </row>
    <row r="64" spans="1:51" ht="7.9" customHeight="1" x14ac:dyDescent="0.2">
      <c r="A64" s="477"/>
      <c r="B64" s="478"/>
      <c r="C64" s="478"/>
      <c r="D64" s="478"/>
      <c r="E64" s="478"/>
      <c r="F64" s="478"/>
      <c r="G64" s="478"/>
      <c r="H64" s="478"/>
      <c r="I64" s="478"/>
      <c r="J64" s="478"/>
      <c r="K64" s="478"/>
      <c r="L64" s="478"/>
      <c r="M64" s="478"/>
      <c r="N64" s="478"/>
      <c r="O64" s="478"/>
      <c r="P64" s="478"/>
      <c r="Q64" s="478"/>
      <c r="R64" s="478"/>
      <c r="S64" s="478"/>
      <c r="T64" s="478"/>
      <c r="U64" s="478"/>
      <c r="V64" s="478"/>
      <c r="W64" s="478"/>
      <c r="X64" s="478"/>
      <c r="Y64" s="478"/>
      <c r="Z64" s="478"/>
      <c r="AA64" s="478"/>
      <c r="AB64" s="478"/>
      <c r="AC64" s="478"/>
      <c r="AD64" s="478"/>
      <c r="AE64" s="478"/>
      <c r="AF64" s="478"/>
      <c r="AG64" s="478"/>
      <c r="AH64" s="478"/>
      <c r="AI64" s="478"/>
      <c r="AJ64" s="478"/>
      <c r="AK64" s="478"/>
      <c r="AL64" s="478"/>
      <c r="AM64" s="478"/>
      <c r="AN64" s="478"/>
      <c r="AO64" s="478"/>
      <c r="AP64" s="478"/>
      <c r="AQ64" s="478"/>
      <c r="AR64" s="478"/>
      <c r="AS64" s="478"/>
      <c r="AT64" s="478"/>
      <c r="AU64" s="478"/>
      <c r="AV64" s="478"/>
      <c r="AW64" s="478"/>
      <c r="AX64" s="478"/>
      <c r="AY64" s="519"/>
    </row>
  </sheetData>
  <protectedRanges>
    <protectedRange sqref="AU6:AV6 AS11:AX12 AV14:AX14 R16:U16 D18:AX30 B18:B30 B45:B61 D45:AX61" name="Диапазон1"/>
  </protectedRanges>
  <mergeCells count="57">
    <mergeCell ref="B63:E63"/>
    <mergeCell ref="F63:O63"/>
    <mergeCell ref="B39:AM39"/>
    <mergeCell ref="AO39:AV39"/>
    <mergeCell ref="AW39:AX39"/>
    <mergeCell ref="B40:C43"/>
    <mergeCell ref="AB40:AP43"/>
    <mergeCell ref="AQ40:AV41"/>
    <mergeCell ref="AW40:AX43"/>
    <mergeCell ref="AQ42:AV43"/>
    <mergeCell ref="D44:M44"/>
    <mergeCell ref="N44:W44"/>
    <mergeCell ref="X44:AR44"/>
    <mergeCell ref="AS44:AU44"/>
    <mergeCell ref="AV44:AX44"/>
    <mergeCell ref="B31:E31"/>
    <mergeCell ref="F31:Q31"/>
    <mergeCell ref="B15:Q15"/>
    <mergeCell ref="R15:S15"/>
    <mergeCell ref="T15:U15"/>
    <mergeCell ref="D17:N17"/>
    <mergeCell ref="O17:U17"/>
    <mergeCell ref="B16:Q16"/>
    <mergeCell ref="R16:S16"/>
    <mergeCell ref="T16:U16"/>
    <mergeCell ref="V16:AR16"/>
    <mergeCell ref="AS16:AX16"/>
    <mergeCell ref="V17:AQ17"/>
    <mergeCell ref="AR17:AU17"/>
    <mergeCell ref="B14:U14"/>
    <mergeCell ref="V14:AU14"/>
    <mergeCell ref="AV14:AX14"/>
    <mergeCell ref="V15:AR15"/>
    <mergeCell ref="AS15:AX15"/>
    <mergeCell ref="AV17:AX17"/>
    <mergeCell ref="AX11:AX12"/>
    <mergeCell ref="F12:K12"/>
    <mergeCell ref="B13:U13"/>
    <mergeCell ref="V13:AU13"/>
    <mergeCell ref="AV13:AX13"/>
    <mergeCell ref="F11:K11"/>
    <mergeCell ref="R11:AR12"/>
    <mergeCell ref="AS11:AT12"/>
    <mergeCell ref="AU11:AU12"/>
    <mergeCell ref="AV11:AW12"/>
    <mergeCell ref="B6:Y6"/>
    <mergeCell ref="Z6:AK6"/>
    <mergeCell ref="AL6:AT6"/>
    <mergeCell ref="AU6:AV6"/>
    <mergeCell ref="AW6:AX6"/>
    <mergeCell ref="F7:K7"/>
    <mergeCell ref="R7:U10"/>
    <mergeCell ref="V7:AG10"/>
    <mergeCell ref="AH7:AP10"/>
    <mergeCell ref="AQ7:AX8"/>
    <mergeCell ref="AQ9:AX10"/>
    <mergeCell ref="F10:K10"/>
  </mergeCells>
  <pageMargins left="0" right="0" top="0.19685039370078741" bottom="0" header="0.51181102362204722" footer="0.51181102362204722"/>
  <pageSetup paperSize="261" scale="95" orientation="landscape" horizontalDpi="120" verticalDpi="144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7"/>
  <sheetViews>
    <sheetView zoomScale="85" zoomScaleNormal="75" workbookViewId="0">
      <selection activeCell="G26" sqref="G26"/>
    </sheetView>
  </sheetViews>
  <sheetFormatPr defaultRowHeight="12.75" x14ac:dyDescent="0.2"/>
  <cols>
    <col min="1" max="2" width="2.28515625" style="412" customWidth="1"/>
    <col min="3" max="3" width="5.7109375" style="412" customWidth="1"/>
    <col min="4" max="4" width="2.7109375" style="412" customWidth="1"/>
    <col min="5" max="5" width="2.5703125" style="412" customWidth="1"/>
    <col min="6" max="6" width="0.28515625" style="412" customWidth="1"/>
    <col min="7" max="7" width="5.140625" style="412" customWidth="1"/>
    <col min="8" max="8" width="4.28515625" style="412" customWidth="1"/>
    <col min="9" max="9" width="2.7109375" style="412" customWidth="1"/>
    <col min="10" max="10" width="1.140625" style="412" customWidth="1"/>
    <col min="11" max="11" width="5.140625" style="412" customWidth="1"/>
    <col min="12" max="12" width="1.5703125" style="412" customWidth="1"/>
    <col min="13" max="13" width="6.85546875" style="412" customWidth="1"/>
    <col min="14" max="14" width="2.7109375" style="412" customWidth="1"/>
    <col min="15" max="15" width="3.7109375" style="412" customWidth="1"/>
    <col min="16" max="16" width="0.85546875" style="412" customWidth="1"/>
    <col min="17" max="17" width="3.7109375" style="412" customWidth="1"/>
    <col min="18" max="18" width="4.140625" style="412" customWidth="1"/>
    <col min="19" max="19" width="5.28515625" style="412" customWidth="1"/>
    <col min="20" max="20" width="4.85546875" style="412" customWidth="1"/>
    <col min="21" max="21" width="5.7109375" style="412" customWidth="1"/>
    <col min="22" max="22" width="5.28515625" style="412" customWidth="1"/>
    <col min="23" max="23" width="3.7109375" style="412" customWidth="1"/>
    <col min="24" max="25" width="1.28515625" style="412" customWidth="1"/>
    <col min="26" max="26" width="2.7109375" style="412" customWidth="1"/>
    <col min="27" max="27" width="4.85546875" style="412" customWidth="1"/>
    <col min="28" max="28" width="2.5703125" style="412" customWidth="1"/>
    <col min="29" max="29" width="1.42578125" style="412" customWidth="1"/>
    <col min="30" max="30" width="2.28515625" style="412" customWidth="1"/>
    <col min="31" max="31" width="3" style="412" customWidth="1"/>
    <col min="32" max="32" width="2.7109375" style="412" customWidth="1"/>
    <col min="33" max="33" width="1" style="412" customWidth="1"/>
    <col min="34" max="34" width="4.28515625" style="412" customWidth="1"/>
    <col min="35" max="36" width="1.140625" style="412" customWidth="1"/>
    <col min="37" max="37" width="2.5703125" style="412" customWidth="1"/>
    <col min="38" max="38" width="1.28515625" style="412" customWidth="1"/>
    <col min="39" max="39" width="0.7109375" style="412" customWidth="1"/>
    <col min="40" max="40" width="1.28515625" style="412" customWidth="1"/>
    <col min="41" max="41" width="4.140625" style="412" customWidth="1"/>
    <col min="42" max="43" width="2.7109375" style="412" customWidth="1"/>
    <col min="44" max="44" width="3.85546875" style="412" customWidth="1"/>
    <col min="45" max="45" width="2.7109375" style="412" customWidth="1"/>
    <col min="46" max="46" width="1.28515625" style="412" customWidth="1"/>
    <col min="47" max="47" width="5.85546875" style="412" customWidth="1"/>
    <col min="48" max="48" width="3.140625" style="412" customWidth="1"/>
    <col min="49" max="49" width="2.5703125" style="412" customWidth="1"/>
    <col min="50" max="50" width="5.140625" style="412" customWidth="1"/>
    <col min="51" max="51" width="2.28515625" style="412" customWidth="1"/>
    <col min="52" max="256" width="9.140625" style="412"/>
    <col min="257" max="258" width="2.28515625" style="412" customWidth="1"/>
    <col min="259" max="259" width="5.7109375" style="412" customWidth="1"/>
    <col min="260" max="260" width="2.7109375" style="412" customWidth="1"/>
    <col min="261" max="261" width="2.5703125" style="412" customWidth="1"/>
    <col min="262" max="262" width="0.28515625" style="412" customWidth="1"/>
    <col min="263" max="263" width="5.140625" style="412" customWidth="1"/>
    <col min="264" max="264" width="4.28515625" style="412" customWidth="1"/>
    <col min="265" max="265" width="2.7109375" style="412" customWidth="1"/>
    <col min="266" max="266" width="1.140625" style="412" customWidth="1"/>
    <col min="267" max="267" width="5.140625" style="412" customWidth="1"/>
    <col min="268" max="268" width="1.5703125" style="412" customWidth="1"/>
    <col min="269" max="269" width="6.85546875" style="412" customWidth="1"/>
    <col min="270" max="270" width="2.7109375" style="412" customWidth="1"/>
    <col min="271" max="271" width="3.7109375" style="412" customWidth="1"/>
    <col min="272" max="272" width="0.85546875" style="412" customWidth="1"/>
    <col min="273" max="273" width="3.7109375" style="412" customWidth="1"/>
    <col min="274" max="274" width="4.140625" style="412" customWidth="1"/>
    <col min="275" max="275" width="5.28515625" style="412" customWidth="1"/>
    <col min="276" max="276" width="4.85546875" style="412" customWidth="1"/>
    <col min="277" max="277" width="5.7109375" style="412" customWidth="1"/>
    <col min="278" max="278" width="5.28515625" style="412" customWidth="1"/>
    <col min="279" max="279" width="3.7109375" style="412" customWidth="1"/>
    <col min="280" max="281" width="1.28515625" style="412" customWidth="1"/>
    <col min="282" max="282" width="2.7109375" style="412" customWidth="1"/>
    <col min="283" max="283" width="4.85546875" style="412" customWidth="1"/>
    <col min="284" max="284" width="2.5703125" style="412" customWidth="1"/>
    <col min="285" max="285" width="1.42578125" style="412" customWidth="1"/>
    <col min="286" max="286" width="2.28515625" style="412" customWidth="1"/>
    <col min="287" max="287" width="3" style="412" customWidth="1"/>
    <col min="288" max="288" width="2.7109375" style="412" customWidth="1"/>
    <col min="289" max="289" width="1" style="412" customWidth="1"/>
    <col min="290" max="290" width="4.28515625" style="412" customWidth="1"/>
    <col min="291" max="292" width="1.140625" style="412" customWidth="1"/>
    <col min="293" max="293" width="2.5703125" style="412" customWidth="1"/>
    <col min="294" max="294" width="1.28515625" style="412" customWidth="1"/>
    <col min="295" max="295" width="0.7109375" style="412" customWidth="1"/>
    <col min="296" max="296" width="1.28515625" style="412" customWidth="1"/>
    <col min="297" max="297" width="4.140625" style="412" customWidth="1"/>
    <col min="298" max="299" width="2.7109375" style="412" customWidth="1"/>
    <col min="300" max="300" width="3.85546875" style="412" customWidth="1"/>
    <col min="301" max="301" width="2.7109375" style="412" customWidth="1"/>
    <col min="302" max="302" width="1.28515625" style="412" customWidth="1"/>
    <col min="303" max="303" width="5.85546875" style="412" customWidth="1"/>
    <col min="304" max="304" width="3.140625" style="412" customWidth="1"/>
    <col min="305" max="305" width="2.5703125" style="412" customWidth="1"/>
    <col min="306" max="306" width="5.140625" style="412" customWidth="1"/>
    <col min="307" max="307" width="2.28515625" style="412" customWidth="1"/>
    <col min="308" max="512" width="9.140625" style="412"/>
    <col min="513" max="514" width="2.28515625" style="412" customWidth="1"/>
    <col min="515" max="515" width="5.7109375" style="412" customWidth="1"/>
    <col min="516" max="516" width="2.7109375" style="412" customWidth="1"/>
    <col min="517" max="517" width="2.5703125" style="412" customWidth="1"/>
    <col min="518" max="518" width="0.28515625" style="412" customWidth="1"/>
    <col min="519" max="519" width="5.140625" style="412" customWidth="1"/>
    <col min="520" max="520" width="4.28515625" style="412" customWidth="1"/>
    <col min="521" max="521" width="2.7109375" style="412" customWidth="1"/>
    <col min="522" max="522" width="1.140625" style="412" customWidth="1"/>
    <col min="523" max="523" width="5.140625" style="412" customWidth="1"/>
    <col min="524" max="524" width="1.5703125" style="412" customWidth="1"/>
    <col min="525" max="525" width="6.85546875" style="412" customWidth="1"/>
    <col min="526" max="526" width="2.7109375" style="412" customWidth="1"/>
    <col min="527" max="527" width="3.7109375" style="412" customWidth="1"/>
    <col min="528" max="528" width="0.85546875" style="412" customWidth="1"/>
    <col min="529" max="529" width="3.7109375" style="412" customWidth="1"/>
    <col min="530" max="530" width="4.140625" style="412" customWidth="1"/>
    <col min="531" max="531" width="5.28515625" style="412" customWidth="1"/>
    <col min="532" max="532" width="4.85546875" style="412" customWidth="1"/>
    <col min="533" max="533" width="5.7109375" style="412" customWidth="1"/>
    <col min="534" max="534" width="5.28515625" style="412" customWidth="1"/>
    <col min="535" max="535" width="3.7109375" style="412" customWidth="1"/>
    <col min="536" max="537" width="1.28515625" style="412" customWidth="1"/>
    <col min="538" max="538" width="2.7109375" style="412" customWidth="1"/>
    <col min="539" max="539" width="4.85546875" style="412" customWidth="1"/>
    <col min="540" max="540" width="2.5703125" style="412" customWidth="1"/>
    <col min="541" max="541" width="1.42578125" style="412" customWidth="1"/>
    <col min="542" max="542" width="2.28515625" style="412" customWidth="1"/>
    <col min="543" max="543" width="3" style="412" customWidth="1"/>
    <col min="544" max="544" width="2.7109375" style="412" customWidth="1"/>
    <col min="545" max="545" width="1" style="412" customWidth="1"/>
    <col min="546" max="546" width="4.28515625" style="412" customWidth="1"/>
    <col min="547" max="548" width="1.140625" style="412" customWidth="1"/>
    <col min="549" max="549" width="2.5703125" style="412" customWidth="1"/>
    <col min="550" max="550" width="1.28515625" style="412" customWidth="1"/>
    <col min="551" max="551" width="0.7109375" style="412" customWidth="1"/>
    <col min="552" max="552" width="1.28515625" style="412" customWidth="1"/>
    <col min="553" max="553" width="4.140625" style="412" customWidth="1"/>
    <col min="554" max="555" width="2.7109375" style="412" customWidth="1"/>
    <col min="556" max="556" width="3.85546875" style="412" customWidth="1"/>
    <col min="557" max="557" width="2.7109375" style="412" customWidth="1"/>
    <col min="558" max="558" width="1.28515625" style="412" customWidth="1"/>
    <col min="559" max="559" width="5.85546875" style="412" customWidth="1"/>
    <col min="560" max="560" width="3.140625" style="412" customWidth="1"/>
    <col min="561" max="561" width="2.5703125" style="412" customWidth="1"/>
    <col min="562" max="562" width="5.140625" style="412" customWidth="1"/>
    <col min="563" max="563" width="2.28515625" style="412" customWidth="1"/>
    <col min="564" max="768" width="9.140625" style="412"/>
    <col min="769" max="770" width="2.28515625" style="412" customWidth="1"/>
    <col min="771" max="771" width="5.7109375" style="412" customWidth="1"/>
    <col min="772" max="772" width="2.7109375" style="412" customWidth="1"/>
    <col min="773" max="773" width="2.5703125" style="412" customWidth="1"/>
    <col min="774" max="774" width="0.28515625" style="412" customWidth="1"/>
    <col min="775" max="775" width="5.140625" style="412" customWidth="1"/>
    <col min="776" max="776" width="4.28515625" style="412" customWidth="1"/>
    <col min="777" max="777" width="2.7109375" style="412" customWidth="1"/>
    <col min="778" max="778" width="1.140625" style="412" customWidth="1"/>
    <col min="779" max="779" width="5.140625" style="412" customWidth="1"/>
    <col min="780" max="780" width="1.5703125" style="412" customWidth="1"/>
    <col min="781" max="781" width="6.85546875" style="412" customWidth="1"/>
    <col min="782" max="782" width="2.7109375" style="412" customWidth="1"/>
    <col min="783" max="783" width="3.7109375" style="412" customWidth="1"/>
    <col min="784" max="784" width="0.85546875" style="412" customWidth="1"/>
    <col min="785" max="785" width="3.7109375" style="412" customWidth="1"/>
    <col min="786" max="786" width="4.140625" style="412" customWidth="1"/>
    <col min="787" max="787" width="5.28515625" style="412" customWidth="1"/>
    <col min="788" max="788" width="4.85546875" style="412" customWidth="1"/>
    <col min="789" max="789" width="5.7109375" style="412" customWidth="1"/>
    <col min="790" max="790" width="5.28515625" style="412" customWidth="1"/>
    <col min="791" max="791" width="3.7109375" style="412" customWidth="1"/>
    <col min="792" max="793" width="1.28515625" style="412" customWidth="1"/>
    <col min="794" max="794" width="2.7109375" style="412" customWidth="1"/>
    <col min="795" max="795" width="4.85546875" style="412" customWidth="1"/>
    <col min="796" max="796" width="2.5703125" style="412" customWidth="1"/>
    <col min="797" max="797" width="1.42578125" style="412" customWidth="1"/>
    <col min="798" max="798" width="2.28515625" style="412" customWidth="1"/>
    <col min="799" max="799" width="3" style="412" customWidth="1"/>
    <col min="800" max="800" width="2.7109375" style="412" customWidth="1"/>
    <col min="801" max="801" width="1" style="412" customWidth="1"/>
    <col min="802" max="802" width="4.28515625" style="412" customWidth="1"/>
    <col min="803" max="804" width="1.140625" style="412" customWidth="1"/>
    <col min="805" max="805" width="2.5703125" style="412" customWidth="1"/>
    <col min="806" max="806" width="1.28515625" style="412" customWidth="1"/>
    <col min="807" max="807" width="0.7109375" style="412" customWidth="1"/>
    <col min="808" max="808" width="1.28515625" style="412" customWidth="1"/>
    <col min="809" max="809" width="4.140625" style="412" customWidth="1"/>
    <col min="810" max="811" width="2.7109375" style="412" customWidth="1"/>
    <col min="812" max="812" width="3.85546875" style="412" customWidth="1"/>
    <col min="813" max="813" width="2.7109375" style="412" customWidth="1"/>
    <col min="814" max="814" width="1.28515625" style="412" customWidth="1"/>
    <col min="815" max="815" width="5.85546875" style="412" customWidth="1"/>
    <col min="816" max="816" width="3.140625" style="412" customWidth="1"/>
    <col min="817" max="817" width="2.5703125" style="412" customWidth="1"/>
    <col min="818" max="818" width="5.140625" style="412" customWidth="1"/>
    <col min="819" max="819" width="2.28515625" style="412" customWidth="1"/>
    <col min="820" max="1024" width="9.140625" style="412"/>
    <col min="1025" max="1026" width="2.28515625" style="412" customWidth="1"/>
    <col min="1027" max="1027" width="5.7109375" style="412" customWidth="1"/>
    <col min="1028" max="1028" width="2.7109375" style="412" customWidth="1"/>
    <col min="1029" max="1029" width="2.5703125" style="412" customWidth="1"/>
    <col min="1030" max="1030" width="0.28515625" style="412" customWidth="1"/>
    <col min="1031" max="1031" width="5.140625" style="412" customWidth="1"/>
    <col min="1032" max="1032" width="4.28515625" style="412" customWidth="1"/>
    <col min="1033" max="1033" width="2.7109375" style="412" customWidth="1"/>
    <col min="1034" max="1034" width="1.140625" style="412" customWidth="1"/>
    <col min="1035" max="1035" width="5.140625" style="412" customWidth="1"/>
    <col min="1036" max="1036" width="1.5703125" style="412" customWidth="1"/>
    <col min="1037" max="1037" width="6.85546875" style="412" customWidth="1"/>
    <col min="1038" max="1038" width="2.7109375" style="412" customWidth="1"/>
    <col min="1039" max="1039" width="3.7109375" style="412" customWidth="1"/>
    <col min="1040" max="1040" width="0.85546875" style="412" customWidth="1"/>
    <col min="1041" max="1041" width="3.7109375" style="412" customWidth="1"/>
    <col min="1042" max="1042" width="4.140625" style="412" customWidth="1"/>
    <col min="1043" max="1043" width="5.28515625" style="412" customWidth="1"/>
    <col min="1044" max="1044" width="4.85546875" style="412" customWidth="1"/>
    <col min="1045" max="1045" width="5.7109375" style="412" customWidth="1"/>
    <col min="1046" max="1046" width="5.28515625" style="412" customWidth="1"/>
    <col min="1047" max="1047" width="3.7109375" style="412" customWidth="1"/>
    <col min="1048" max="1049" width="1.28515625" style="412" customWidth="1"/>
    <col min="1050" max="1050" width="2.7109375" style="412" customWidth="1"/>
    <col min="1051" max="1051" width="4.85546875" style="412" customWidth="1"/>
    <col min="1052" max="1052" width="2.5703125" style="412" customWidth="1"/>
    <col min="1053" max="1053" width="1.42578125" style="412" customWidth="1"/>
    <col min="1054" max="1054" width="2.28515625" style="412" customWidth="1"/>
    <col min="1055" max="1055" width="3" style="412" customWidth="1"/>
    <col min="1056" max="1056" width="2.7109375" style="412" customWidth="1"/>
    <col min="1057" max="1057" width="1" style="412" customWidth="1"/>
    <col min="1058" max="1058" width="4.28515625" style="412" customWidth="1"/>
    <col min="1059" max="1060" width="1.140625" style="412" customWidth="1"/>
    <col min="1061" max="1061" width="2.5703125" style="412" customWidth="1"/>
    <col min="1062" max="1062" width="1.28515625" style="412" customWidth="1"/>
    <col min="1063" max="1063" width="0.7109375" style="412" customWidth="1"/>
    <col min="1064" max="1064" width="1.28515625" style="412" customWidth="1"/>
    <col min="1065" max="1065" width="4.140625" style="412" customWidth="1"/>
    <col min="1066" max="1067" width="2.7109375" style="412" customWidth="1"/>
    <col min="1068" max="1068" width="3.85546875" style="412" customWidth="1"/>
    <col min="1069" max="1069" width="2.7109375" style="412" customWidth="1"/>
    <col min="1070" max="1070" width="1.28515625" style="412" customWidth="1"/>
    <col min="1071" max="1071" width="5.85546875" style="412" customWidth="1"/>
    <col min="1072" max="1072" width="3.140625" style="412" customWidth="1"/>
    <col min="1073" max="1073" width="2.5703125" style="412" customWidth="1"/>
    <col min="1074" max="1074" width="5.140625" style="412" customWidth="1"/>
    <col min="1075" max="1075" width="2.28515625" style="412" customWidth="1"/>
    <col min="1076" max="1280" width="9.140625" style="412"/>
    <col min="1281" max="1282" width="2.28515625" style="412" customWidth="1"/>
    <col min="1283" max="1283" width="5.7109375" style="412" customWidth="1"/>
    <col min="1284" max="1284" width="2.7109375" style="412" customWidth="1"/>
    <col min="1285" max="1285" width="2.5703125" style="412" customWidth="1"/>
    <col min="1286" max="1286" width="0.28515625" style="412" customWidth="1"/>
    <col min="1287" max="1287" width="5.140625" style="412" customWidth="1"/>
    <col min="1288" max="1288" width="4.28515625" style="412" customWidth="1"/>
    <col min="1289" max="1289" width="2.7109375" style="412" customWidth="1"/>
    <col min="1290" max="1290" width="1.140625" style="412" customWidth="1"/>
    <col min="1291" max="1291" width="5.140625" style="412" customWidth="1"/>
    <col min="1292" max="1292" width="1.5703125" style="412" customWidth="1"/>
    <col min="1293" max="1293" width="6.85546875" style="412" customWidth="1"/>
    <col min="1294" max="1294" width="2.7109375" style="412" customWidth="1"/>
    <col min="1295" max="1295" width="3.7109375" style="412" customWidth="1"/>
    <col min="1296" max="1296" width="0.85546875" style="412" customWidth="1"/>
    <col min="1297" max="1297" width="3.7109375" style="412" customWidth="1"/>
    <col min="1298" max="1298" width="4.140625" style="412" customWidth="1"/>
    <col min="1299" max="1299" width="5.28515625" style="412" customWidth="1"/>
    <col min="1300" max="1300" width="4.85546875" style="412" customWidth="1"/>
    <col min="1301" max="1301" width="5.7109375" style="412" customWidth="1"/>
    <col min="1302" max="1302" width="5.28515625" style="412" customWidth="1"/>
    <col min="1303" max="1303" width="3.7109375" style="412" customWidth="1"/>
    <col min="1304" max="1305" width="1.28515625" style="412" customWidth="1"/>
    <col min="1306" max="1306" width="2.7109375" style="412" customWidth="1"/>
    <col min="1307" max="1307" width="4.85546875" style="412" customWidth="1"/>
    <col min="1308" max="1308" width="2.5703125" style="412" customWidth="1"/>
    <col min="1309" max="1309" width="1.42578125" style="412" customWidth="1"/>
    <col min="1310" max="1310" width="2.28515625" style="412" customWidth="1"/>
    <col min="1311" max="1311" width="3" style="412" customWidth="1"/>
    <col min="1312" max="1312" width="2.7109375" style="412" customWidth="1"/>
    <col min="1313" max="1313" width="1" style="412" customWidth="1"/>
    <col min="1314" max="1314" width="4.28515625" style="412" customWidth="1"/>
    <col min="1315" max="1316" width="1.140625" style="412" customWidth="1"/>
    <col min="1317" max="1317" width="2.5703125" style="412" customWidth="1"/>
    <col min="1318" max="1318" width="1.28515625" style="412" customWidth="1"/>
    <col min="1319" max="1319" width="0.7109375" style="412" customWidth="1"/>
    <col min="1320" max="1320" width="1.28515625" style="412" customWidth="1"/>
    <col min="1321" max="1321" width="4.140625" style="412" customWidth="1"/>
    <col min="1322" max="1323" width="2.7109375" style="412" customWidth="1"/>
    <col min="1324" max="1324" width="3.85546875" style="412" customWidth="1"/>
    <col min="1325" max="1325" width="2.7109375" style="412" customWidth="1"/>
    <col min="1326" max="1326" width="1.28515625" style="412" customWidth="1"/>
    <col min="1327" max="1327" width="5.85546875" style="412" customWidth="1"/>
    <col min="1328" max="1328" width="3.140625" style="412" customWidth="1"/>
    <col min="1329" max="1329" width="2.5703125" style="412" customWidth="1"/>
    <col min="1330" max="1330" width="5.140625" style="412" customWidth="1"/>
    <col min="1331" max="1331" width="2.28515625" style="412" customWidth="1"/>
    <col min="1332" max="1536" width="9.140625" style="412"/>
    <col min="1537" max="1538" width="2.28515625" style="412" customWidth="1"/>
    <col min="1539" max="1539" width="5.7109375" style="412" customWidth="1"/>
    <col min="1540" max="1540" width="2.7109375" style="412" customWidth="1"/>
    <col min="1541" max="1541" width="2.5703125" style="412" customWidth="1"/>
    <col min="1542" max="1542" width="0.28515625" style="412" customWidth="1"/>
    <col min="1543" max="1543" width="5.140625" style="412" customWidth="1"/>
    <col min="1544" max="1544" width="4.28515625" style="412" customWidth="1"/>
    <col min="1545" max="1545" width="2.7109375" style="412" customWidth="1"/>
    <col min="1546" max="1546" width="1.140625" style="412" customWidth="1"/>
    <col min="1547" max="1547" width="5.140625" style="412" customWidth="1"/>
    <col min="1548" max="1548" width="1.5703125" style="412" customWidth="1"/>
    <col min="1549" max="1549" width="6.85546875" style="412" customWidth="1"/>
    <col min="1550" max="1550" width="2.7109375" style="412" customWidth="1"/>
    <col min="1551" max="1551" width="3.7109375" style="412" customWidth="1"/>
    <col min="1552" max="1552" width="0.85546875" style="412" customWidth="1"/>
    <col min="1553" max="1553" width="3.7109375" style="412" customWidth="1"/>
    <col min="1554" max="1554" width="4.140625" style="412" customWidth="1"/>
    <col min="1555" max="1555" width="5.28515625" style="412" customWidth="1"/>
    <col min="1556" max="1556" width="4.85546875" style="412" customWidth="1"/>
    <col min="1557" max="1557" width="5.7109375" style="412" customWidth="1"/>
    <col min="1558" max="1558" width="5.28515625" style="412" customWidth="1"/>
    <col min="1559" max="1559" width="3.7109375" style="412" customWidth="1"/>
    <col min="1560" max="1561" width="1.28515625" style="412" customWidth="1"/>
    <col min="1562" max="1562" width="2.7109375" style="412" customWidth="1"/>
    <col min="1563" max="1563" width="4.85546875" style="412" customWidth="1"/>
    <col min="1564" max="1564" width="2.5703125" style="412" customWidth="1"/>
    <col min="1565" max="1565" width="1.42578125" style="412" customWidth="1"/>
    <col min="1566" max="1566" width="2.28515625" style="412" customWidth="1"/>
    <col min="1567" max="1567" width="3" style="412" customWidth="1"/>
    <col min="1568" max="1568" width="2.7109375" style="412" customWidth="1"/>
    <col min="1569" max="1569" width="1" style="412" customWidth="1"/>
    <col min="1570" max="1570" width="4.28515625" style="412" customWidth="1"/>
    <col min="1571" max="1572" width="1.140625" style="412" customWidth="1"/>
    <col min="1573" max="1573" width="2.5703125" style="412" customWidth="1"/>
    <col min="1574" max="1574" width="1.28515625" style="412" customWidth="1"/>
    <col min="1575" max="1575" width="0.7109375" style="412" customWidth="1"/>
    <col min="1576" max="1576" width="1.28515625" style="412" customWidth="1"/>
    <col min="1577" max="1577" width="4.140625" style="412" customWidth="1"/>
    <col min="1578" max="1579" width="2.7109375" style="412" customWidth="1"/>
    <col min="1580" max="1580" width="3.85546875" style="412" customWidth="1"/>
    <col min="1581" max="1581" width="2.7109375" style="412" customWidth="1"/>
    <col min="1582" max="1582" width="1.28515625" style="412" customWidth="1"/>
    <col min="1583" max="1583" width="5.85546875" style="412" customWidth="1"/>
    <col min="1584" max="1584" width="3.140625" style="412" customWidth="1"/>
    <col min="1585" max="1585" width="2.5703125" style="412" customWidth="1"/>
    <col min="1586" max="1586" width="5.140625" style="412" customWidth="1"/>
    <col min="1587" max="1587" width="2.28515625" style="412" customWidth="1"/>
    <col min="1588" max="1792" width="9.140625" style="412"/>
    <col min="1793" max="1794" width="2.28515625" style="412" customWidth="1"/>
    <col min="1795" max="1795" width="5.7109375" style="412" customWidth="1"/>
    <col min="1796" max="1796" width="2.7109375" style="412" customWidth="1"/>
    <col min="1797" max="1797" width="2.5703125" style="412" customWidth="1"/>
    <col min="1798" max="1798" width="0.28515625" style="412" customWidth="1"/>
    <col min="1799" max="1799" width="5.140625" style="412" customWidth="1"/>
    <col min="1800" max="1800" width="4.28515625" style="412" customWidth="1"/>
    <col min="1801" max="1801" width="2.7109375" style="412" customWidth="1"/>
    <col min="1802" max="1802" width="1.140625" style="412" customWidth="1"/>
    <col min="1803" max="1803" width="5.140625" style="412" customWidth="1"/>
    <col min="1804" max="1804" width="1.5703125" style="412" customWidth="1"/>
    <col min="1805" max="1805" width="6.85546875" style="412" customWidth="1"/>
    <col min="1806" max="1806" width="2.7109375" style="412" customWidth="1"/>
    <col min="1807" max="1807" width="3.7109375" style="412" customWidth="1"/>
    <col min="1808" max="1808" width="0.85546875" style="412" customWidth="1"/>
    <col min="1809" max="1809" width="3.7109375" style="412" customWidth="1"/>
    <col min="1810" max="1810" width="4.140625" style="412" customWidth="1"/>
    <col min="1811" max="1811" width="5.28515625" style="412" customWidth="1"/>
    <col min="1812" max="1812" width="4.85546875" style="412" customWidth="1"/>
    <col min="1813" max="1813" width="5.7109375" style="412" customWidth="1"/>
    <col min="1814" max="1814" width="5.28515625" style="412" customWidth="1"/>
    <col min="1815" max="1815" width="3.7109375" style="412" customWidth="1"/>
    <col min="1816" max="1817" width="1.28515625" style="412" customWidth="1"/>
    <col min="1818" max="1818" width="2.7109375" style="412" customWidth="1"/>
    <col min="1819" max="1819" width="4.85546875" style="412" customWidth="1"/>
    <col min="1820" max="1820" width="2.5703125" style="412" customWidth="1"/>
    <col min="1821" max="1821" width="1.42578125" style="412" customWidth="1"/>
    <col min="1822" max="1822" width="2.28515625" style="412" customWidth="1"/>
    <col min="1823" max="1823" width="3" style="412" customWidth="1"/>
    <col min="1824" max="1824" width="2.7109375" style="412" customWidth="1"/>
    <col min="1825" max="1825" width="1" style="412" customWidth="1"/>
    <col min="1826" max="1826" width="4.28515625" style="412" customWidth="1"/>
    <col min="1827" max="1828" width="1.140625" style="412" customWidth="1"/>
    <col min="1829" max="1829" width="2.5703125" style="412" customWidth="1"/>
    <col min="1830" max="1830" width="1.28515625" style="412" customWidth="1"/>
    <col min="1831" max="1831" width="0.7109375" style="412" customWidth="1"/>
    <col min="1832" max="1832" width="1.28515625" style="412" customWidth="1"/>
    <col min="1833" max="1833" width="4.140625" style="412" customWidth="1"/>
    <col min="1834" max="1835" width="2.7109375" style="412" customWidth="1"/>
    <col min="1836" max="1836" width="3.85546875" style="412" customWidth="1"/>
    <col min="1837" max="1837" width="2.7109375" style="412" customWidth="1"/>
    <col min="1838" max="1838" width="1.28515625" style="412" customWidth="1"/>
    <col min="1839" max="1839" width="5.85546875" style="412" customWidth="1"/>
    <col min="1840" max="1840" width="3.140625" style="412" customWidth="1"/>
    <col min="1841" max="1841" width="2.5703125" style="412" customWidth="1"/>
    <col min="1842" max="1842" width="5.140625" style="412" customWidth="1"/>
    <col min="1843" max="1843" width="2.28515625" style="412" customWidth="1"/>
    <col min="1844" max="2048" width="9.140625" style="412"/>
    <col min="2049" max="2050" width="2.28515625" style="412" customWidth="1"/>
    <col min="2051" max="2051" width="5.7109375" style="412" customWidth="1"/>
    <col min="2052" max="2052" width="2.7109375" style="412" customWidth="1"/>
    <col min="2053" max="2053" width="2.5703125" style="412" customWidth="1"/>
    <col min="2054" max="2054" width="0.28515625" style="412" customWidth="1"/>
    <col min="2055" max="2055" width="5.140625" style="412" customWidth="1"/>
    <col min="2056" max="2056" width="4.28515625" style="412" customWidth="1"/>
    <col min="2057" max="2057" width="2.7109375" style="412" customWidth="1"/>
    <col min="2058" max="2058" width="1.140625" style="412" customWidth="1"/>
    <col min="2059" max="2059" width="5.140625" style="412" customWidth="1"/>
    <col min="2060" max="2060" width="1.5703125" style="412" customWidth="1"/>
    <col min="2061" max="2061" width="6.85546875" style="412" customWidth="1"/>
    <col min="2062" max="2062" width="2.7109375" style="412" customWidth="1"/>
    <col min="2063" max="2063" width="3.7109375" style="412" customWidth="1"/>
    <col min="2064" max="2064" width="0.85546875" style="412" customWidth="1"/>
    <col min="2065" max="2065" width="3.7109375" style="412" customWidth="1"/>
    <col min="2066" max="2066" width="4.140625" style="412" customWidth="1"/>
    <col min="2067" max="2067" width="5.28515625" style="412" customWidth="1"/>
    <col min="2068" max="2068" width="4.85546875" style="412" customWidth="1"/>
    <col min="2069" max="2069" width="5.7109375" style="412" customWidth="1"/>
    <col min="2070" max="2070" width="5.28515625" style="412" customWidth="1"/>
    <col min="2071" max="2071" width="3.7109375" style="412" customWidth="1"/>
    <col min="2072" max="2073" width="1.28515625" style="412" customWidth="1"/>
    <col min="2074" max="2074" width="2.7109375" style="412" customWidth="1"/>
    <col min="2075" max="2075" width="4.85546875" style="412" customWidth="1"/>
    <col min="2076" max="2076" width="2.5703125" style="412" customWidth="1"/>
    <col min="2077" max="2077" width="1.42578125" style="412" customWidth="1"/>
    <col min="2078" max="2078" width="2.28515625" style="412" customWidth="1"/>
    <col min="2079" max="2079" width="3" style="412" customWidth="1"/>
    <col min="2080" max="2080" width="2.7109375" style="412" customWidth="1"/>
    <col min="2081" max="2081" width="1" style="412" customWidth="1"/>
    <col min="2082" max="2082" width="4.28515625" style="412" customWidth="1"/>
    <col min="2083" max="2084" width="1.140625" style="412" customWidth="1"/>
    <col min="2085" max="2085" width="2.5703125" style="412" customWidth="1"/>
    <col min="2086" max="2086" width="1.28515625" style="412" customWidth="1"/>
    <col min="2087" max="2087" width="0.7109375" style="412" customWidth="1"/>
    <col min="2088" max="2088" width="1.28515625" style="412" customWidth="1"/>
    <col min="2089" max="2089" width="4.140625" style="412" customWidth="1"/>
    <col min="2090" max="2091" width="2.7109375" style="412" customWidth="1"/>
    <col min="2092" max="2092" width="3.85546875" style="412" customWidth="1"/>
    <col min="2093" max="2093" width="2.7109375" style="412" customWidth="1"/>
    <col min="2094" max="2094" width="1.28515625" style="412" customWidth="1"/>
    <col min="2095" max="2095" width="5.85546875" style="412" customWidth="1"/>
    <col min="2096" max="2096" width="3.140625" style="412" customWidth="1"/>
    <col min="2097" max="2097" width="2.5703125" style="412" customWidth="1"/>
    <col min="2098" max="2098" width="5.140625" style="412" customWidth="1"/>
    <col min="2099" max="2099" width="2.28515625" style="412" customWidth="1"/>
    <col min="2100" max="2304" width="9.140625" style="412"/>
    <col min="2305" max="2306" width="2.28515625" style="412" customWidth="1"/>
    <col min="2307" max="2307" width="5.7109375" style="412" customWidth="1"/>
    <col min="2308" max="2308" width="2.7109375" style="412" customWidth="1"/>
    <col min="2309" max="2309" width="2.5703125" style="412" customWidth="1"/>
    <col min="2310" max="2310" width="0.28515625" style="412" customWidth="1"/>
    <col min="2311" max="2311" width="5.140625" style="412" customWidth="1"/>
    <col min="2312" max="2312" width="4.28515625" style="412" customWidth="1"/>
    <col min="2313" max="2313" width="2.7109375" style="412" customWidth="1"/>
    <col min="2314" max="2314" width="1.140625" style="412" customWidth="1"/>
    <col min="2315" max="2315" width="5.140625" style="412" customWidth="1"/>
    <col min="2316" max="2316" width="1.5703125" style="412" customWidth="1"/>
    <col min="2317" max="2317" width="6.85546875" style="412" customWidth="1"/>
    <col min="2318" max="2318" width="2.7109375" style="412" customWidth="1"/>
    <col min="2319" max="2319" width="3.7109375" style="412" customWidth="1"/>
    <col min="2320" max="2320" width="0.85546875" style="412" customWidth="1"/>
    <col min="2321" max="2321" width="3.7109375" style="412" customWidth="1"/>
    <col min="2322" max="2322" width="4.140625" style="412" customWidth="1"/>
    <col min="2323" max="2323" width="5.28515625" style="412" customWidth="1"/>
    <col min="2324" max="2324" width="4.85546875" style="412" customWidth="1"/>
    <col min="2325" max="2325" width="5.7109375" style="412" customWidth="1"/>
    <col min="2326" max="2326" width="5.28515625" style="412" customWidth="1"/>
    <col min="2327" max="2327" width="3.7109375" style="412" customWidth="1"/>
    <col min="2328" max="2329" width="1.28515625" style="412" customWidth="1"/>
    <col min="2330" max="2330" width="2.7109375" style="412" customWidth="1"/>
    <col min="2331" max="2331" width="4.85546875" style="412" customWidth="1"/>
    <col min="2332" max="2332" width="2.5703125" style="412" customWidth="1"/>
    <col min="2333" max="2333" width="1.42578125" style="412" customWidth="1"/>
    <col min="2334" max="2334" width="2.28515625" style="412" customWidth="1"/>
    <col min="2335" max="2335" width="3" style="412" customWidth="1"/>
    <col min="2336" max="2336" width="2.7109375" style="412" customWidth="1"/>
    <col min="2337" max="2337" width="1" style="412" customWidth="1"/>
    <col min="2338" max="2338" width="4.28515625" style="412" customWidth="1"/>
    <col min="2339" max="2340" width="1.140625" style="412" customWidth="1"/>
    <col min="2341" max="2341" width="2.5703125" style="412" customWidth="1"/>
    <col min="2342" max="2342" width="1.28515625" style="412" customWidth="1"/>
    <col min="2343" max="2343" width="0.7109375" style="412" customWidth="1"/>
    <col min="2344" max="2344" width="1.28515625" style="412" customWidth="1"/>
    <col min="2345" max="2345" width="4.140625" style="412" customWidth="1"/>
    <col min="2346" max="2347" width="2.7109375" style="412" customWidth="1"/>
    <col min="2348" max="2348" width="3.85546875" style="412" customWidth="1"/>
    <col min="2349" max="2349" width="2.7109375" style="412" customWidth="1"/>
    <col min="2350" max="2350" width="1.28515625" style="412" customWidth="1"/>
    <col min="2351" max="2351" width="5.85546875" style="412" customWidth="1"/>
    <col min="2352" max="2352" width="3.140625" style="412" customWidth="1"/>
    <col min="2353" max="2353" width="2.5703125" style="412" customWidth="1"/>
    <col min="2354" max="2354" width="5.140625" style="412" customWidth="1"/>
    <col min="2355" max="2355" width="2.28515625" style="412" customWidth="1"/>
    <col min="2356" max="2560" width="9.140625" style="412"/>
    <col min="2561" max="2562" width="2.28515625" style="412" customWidth="1"/>
    <col min="2563" max="2563" width="5.7109375" style="412" customWidth="1"/>
    <col min="2564" max="2564" width="2.7109375" style="412" customWidth="1"/>
    <col min="2565" max="2565" width="2.5703125" style="412" customWidth="1"/>
    <col min="2566" max="2566" width="0.28515625" style="412" customWidth="1"/>
    <col min="2567" max="2567" width="5.140625" style="412" customWidth="1"/>
    <col min="2568" max="2568" width="4.28515625" style="412" customWidth="1"/>
    <col min="2569" max="2569" width="2.7109375" style="412" customWidth="1"/>
    <col min="2570" max="2570" width="1.140625" style="412" customWidth="1"/>
    <col min="2571" max="2571" width="5.140625" style="412" customWidth="1"/>
    <col min="2572" max="2572" width="1.5703125" style="412" customWidth="1"/>
    <col min="2573" max="2573" width="6.85546875" style="412" customWidth="1"/>
    <col min="2574" max="2574" width="2.7109375" style="412" customWidth="1"/>
    <col min="2575" max="2575" width="3.7109375" style="412" customWidth="1"/>
    <col min="2576" max="2576" width="0.85546875" style="412" customWidth="1"/>
    <col min="2577" max="2577" width="3.7109375" style="412" customWidth="1"/>
    <col min="2578" max="2578" width="4.140625" style="412" customWidth="1"/>
    <col min="2579" max="2579" width="5.28515625" style="412" customWidth="1"/>
    <col min="2580" max="2580" width="4.85546875" style="412" customWidth="1"/>
    <col min="2581" max="2581" width="5.7109375" style="412" customWidth="1"/>
    <col min="2582" max="2582" width="5.28515625" style="412" customWidth="1"/>
    <col min="2583" max="2583" width="3.7109375" style="412" customWidth="1"/>
    <col min="2584" max="2585" width="1.28515625" style="412" customWidth="1"/>
    <col min="2586" max="2586" width="2.7109375" style="412" customWidth="1"/>
    <col min="2587" max="2587" width="4.85546875" style="412" customWidth="1"/>
    <col min="2588" max="2588" width="2.5703125" style="412" customWidth="1"/>
    <col min="2589" max="2589" width="1.42578125" style="412" customWidth="1"/>
    <col min="2590" max="2590" width="2.28515625" style="412" customWidth="1"/>
    <col min="2591" max="2591" width="3" style="412" customWidth="1"/>
    <col min="2592" max="2592" width="2.7109375" style="412" customWidth="1"/>
    <col min="2593" max="2593" width="1" style="412" customWidth="1"/>
    <col min="2594" max="2594" width="4.28515625" style="412" customWidth="1"/>
    <col min="2595" max="2596" width="1.140625" style="412" customWidth="1"/>
    <col min="2597" max="2597" width="2.5703125" style="412" customWidth="1"/>
    <col min="2598" max="2598" width="1.28515625" style="412" customWidth="1"/>
    <col min="2599" max="2599" width="0.7109375" style="412" customWidth="1"/>
    <col min="2600" max="2600" width="1.28515625" style="412" customWidth="1"/>
    <col min="2601" max="2601" width="4.140625" style="412" customWidth="1"/>
    <col min="2602" max="2603" width="2.7109375" style="412" customWidth="1"/>
    <col min="2604" max="2604" width="3.85546875" style="412" customWidth="1"/>
    <col min="2605" max="2605" width="2.7109375" style="412" customWidth="1"/>
    <col min="2606" max="2606" width="1.28515625" style="412" customWidth="1"/>
    <col min="2607" max="2607" width="5.85546875" style="412" customWidth="1"/>
    <col min="2608" max="2608" width="3.140625" style="412" customWidth="1"/>
    <col min="2609" max="2609" width="2.5703125" style="412" customWidth="1"/>
    <col min="2610" max="2610" width="5.140625" style="412" customWidth="1"/>
    <col min="2611" max="2611" width="2.28515625" style="412" customWidth="1"/>
    <col min="2612" max="2816" width="9.140625" style="412"/>
    <col min="2817" max="2818" width="2.28515625" style="412" customWidth="1"/>
    <col min="2819" max="2819" width="5.7109375" style="412" customWidth="1"/>
    <col min="2820" max="2820" width="2.7109375" style="412" customWidth="1"/>
    <col min="2821" max="2821" width="2.5703125" style="412" customWidth="1"/>
    <col min="2822" max="2822" width="0.28515625" style="412" customWidth="1"/>
    <col min="2823" max="2823" width="5.140625" style="412" customWidth="1"/>
    <col min="2824" max="2824" width="4.28515625" style="412" customWidth="1"/>
    <col min="2825" max="2825" width="2.7109375" style="412" customWidth="1"/>
    <col min="2826" max="2826" width="1.140625" style="412" customWidth="1"/>
    <col min="2827" max="2827" width="5.140625" style="412" customWidth="1"/>
    <col min="2828" max="2828" width="1.5703125" style="412" customWidth="1"/>
    <col min="2829" max="2829" width="6.85546875" style="412" customWidth="1"/>
    <col min="2830" max="2830" width="2.7109375" style="412" customWidth="1"/>
    <col min="2831" max="2831" width="3.7109375" style="412" customWidth="1"/>
    <col min="2832" max="2832" width="0.85546875" style="412" customWidth="1"/>
    <col min="2833" max="2833" width="3.7109375" style="412" customWidth="1"/>
    <col min="2834" max="2834" width="4.140625" style="412" customWidth="1"/>
    <col min="2835" max="2835" width="5.28515625" style="412" customWidth="1"/>
    <col min="2836" max="2836" width="4.85546875" style="412" customWidth="1"/>
    <col min="2837" max="2837" width="5.7109375" style="412" customWidth="1"/>
    <col min="2838" max="2838" width="5.28515625" style="412" customWidth="1"/>
    <col min="2839" max="2839" width="3.7109375" style="412" customWidth="1"/>
    <col min="2840" max="2841" width="1.28515625" style="412" customWidth="1"/>
    <col min="2842" max="2842" width="2.7109375" style="412" customWidth="1"/>
    <col min="2843" max="2843" width="4.85546875" style="412" customWidth="1"/>
    <col min="2844" max="2844" width="2.5703125" style="412" customWidth="1"/>
    <col min="2845" max="2845" width="1.42578125" style="412" customWidth="1"/>
    <col min="2846" max="2846" width="2.28515625" style="412" customWidth="1"/>
    <col min="2847" max="2847" width="3" style="412" customWidth="1"/>
    <col min="2848" max="2848" width="2.7109375" style="412" customWidth="1"/>
    <col min="2849" max="2849" width="1" style="412" customWidth="1"/>
    <col min="2850" max="2850" width="4.28515625" style="412" customWidth="1"/>
    <col min="2851" max="2852" width="1.140625" style="412" customWidth="1"/>
    <col min="2853" max="2853" width="2.5703125" style="412" customWidth="1"/>
    <col min="2854" max="2854" width="1.28515625" style="412" customWidth="1"/>
    <col min="2855" max="2855" width="0.7109375" style="412" customWidth="1"/>
    <col min="2856" max="2856" width="1.28515625" style="412" customWidth="1"/>
    <col min="2857" max="2857" width="4.140625" style="412" customWidth="1"/>
    <col min="2858" max="2859" width="2.7109375" style="412" customWidth="1"/>
    <col min="2860" max="2860" width="3.85546875" style="412" customWidth="1"/>
    <col min="2861" max="2861" width="2.7109375" style="412" customWidth="1"/>
    <col min="2862" max="2862" width="1.28515625" style="412" customWidth="1"/>
    <col min="2863" max="2863" width="5.85546875" style="412" customWidth="1"/>
    <col min="2864" max="2864" width="3.140625" style="412" customWidth="1"/>
    <col min="2865" max="2865" width="2.5703125" style="412" customWidth="1"/>
    <col min="2866" max="2866" width="5.140625" style="412" customWidth="1"/>
    <col min="2867" max="2867" width="2.28515625" style="412" customWidth="1"/>
    <col min="2868" max="3072" width="9.140625" style="412"/>
    <col min="3073" max="3074" width="2.28515625" style="412" customWidth="1"/>
    <col min="3075" max="3075" width="5.7109375" style="412" customWidth="1"/>
    <col min="3076" max="3076" width="2.7109375" style="412" customWidth="1"/>
    <col min="3077" max="3077" width="2.5703125" style="412" customWidth="1"/>
    <col min="3078" max="3078" width="0.28515625" style="412" customWidth="1"/>
    <col min="3079" max="3079" width="5.140625" style="412" customWidth="1"/>
    <col min="3080" max="3080" width="4.28515625" style="412" customWidth="1"/>
    <col min="3081" max="3081" width="2.7109375" style="412" customWidth="1"/>
    <col min="3082" max="3082" width="1.140625" style="412" customWidth="1"/>
    <col min="3083" max="3083" width="5.140625" style="412" customWidth="1"/>
    <col min="3084" max="3084" width="1.5703125" style="412" customWidth="1"/>
    <col min="3085" max="3085" width="6.85546875" style="412" customWidth="1"/>
    <col min="3086" max="3086" width="2.7109375" style="412" customWidth="1"/>
    <col min="3087" max="3087" width="3.7109375" style="412" customWidth="1"/>
    <col min="3088" max="3088" width="0.85546875" style="412" customWidth="1"/>
    <col min="3089" max="3089" width="3.7109375" style="412" customWidth="1"/>
    <col min="3090" max="3090" width="4.140625" style="412" customWidth="1"/>
    <col min="3091" max="3091" width="5.28515625" style="412" customWidth="1"/>
    <col min="3092" max="3092" width="4.85546875" style="412" customWidth="1"/>
    <col min="3093" max="3093" width="5.7109375" style="412" customWidth="1"/>
    <col min="3094" max="3094" width="5.28515625" style="412" customWidth="1"/>
    <col min="3095" max="3095" width="3.7109375" style="412" customWidth="1"/>
    <col min="3096" max="3097" width="1.28515625" style="412" customWidth="1"/>
    <col min="3098" max="3098" width="2.7109375" style="412" customWidth="1"/>
    <col min="3099" max="3099" width="4.85546875" style="412" customWidth="1"/>
    <col min="3100" max="3100" width="2.5703125" style="412" customWidth="1"/>
    <col min="3101" max="3101" width="1.42578125" style="412" customWidth="1"/>
    <col min="3102" max="3102" width="2.28515625" style="412" customWidth="1"/>
    <col min="3103" max="3103" width="3" style="412" customWidth="1"/>
    <col min="3104" max="3104" width="2.7109375" style="412" customWidth="1"/>
    <col min="3105" max="3105" width="1" style="412" customWidth="1"/>
    <col min="3106" max="3106" width="4.28515625" style="412" customWidth="1"/>
    <col min="3107" max="3108" width="1.140625" style="412" customWidth="1"/>
    <col min="3109" max="3109" width="2.5703125" style="412" customWidth="1"/>
    <col min="3110" max="3110" width="1.28515625" style="412" customWidth="1"/>
    <col min="3111" max="3111" width="0.7109375" style="412" customWidth="1"/>
    <col min="3112" max="3112" width="1.28515625" style="412" customWidth="1"/>
    <col min="3113" max="3113" width="4.140625" style="412" customWidth="1"/>
    <col min="3114" max="3115" width="2.7109375" style="412" customWidth="1"/>
    <col min="3116" max="3116" width="3.85546875" style="412" customWidth="1"/>
    <col min="3117" max="3117" width="2.7109375" style="412" customWidth="1"/>
    <col min="3118" max="3118" width="1.28515625" style="412" customWidth="1"/>
    <col min="3119" max="3119" width="5.85546875" style="412" customWidth="1"/>
    <col min="3120" max="3120" width="3.140625" style="412" customWidth="1"/>
    <col min="3121" max="3121" width="2.5703125" style="412" customWidth="1"/>
    <col min="3122" max="3122" width="5.140625" style="412" customWidth="1"/>
    <col min="3123" max="3123" width="2.28515625" style="412" customWidth="1"/>
    <col min="3124" max="3328" width="9.140625" style="412"/>
    <col min="3329" max="3330" width="2.28515625" style="412" customWidth="1"/>
    <col min="3331" max="3331" width="5.7109375" style="412" customWidth="1"/>
    <col min="3332" max="3332" width="2.7109375" style="412" customWidth="1"/>
    <col min="3333" max="3333" width="2.5703125" style="412" customWidth="1"/>
    <col min="3334" max="3334" width="0.28515625" style="412" customWidth="1"/>
    <col min="3335" max="3335" width="5.140625" style="412" customWidth="1"/>
    <col min="3336" max="3336" width="4.28515625" style="412" customWidth="1"/>
    <col min="3337" max="3337" width="2.7109375" style="412" customWidth="1"/>
    <col min="3338" max="3338" width="1.140625" style="412" customWidth="1"/>
    <col min="3339" max="3339" width="5.140625" style="412" customWidth="1"/>
    <col min="3340" max="3340" width="1.5703125" style="412" customWidth="1"/>
    <col min="3341" max="3341" width="6.85546875" style="412" customWidth="1"/>
    <col min="3342" max="3342" width="2.7109375" style="412" customWidth="1"/>
    <col min="3343" max="3343" width="3.7109375" style="412" customWidth="1"/>
    <col min="3344" max="3344" width="0.85546875" style="412" customWidth="1"/>
    <col min="3345" max="3345" width="3.7109375" style="412" customWidth="1"/>
    <col min="3346" max="3346" width="4.140625" style="412" customWidth="1"/>
    <col min="3347" max="3347" width="5.28515625" style="412" customWidth="1"/>
    <col min="3348" max="3348" width="4.85546875" style="412" customWidth="1"/>
    <col min="3349" max="3349" width="5.7109375" style="412" customWidth="1"/>
    <col min="3350" max="3350" width="5.28515625" style="412" customWidth="1"/>
    <col min="3351" max="3351" width="3.7109375" style="412" customWidth="1"/>
    <col min="3352" max="3353" width="1.28515625" style="412" customWidth="1"/>
    <col min="3354" max="3354" width="2.7109375" style="412" customWidth="1"/>
    <col min="3355" max="3355" width="4.85546875" style="412" customWidth="1"/>
    <col min="3356" max="3356" width="2.5703125" style="412" customWidth="1"/>
    <col min="3357" max="3357" width="1.42578125" style="412" customWidth="1"/>
    <col min="3358" max="3358" width="2.28515625" style="412" customWidth="1"/>
    <col min="3359" max="3359" width="3" style="412" customWidth="1"/>
    <col min="3360" max="3360" width="2.7109375" style="412" customWidth="1"/>
    <col min="3361" max="3361" width="1" style="412" customWidth="1"/>
    <col min="3362" max="3362" width="4.28515625" style="412" customWidth="1"/>
    <col min="3363" max="3364" width="1.140625" style="412" customWidth="1"/>
    <col min="3365" max="3365" width="2.5703125" style="412" customWidth="1"/>
    <col min="3366" max="3366" width="1.28515625" style="412" customWidth="1"/>
    <col min="3367" max="3367" width="0.7109375" style="412" customWidth="1"/>
    <col min="3368" max="3368" width="1.28515625" style="412" customWidth="1"/>
    <col min="3369" max="3369" width="4.140625" style="412" customWidth="1"/>
    <col min="3370" max="3371" width="2.7109375" style="412" customWidth="1"/>
    <col min="3372" max="3372" width="3.85546875" style="412" customWidth="1"/>
    <col min="3373" max="3373" width="2.7109375" style="412" customWidth="1"/>
    <col min="3374" max="3374" width="1.28515625" style="412" customWidth="1"/>
    <col min="3375" max="3375" width="5.85546875" style="412" customWidth="1"/>
    <col min="3376" max="3376" width="3.140625" style="412" customWidth="1"/>
    <col min="3377" max="3377" width="2.5703125" style="412" customWidth="1"/>
    <col min="3378" max="3378" width="5.140625" style="412" customWidth="1"/>
    <col min="3379" max="3379" width="2.28515625" style="412" customWidth="1"/>
    <col min="3380" max="3584" width="9.140625" style="412"/>
    <col min="3585" max="3586" width="2.28515625" style="412" customWidth="1"/>
    <col min="3587" max="3587" width="5.7109375" style="412" customWidth="1"/>
    <col min="3588" max="3588" width="2.7109375" style="412" customWidth="1"/>
    <col min="3589" max="3589" width="2.5703125" style="412" customWidth="1"/>
    <col min="3590" max="3590" width="0.28515625" style="412" customWidth="1"/>
    <col min="3591" max="3591" width="5.140625" style="412" customWidth="1"/>
    <col min="3592" max="3592" width="4.28515625" style="412" customWidth="1"/>
    <col min="3593" max="3593" width="2.7109375" style="412" customWidth="1"/>
    <col min="3594" max="3594" width="1.140625" style="412" customWidth="1"/>
    <col min="3595" max="3595" width="5.140625" style="412" customWidth="1"/>
    <col min="3596" max="3596" width="1.5703125" style="412" customWidth="1"/>
    <col min="3597" max="3597" width="6.85546875" style="412" customWidth="1"/>
    <col min="3598" max="3598" width="2.7109375" style="412" customWidth="1"/>
    <col min="3599" max="3599" width="3.7109375" style="412" customWidth="1"/>
    <col min="3600" max="3600" width="0.85546875" style="412" customWidth="1"/>
    <col min="3601" max="3601" width="3.7109375" style="412" customWidth="1"/>
    <col min="3602" max="3602" width="4.140625" style="412" customWidth="1"/>
    <col min="3603" max="3603" width="5.28515625" style="412" customWidth="1"/>
    <col min="3604" max="3604" width="4.85546875" style="412" customWidth="1"/>
    <col min="3605" max="3605" width="5.7109375" style="412" customWidth="1"/>
    <col min="3606" max="3606" width="5.28515625" style="412" customWidth="1"/>
    <col min="3607" max="3607" width="3.7109375" style="412" customWidth="1"/>
    <col min="3608" max="3609" width="1.28515625" style="412" customWidth="1"/>
    <col min="3610" max="3610" width="2.7109375" style="412" customWidth="1"/>
    <col min="3611" max="3611" width="4.85546875" style="412" customWidth="1"/>
    <col min="3612" max="3612" width="2.5703125" style="412" customWidth="1"/>
    <col min="3613" max="3613" width="1.42578125" style="412" customWidth="1"/>
    <col min="3614" max="3614" width="2.28515625" style="412" customWidth="1"/>
    <col min="3615" max="3615" width="3" style="412" customWidth="1"/>
    <col min="3616" max="3616" width="2.7109375" style="412" customWidth="1"/>
    <col min="3617" max="3617" width="1" style="412" customWidth="1"/>
    <col min="3618" max="3618" width="4.28515625" style="412" customWidth="1"/>
    <col min="3619" max="3620" width="1.140625" style="412" customWidth="1"/>
    <col min="3621" max="3621" width="2.5703125" style="412" customWidth="1"/>
    <col min="3622" max="3622" width="1.28515625" style="412" customWidth="1"/>
    <col min="3623" max="3623" width="0.7109375" style="412" customWidth="1"/>
    <col min="3624" max="3624" width="1.28515625" style="412" customWidth="1"/>
    <col min="3625" max="3625" width="4.140625" style="412" customWidth="1"/>
    <col min="3626" max="3627" width="2.7109375" style="412" customWidth="1"/>
    <col min="3628" max="3628" width="3.85546875" style="412" customWidth="1"/>
    <col min="3629" max="3629" width="2.7109375" style="412" customWidth="1"/>
    <col min="3630" max="3630" width="1.28515625" style="412" customWidth="1"/>
    <col min="3631" max="3631" width="5.85546875" style="412" customWidth="1"/>
    <col min="3632" max="3632" width="3.140625" style="412" customWidth="1"/>
    <col min="3633" max="3633" width="2.5703125" style="412" customWidth="1"/>
    <col min="3634" max="3634" width="5.140625" style="412" customWidth="1"/>
    <col min="3635" max="3635" width="2.28515625" style="412" customWidth="1"/>
    <col min="3636" max="3840" width="9.140625" style="412"/>
    <col min="3841" max="3842" width="2.28515625" style="412" customWidth="1"/>
    <col min="3843" max="3843" width="5.7109375" style="412" customWidth="1"/>
    <col min="3844" max="3844" width="2.7109375" style="412" customWidth="1"/>
    <col min="3845" max="3845" width="2.5703125" style="412" customWidth="1"/>
    <col min="3846" max="3846" width="0.28515625" style="412" customWidth="1"/>
    <col min="3847" max="3847" width="5.140625" style="412" customWidth="1"/>
    <col min="3848" max="3848" width="4.28515625" style="412" customWidth="1"/>
    <col min="3849" max="3849" width="2.7109375" style="412" customWidth="1"/>
    <col min="3850" max="3850" width="1.140625" style="412" customWidth="1"/>
    <col min="3851" max="3851" width="5.140625" style="412" customWidth="1"/>
    <col min="3852" max="3852" width="1.5703125" style="412" customWidth="1"/>
    <col min="3853" max="3853" width="6.85546875" style="412" customWidth="1"/>
    <col min="3854" max="3854" width="2.7109375" style="412" customWidth="1"/>
    <col min="3855" max="3855" width="3.7109375" style="412" customWidth="1"/>
    <col min="3856" max="3856" width="0.85546875" style="412" customWidth="1"/>
    <col min="3857" max="3857" width="3.7109375" style="412" customWidth="1"/>
    <col min="3858" max="3858" width="4.140625" style="412" customWidth="1"/>
    <col min="3859" max="3859" width="5.28515625" style="412" customWidth="1"/>
    <col min="3860" max="3860" width="4.85546875" style="412" customWidth="1"/>
    <col min="3861" max="3861" width="5.7109375" style="412" customWidth="1"/>
    <col min="3862" max="3862" width="5.28515625" style="412" customWidth="1"/>
    <col min="3863" max="3863" width="3.7109375" style="412" customWidth="1"/>
    <col min="3864" max="3865" width="1.28515625" style="412" customWidth="1"/>
    <col min="3866" max="3866" width="2.7109375" style="412" customWidth="1"/>
    <col min="3867" max="3867" width="4.85546875" style="412" customWidth="1"/>
    <col min="3868" max="3868" width="2.5703125" style="412" customWidth="1"/>
    <col min="3869" max="3869" width="1.42578125" style="412" customWidth="1"/>
    <col min="3870" max="3870" width="2.28515625" style="412" customWidth="1"/>
    <col min="3871" max="3871" width="3" style="412" customWidth="1"/>
    <col min="3872" max="3872" width="2.7109375" style="412" customWidth="1"/>
    <col min="3873" max="3873" width="1" style="412" customWidth="1"/>
    <col min="3874" max="3874" width="4.28515625" style="412" customWidth="1"/>
    <col min="3875" max="3876" width="1.140625" style="412" customWidth="1"/>
    <col min="3877" max="3877" width="2.5703125" style="412" customWidth="1"/>
    <col min="3878" max="3878" width="1.28515625" style="412" customWidth="1"/>
    <col min="3879" max="3879" width="0.7109375" style="412" customWidth="1"/>
    <col min="3880" max="3880" width="1.28515625" style="412" customWidth="1"/>
    <col min="3881" max="3881" width="4.140625" style="412" customWidth="1"/>
    <col min="3882" max="3883" width="2.7109375" style="412" customWidth="1"/>
    <col min="3884" max="3884" width="3.85546875" style="412" customWidth="1"/>
    <col min="3885" max="3885" width="2.7109375" style="412" customWidth="1"/>
    <col min="3886" max="3886" width="1.28515625" style="412" customWidth="1"/>
    <col min="3887" max="3887" width="5.85546875" style="412" customWidth="1"/>
    <col min="3888" max="3888" width="3.140625" style="412" customWidth="1"/>
    <col min="3889" max="3889" width="2.5703125" style="412" customWidth="1"/>
    <col min="3890" max="3890" width="5.140625" style="412" customWidth="1"/>
    <col min="3891" max="3891" width="2.28515625" style="412" customWidth="1"/>
    <col min="3892" max="4096" width="9.140625" style="412"/>
    <col min="4097" max="4098" width="2.28515625" style="412" customWidth="1"/>
    <col min="4099" max="4099" width="5.7109375" style="412" customWidth="1"/>
    <col min="4100" max="4100" width="2.7109375" style="412" customWidth="1"/>
    <col min="4101" max="4101" width="2.5703125" style="412" customWidth="1"/>
    <col min="4102" max="4102" width="0.28515625" style="412" customWidth="1"/>
    <col min="4103" max="4103" width="5.140625" style="412" customWidth="1"/>
    <col min="4104" max="4104" width="4.28515625" style="412" customWidth="1"/>
    <col min="4105" max="4105" width="2.7109375" style="412" customWidth="1"/>
    <col min="4106" max="4106" width="1.140625" style="412" customWidth="1"/>
    <col min="4107" max="4107" width="5.140625" style="412" customWidth="1"/>
    <col min="4108" max="4108" width="1.5703125" style="412" customWidth="1"/>
    <col min="4109" max="4109" width="6.85546875" style="412" customWidth="1"/>
    <col min="4110" max="4110" width="2.7109375" style="412" customWidth="1"/>
    <col min="4111" max="4111" width="3.7109375" style="412" customWidth="1"/>
    <col min="4112" max="4112" width="0.85546875" style="412" customWidth="1"/>
    <col min="4113" max="4113" width="3.7109375" style="412" customWidth="1"/>
    <col min="4114" max="4114" width="4.140625" style="412" customWidth="1"/>
    <col min="4115" max="4115" width="5.28515625" style="412" customWidth="1"/>
    <col min="4116" max="4116" width="4.85546875" style="412" customWidth="1"/>
    <col min="4117" max="4117" width="5.7109375" style="412" customWidth="1"/>
    <col min="4118" max="4118" width="5.28515625" style="412" customWidth="1"/>
    <col min="4119" max="4119" width="3.7109375" style="412" customWidth="1"/>
    <col min="4120" max="4121" width="1.28515625" style="412" customWidth="1"/>
    <col min="4122" max="4122" width="2.7109375" style="412" customWidth="1"/>
    <col min="4123" max="4123" width="4.85546875" style="412" customWidth="1"/>
    <col min="4124" max="4124" width="2.5703125" style="412" customWidth="1"/>
    <col min="4125" max="4125" width="1.42578125" style="412" customWidth="1"/>
    <col min="4126" max="4126" width="2.28515625" style="412" customWidth="1"/>
    <col min="4127" max="4127" width="3" style="412" customWidth="1"/>
    <col min="4128" max="4128" width="2.7109375" style="412" customWidth="1"/>
    <col min="4129" max="4129" width="1" style="412" customWidth="1"/>
    <col min="4130" max="4130" width="4.28515625" style="412" customWidth="1"/>
    <col min="4131" max="4132" width="1.140625" style="412" customWidth="1"/>
    <col min="4133" max="4133" width="2.5703125" style="412" customWidth="1"/>
    <col min="4134" max="4134" width="1.28515625" style="412" customWidth="1"/>
    <col min="4135" max="4135" width="0.7109375" style="412" customWidth="1"/>
    <col min="4136" max="4136" width="1.28515625" style="412" customWidth="1"/>
    <col min="4137" max="4137" width="4.140625" style="412" customWidth="1"/>
    <col min="4138" max="4139" width="2.7109375" style="412" customWidth="1"/>
    <col min="4140" max="4140" width="3.85546875" style="412" customWidth="1"/>
    <col min="4141" max="4141" width="2.7109375" style="412" customWidth="1"/>
    <col min="4142" max="4142" width="1.28515625" style="412" customWidth="1"/>
    <col min="4143" max="4143" width="5.85546875" style="412" customWidth="1"/>
    <col min="4144" max="4144" width="3.140625" style="412" customWidth="1"/>
    <col min="4145" max="4145" width="2.5703125" style="412" customWidth="1"/>
    <col min="4146" max="4146" width="5.140625" style="412" customWidth="1"/>
    <col min="4147" max="4147" width="2.28515625" style="412" customWidth="1"/>
    <col min="4148" max="4352" width="9.140625" style="412"/>
    <col min="4353" max="4354" width="2.28515625" style="412" customWidth="1"/>
    <col min="4355" max="4355" width="5.7109375" style="412" customWidth="1"/>
    <col min="4356" max="4356" width="2.7109375" style="412" customWidth="1"/>
    <col min="4357" max="4357" width="2.5703125" style="412" customWidth="1"/>
    <col min="4358" max="4358" width="0.28515625" style="412" customWidth="1"/>
    <col min="4359" max="4359" width="5.140625" style="412" customWidth="1"/>
    <col min="4360" max="4360" width="4.28515625" style="412" customWidth="1"/>
    <col min="4361" max="4361" width="2.7109375" style="412" customWidth="1"/>
    <col min="4362" max="4362" width="1.140625" style="412" customWidth="1"/>
    <col min="4363" max="4363" width="5.140625" style="412" customWidth="1"/>
    <col min="4364" max="4364" width="1.5703125" style="412" customWidth="1"/>
    <col min="4365" max="4365" width="6.85546875" style="412" customWidth="1"/>
    <col min="4366" max="4366" width="2.7109375" style="412" customWidth="1"/>
    <col min="4367" max="4367" width="3.7109375" style="412" customWidth="1"/>
    <col min="4368" max="4368" width="0.85546875" style="412" customWidth="1"/>
    <col min="4369" max="4369" width="3.7109375" style="412" customWidth="1"/>
    <col min="4370" max="4370" width="4.140625" style="412" customWidth="1"/>
    <col min="4371" max="4371" width="5.28515625" style="412" customWidth="1"/>
    <col min="4372" max="4372" width="4.85546875" style="412" customWidth="1"/>
    <col min="4373" max="4373" width="5.7109375" style="412" customWidth="1"/>
    <col min="4374" max="4374" width="5.28515625" style="412" customWidth="1"/>
    <col min="4375" max="4375" width="3.7109375" style="412" customWidth="1"/>
    <col min="4376" max="4377" width="1.28515625" style="412" customWidth="1"/>
    <col min="4378" max="4378" width="2.7109375" style="412" customWidth="1"/>
    <col min="4379" max="4379" width="4.85546875" style="412" customWidth="1"/>
    <col min="4380" max="4380" width="2.5703125" style="412" customWidth="1"/>
    <col min="4381" max="4381" width="1.42578125" style="412" customWidth="1"/>
    <col min="4382" max="4382" width="2.28515625" style="412" customWidth="1"/>
    <col min="4383" max="4383" width="3" style="412" customWidth="1"/>
    <col min="4384" max="4384" width="2.7109375" style="412" customWidth="1"/>
    <col min="4385" max="4385" width="1" style="412" customWidth="1"/>
    <col min="4386" max="4386" width="4.28515625" style="412" customWidth="1"/>
    <col min="4387" max="4388" width="1.140625" style="412" customWidth="1"/>
    <col min="4389" max="4389" width="2.5703125" style="412" customWidth="1"/>
    <col min="4390" max="4390" width="1.28515625" style="412" customWidth="1"/>
    <col min="4391" max="4391" width="0.7109375" style="412" customWidth="1"/>
    <col min="4392" max="4392" width="1.28515625" style="412" customWidth="1"/>
    <col min="4393" max="4393" width="4.140625" style="412" customWidth="1"/>
    <col min="4394" max="4395" width="2.7109375" style="412" customWidth="1"/>
    <col min="4396" max="4396" width="3.85546875" style="412" customWidth="1"/>
    <col min="4397" max="4397" width="2.7109375" style="412" customWidth="1"/>
    <col min="4398" max="4398" width="1.28515625" style="412" customWidth="1"/>
    <col min="4399" max="4399" width="5.85546875" style="412" customWidth="1"/>
    <col min="4400" max="4400" width="3.140625" style="412" customWidth="1"/>
    <col min="4401" max="4401" width="2.5703125" style="412" customWidth="1"/>
    <col min="4402" max="4402" width="5.140625" style="412" customWidth="1"/>
    <col min="4403" max="4403" width="2.28515625" style="412" customWidth="1"/>
    <col min="4404" max="4608" width="9.140625" style="412"/>
    <col min="4609" max="4610" width="2.28515625" style="412" customWidth="1"/>
    <col min="4611" max="4611" width="5.7109375" style="412" customWidth="1"/>
    <col min="4612" max="4612" width="2.7109375" style="412" customWidth="1"/>
    <col min="4613" max="4613" width="2.5703125" style="412" customWidth="1"/>
    <col min="4614" max="4614" width="0.28515625" style="412" customWidth="1"/>
    <col min="4615" max="4615" width="5.140625" style="412" customWidth="1"/>
    <col min="4616" max="4616" width="4.28515625" style="412" customWidth="1"/>
    <col min="4617" max="4617" width="2.7109375" style="412" customWidth="1"/>
    <col min="4618" max="4618" width="1.140625" style="412" customWidth="1"/>
    <col min="4619" max="4619" width="5.140625" style="412" customWidth="1"/>
    <col min="4620" max="4620" width="1.5703125" style="412" customWidth="1"/>
    <col min="4621" max="4621" width="6.85546875" style="412" customWidth="1"/>
    <col min="4622" max="4622" width="2.7109375" style="412" customWidth="1"/>
    <col min="4623" max="4623" width="3.7109375" style="412" customWidth="1"/>
    <col min="4624" max="4624" width="0.85546875" style="412" customWidth="1"/>
    <col min="4625" max="4625" width="3.7109375" style="412" customWidth="1"/>
    <col min="4626" max="4626" width="4.140625" style="412" customWidth="1"/>
    <col min="4627" max="4627" width="5.28515625" style="412" customWidth="1"/>
    <col min="4628" max="4628" width="4.85546875" style="412" customWidth="1"/>
    <col min="4629" max="4629" width="5.7109375" style="412" customWidth="1"/>
    <col min="4630" max="4630" width="5.28515625" style="412" customWidth="1"/>
    <col min="4631" max="4631" width="3.7109375" style="412" customWidth="1"/>
    <col min="4632" max="4633" width="1.28515625" style="412" customWidth="1"/>
    <col min="4634" max="4634" width="2.7109375" style="412" customWidth="1"/>
    <col min="4635" max="4635" width="4.85546875" style="412" customWidth="1"/>
    <col min="4636" max="4636" width="2.5703125" style="412" customWidth="1"/>
    <col min="4637" max="4637" width="1.42578125" style="412" customWidth="1"/>
    <col min="4638" max="4638" width="2.28515625" style="412" customWidth="1"/>
    <col min="4639" max="4639" width="3" style="412" customWidth="1"/>
    <col min="4640" max="4640" width="2.7109375" style="412" customWidth="1"/>
    <col min="4641" max="4641" width="1" style="412" customWidth="1"/>
    <col min="4642" max="4642" width="4.28515625" style="412" customWidth="1"/>
    <col min="4643" max="4644" width="1.140625" style="412" customWidth="1"/>
    <col min="4645" max="4645" width="2.5703125" style="412" customWidth="1"/>
    <col min="4646" max="4646" width="1.28515625" style="412" customWidth="1"/>
    <col min="4647" max="4647" width="0.7109375" style="412" customWidth="1"/>
    <col min="4648" max="4648" width="1.28515625" style="412" customWidth="1"/>
    <col min="4649" max="4649" width="4.140625" style="412" customWidth="1"/>
    <col min="4650" max="4651" width="2.7109375" style="412" customWidth="1"/>
    <col min="4652" max="4652" width="3.85546875" style="412" customWidth="1"/>
    <col min="4653" max="4653" width="2.7109375" style="412" customWidth="1"/>
    <col min="4654" max="4654" width="1.28515625" style="412" customWidth="1"/>
    <col min="4655" max="4655" width="5.85546875" style="412" customWidth="1"/>
    <col min="4656" max="4656" width="3.140625" style="412" customWidth="1"/>
    <col min="4657" max="4657" width="2.5703125" style="412" customWidth="1"/>
    <col min="4658" max="4658" width="5.140625" style="412" customWidth="1"/>
    <col min="4659" max="4659" width="2.28515625" style="412" customWidth="1"/>
    <col min="4660" max="4864" width="9.140625" style="412"/>
    <col min="4865" max="4866" width="2.28515625" style="412" customWidth="1"/>
    <col min="4867" max="4867" width="5.7109375" style="412" customWidth="1"/>
    <col min="4868" max="4868" width="2.7109375" style="412" customWidth="1"/>
    <col min="4869" max="4869" width="2.5703125" style="412" customWidth="1"/>
    <col min="4870" max="4870" width="0.28515625" style="412" customWidth="1"/>
    <col min="4871" max="4871" width="5.140625" style="412" customWidth="1"/>
    <col min="4872" max="4872" width="4.28515625" style="412" customWidth="1"/>
    <col min="4873" max="4873" width="2.7109375" style="412" customWidth="1"/>
    <col min="4874" max="4874" width="1.140625" style="412" customWidth="1"/>
    <col min="4875" max="4875" width="5.140625" style="412" customWidth="1"/>
    <col min="4876" max="4876" width="1.5703125" style="412" customWidth="1"/>
    <col min="4877" max="4877" width="6.85546875" style="412" customWidth="1"/>
    <col min="4878" max="4878" width="2.7109375" style="412" customWidth="1"/>
    <col min="4879" max="4879" width="3.7109375" style="412" customWidth="1"/>
    <col min="4880" max="4880" width="0.85546875" style="412" customWidth="1"/>
    <col min="4881" max="4881" width="3.7109375" style="412" customWidth="1"/>
    <col min="4882" max="4882" width="4.140625" style="412" customWidth="1"/>
    <col min="4883" max="4883" width="5.28515625" style="412" customWidth="1"/>
    <col min="4884" max="4884" width="4.85546875" style="412" customWidth="1"/>
    <col min="4885" max="4885" width="5.7109375" style="412" customWidth="1"/>
    <col min="4886" max="4886" width="5.28515625" style="412" customWidth="1"/>
    <col min="4887" max="4887" width="3.7109375" style="412" customWidth="1"/>
    <col min="4888" max="4889" width="1.28515625" style="412" customWidth="1"/>
    <col min="4890" max="4890" width="2.7109375" style="412" customWidth="1"/>
    <col min="4891" max="4891" width="4.85546875" style="412" customWidth="1"/>
    <col min="4892" max="4892" width="2.5703125" style="412" customWidth="1"/>
    <col min="4893" max="4893" width="1.42578125" style="412" customWidth="1"/>
    <col min="4894" max="4894" width="2.28515625" style="412" customWidth="1"/>
    <col min="4895" max="4895" width="3" style="412" customWidth="1"/>
    <col min="4896" max="4896" width="2.7109375" style="412" customWidth="1"/>
    <col min="4897" max="4897" width="1" style="412" customWidth="1"/>
    <col min="4898" max="4898" width="4.28515625" style="412" customWidth="1"/>
    <col min="4899" max="4900" width="1.140625" style="412" customWidth="1"/>
    <col min="4901" max="4901" width="2.5703125" style="412" customWidth="1"/>
    <col min="4902" max="4902" width="1.28515625" style="412" customWidth="1"/>
    <col min="4903" max="4903" width="0.7109375" style="412" customWidth="1"/>
    <col min="4904" max="4904" width="1.28515625" style="412" customWidth="1"/>
    <col min="4905" max="4905" width="4.140625" style="412" customWidth="1"/>
    <col min="4906" max="4907" width="2.7109375" style="412" customWidth="1"/>
    <col min="4908" max="4908" width="3.85546875" style="412" customWidth="1"/>
    <col min="4909" max="4909" width="2.7109375" style="412" customWidth="1"/>
    <col min="4910" max="4910" width="1.28515625" style="412" customWidth="1"/>
    <col min="4911" max="4911" width="5.85546875" style="412" customWidth="1"/>
    <col min="4912" max="4912" width="3.140625" style="412" customWidth="1"/>
    <col min="4913" max="4913" width="2.5703125" style="412" customWidth="1"/>
    <col min="4914" max="4914" width="5.140625" style="412" customWidth="1"/>
    <col min="4915" max="4915" width="2.28515625" style="412" customWidth="1"/>
    <col min="4916" max="5120" width="9.140625" style="412"/>
    <col min="5121" max="5122" width="2.28515625" style="412" customWidth="1"/>
    <col min="5123" max="5123" width="5.7109375" style="412" customWidth="1"/>
    <col min="5124" max="5124" width="2.7109375" style="412" customWidth="1"/>
    <col min="5125" max="5125" width="2.5703125" style="412" customWidth="1"/>
    <col min="5126" max="5126" width="0.28515625" style="412" customWidth="1"/>
    <col min="5127" max="5127" width="5.140625" style="412" customWidth="1"/>
    <col min="5128" max="5128" width="4.28515625" style="412" customWidth="1"/>
    <col min="5129" max="5129" width="2.7109375" style="412" customWidth="1"/>
    <col min="5130" max="5130" width="1.140625" style="412" customWidth="1"/>
    <col min="5131" max="5131" width="5.140625" style="412" customWidth="1"/>
    <col min="5132" max="5132" width="1.5703125" style="412" customWidth="1"/>
    <col min="5133" max="5133" width="6.85546875" style="412" customWidth="1"/>
    <col min="5134" max="5134" width="2.7109375" style="412" customWidth="1"/>
    <col min="5135" max="5135" width="3.7109375" style="412" customWidth="1"/>
    <col min="5136" max="5136" width="0.85546875" style="412" customWidth="1"/>
    <col min="5137" max="5137" width="3.7109375" style="412" customWidth="1"/>
    <col min="5138" max="5138" width="4.140625" style="412" customWidth="1"/>
    <col min="5139" max="5139" width="5.28515625" style="412" customWidth="1"/>
    <col min="5140" max="5140" width="4.85546875" style="412" customWidth="1"/>
    <col min="5141" max="5141" width="5.7109375" style="412" customWidth="1"/>
    <col min="5142" max="5142" width="5.28515625" style="412" customWidth="1"/>
    <col min="5143" max="5143" width="3.7109375" style="412" customWidth="1"/>
    <col min="5144" max="5145" width="1.28515625" style="412" customWidth="1"/>
    <col min="5146" max="5146" width="2.7109375" style="412" customWidth="1"/>
    <col min="5147" max="5147" width="4.85546875" style="412" customWidth="1"/>
    <col min="5148" max="5148" width="2.5703125" style="412" customWidth="1"/>
    <col min="5149" max="5149" width="1.42578125" style="412" customWidth="1"/>
    <col min="5150" max="5150" width="2.28515625" style="412" customWidth="1"/>
    <col min="5151" max="5151" width="3" style="412" customWidth="1"/>
    <col min="5152" max="5152" width="2.7109375" style="412" customWidth="1"/>
    <col min="5153" max="5153" width="1" style="412" customWidth="1"/>
    <col min="5154" max="5154" width="4.28515625" style="412" customWidth="1"/>
    <col min="5155" max="5156" width="1.140625" style="412" customWidth="1"/>
    <col min="5157" max="5157" width="2.5703125" style="412" customWidth="1"/>
    <col min="5158" max="5158" width="1.28515625" style="412" customWidth="1"/>
    <col min="5159" max="5159" width="0.7109375" style="412" customWidth="1"/>
    <col min="5160" max="5160" width="1.28515625" style="412" customWidth="1"/>
    <col min="5161" max="5161" width="4.140625" style="412" customWidth="1"/>
    <col min="5162" max="5163" width="2.7109375" style="412" customWidth="1"/>
    <col min="5164" max="5164" width="3.85546875" style="412" customWidth="1"/>
    <col min="5165" max="5165" width="2.7109375" style="412" customWidth="1"/>
    <col min="5166" max="5166" width="1.28515625" style="412" customWidth="1"/>
    <col min="5167" max="5167" width="5.85546875" style="412" customWidth="1"/>
    <col min="5168" max="5168" width="3.140625" style="412" customWidth="1"/>
    <col min="5169" max="5169" width="2.5703125" style="412" customWidth="1"/>
    <col min="5170" max="5170" width="5.140625" style="412" customWidth="1"/>
    <col min="5171" max="5171" width="2.28515625" style="412" customWidth="1"/>
    <col min="5172" max="5376" width="9.140625" style="412"/>
    <col min="5377" max="5378" width="2.28515625" style="412" customWidth="1"/>
    <col min="5379" max="5379" width="5.7109375" style="412" customWidth="1"/>
    <col min="5380" max="5380" width="2.7109375" style="412" customWidth="1"/>
    <col min="5381" max="5381" width="2.5703125" style="412" customWidth="1"/>
    <col min="5382" max="5382" width="0.28515625" style="412" customWidth="1"/>
    <col min="5383" max="5383" width="5.140625" style="412" customWidth="1"/>
    <col min="5384" max="5384" width="4.28515625" style="412" customWidth="1"/>
    <col min="5385" max="5385" width="2.7109375" style="412" customWidth="1"/>
    <col min="5386" max="5386" width="1.140625" style="412" customWidth="1"/>
    <col min="5387" max="5387" width="5.140625" style="412" customWidth="1"/>
    <col min="5388" max="5388" width="1.5703125" style="412" customWidth="1"/>
    <col min="5389" max="5389" width="6.85546875" style="412" customWidth="1"/>
    <col min="5390" max="5390" width="2.7109375" style="412" customWidth="1"/>
    <col min="5391" max="5391" width="3.7109375" style="412" customWidth="1"/>
    <col min="5392" max="5392" width="0.85546875" style="412" customWidth="1"/>
    <col min="5393" max="5393" width="3.7109375" style="412" customWidth="1"/>
    <col min="5394" max="5394" width="4.140625" style="412" customWidth="1"/>
    <col min="5395" max="5395" width="5.28515625" style="412" customWidth="1"/>
    <col min="5396" max="5396" width="4.85546875" style="412" customWidth="1"/>
    <col min="5397" max="5397" width="5.7109375" style="412" customWidth="1"/>
    <col min="5398" max="5398" width="5.28515625" style="412" customWidth="1"/>
    <col min="5399" max="5399" width="3.7109375" style="412" customWidth="1"/>
    <col min="5400" max="5401" width="1.28515625" style="412" customWidth="1"/>
    <col min="5402" max="5402" width="2.7109375" style="412" customWidth="1"/>
    <col min="5403" max="5403" width="4.85546875" style="412" customWidth="1"/>
    <col min="5404" max="5404" width="2.5703125" style="412" customWidth="1"/>
    <col min="5405" max="5405" width="1.42578125" style="412" customWidth="1"/>
    <col min="5406" max="5406" width="2.28515625" style="412" customWidth="1"/>
    <col min="5407" max="5407" width="3" style="412" customWidth="1"/>
    <col min="5408" max="5408" width="2.7109375" style="412" customWidth="1"/>
    <col min="5409" max="5409" width="1" style="412" customWidth="1"/>
    <col min="5410" max="5410" width="4.28515625" style="412" customWidth="1"/>
    <col min="5411" max="5412" width="1.140625" style="412" customWidth="1"/>
    <col min="5413" max="5413" width="2.5703125" style="412" customWidth="1"/>
    <col min="5414" max="5414" width="1.28515625" style="412" customWidth="1"/>
    <col min="5415" max="5415" width="0.7109375" style="412" customWidth="1"/>
    <col min="5416" max="5416" width="1.28515625" style="412" customWidth="1"/>
    <col min="5417" max="5417" width="4.140625" style="412" customWidth="1"/>
    <col min="5418" max="5419" width="2.7109375" style="412" customWidth="1"/>
    <col min="5420" max="5420" width="3.85546875" style="412" customWidth="1"/>
    <col min="5421" max="5421" width="2.7109375" style="412" customWidth="1"/>
    <col min="5422" max="5422" width="1.28515625" style="412" customWidth="1"/>
    <col min="5423" max="5423" width="5.85546875" style="412" customWidth="1"/>
    <col min="5424" max="5424" width="3.140625" style="412" customWidth="1"/>
    <col min="5425" max="5425" width="2.5703125" style="412" customWidth="1"/>
    <col min="5426" max="5426" width="5.140625" style="412" customWidth="1"/>
    <col min="5427" max="5427" width="2.28515625" style="412" customWidth="1"/>
    <col min="5428" max="5632" width="9.140625" style="412"/>
    <col min="5633" max="5634" width="2.28515625" style="412" customWidth="1"/>
    <col min="5635" max="5635" width="5.7109375" style="412" customWidth="1"/>
    <col min="5636" max="5636" width="2.7109375" style="412" customWidth="1"/>
    <col min="5637" max="5637" width="2.5703125" style="412" customWidth="1"/>
    <col min="5638" max="5638" width="0.28515625" style="412" customWidth="1"/>
    <col min="5639" max="5639" width="5.140625" style="412" customWidth="1"/>
    <col min="5640" max="5640" width="4.28515625" style="412" customWidth="1"/>
    <col min="5641" max="5641" width="2.7109375" style="412" customWidth="1"/>
    <col min="5642" max="5642" width="1.140625" style="412" customWidth="1"/>
    <col min="5643" max="5643" width="5.140625" style="412" customWidth="1"/>
    <col min="5644" max="5644" width="1.5703125" style="412" customWidth="1"/>
    <col min="5645" max="5645" width="6.85546875" style="412" customWidth="1"/>
    <col min="5646" max="5646" width="2.7109375" style="412" customWidth="1"/>
    <col min="5647" max="5647" width="3.7109375" style="412" customWidth="1"/>
    <col min="5648" max="5648" width="0.85546875" style="412" customWidth="1"/>
    <col min="5649" max="5649" width="3.7109375" style="412" customWidth="1"/>
    <col min="5650" max="5650" width="4.140625" style="412" customWidth="1"/>
    <col min="5651" max="5651" width="5.28515625" style="412" customWidth="1"/>
    <col min="5652" max="5652" width="4.85546875" style="412" customWidth="1"/>
    <col min="5653" max="5653" width="5.7109375" style="412" customWidth="1"/>
    <col min="5654" max="5654" width="5.28515625" style="412" customWidth="1"/>
    <col min="5655" max="5655" width="3.7109375" style="412" customWidth="1"/>
    <col min="5656" max="5657" width="1.28515625" style="412" customWidth="1"/>
    <col min="5658" max="5658" width="2.7109375" style="412" customWidth="1"/>
    <col min="5659" max="5659" width="4.85546875" style="412" customWidth="1"/>
    <col min="5660" max="5660" width="2.5703125" style="412" customWidth="1"/>
    <col min="5661" max="5661" width="1.42578125" style="412" customWidth="1"/>
    <col min="5662" max="5662" width="2.28515625" style="412" customWidth="1"/>
    <col min="5663" max="5663" width="3" style="412" customWidth="1"/>
    <col min="5664" max="5664" width="2.7109375" style="412" customWidth="1"/>
    <col min="5665" max="5665" width="1" style="412" customWidth="1"/>
    <col min="5666" max="5666" width="4.28515625" style="412" customWidth="1"/>
    <col min="5667" max="5668" width="1.140625" style="412" customWidth="1"/>
    <col min="5669" max="5669" width="2.5703125" style="412" customWidth="1"/>
    <col min="5670" max="5670" width="1.28515625" style="412" customWidth="1"/>
    <col min="5671" max="5671" width="0.7109375" style="412" customWidth="1"/>
    <col min="5672" max="5672" width="1.28515625" style="412" customWidth="1"/>
    <col min="5673" max="5673" width="4.140625" style="412" customWidth="1"/>
    <col min="5674" max="5675" width="2.7109375" style="412" customWidth="1"/>
    <col min="5676" max="5676" width="3.85546875" style="412" customWidth="1"/>
    <col min="5677" max="5677" width="2.7109375" style="412" customWidth="1"/>
    <col min="5678" max="5678" width="1.28515625" style="412" customWidth="1"/>
    <col min="5679" max="5679" width="5.85546875" style="412" customWidth="1"/>
    <col min="5680" max="5680" width="3.140625" style="412" customWidth="1"/>
    <col min="5681" max="5681" width="2.5703125" style="412" customWidth="1"/>
    <col min="5682" max="5682" width="5.140625" style="412" customWidth="1"/>
    <col min="5683" max="5683" width="2.28515625" style="412" customWidth="1"/>
    <col min="5684" max="5888" width="9.140625" style="412"/>
    <col min="5889" max="5890" width="2.28515625" style="412" customWidth="1"/>
    <col min="5891" max="5891" width="5.7109375" style="412" customWidth="1"/>
    <col min="5892" max="5892" width="2.7109375" style="412" customWidth="1"/>
    <col min="5893" max="5893" width="2.5703125" style="412" customWidth="1"/>
    <col min="5894" max="5894" width="0.28515625" style="412" customWidth="1"/>
    <col min="5895" max="5895" width="5.140625" style="412" customWidth="1"/>
    <col min="5896" max="5896" width="4.28515625" style="412" customWidth="1"/>
    <col min="5897" max="5897" width="2.7109375" style="412" customWidth="1"/>
    <col min="5898" max="5898" width="1.140625" style="412" customWidth="1"/>
    <col min="5899" max="5899" width="5.140625" style="412" customWidth="1"/>
    <col min="5900" max="5900" width="1.5703125" style="412" customWidth="1"/>
    <col min="5901" max="5901" width="6.85546875" style="412" customWidth="1"/>
    <col min="5902" max="5902" width="2.7109375" style="412" customWidth="1"/>
    <col min="5903" max="5903" width="3.7109375" style="412" customWidth="1"/>
    <col min="5904" max="5904" width="0.85546875" style="412" customWidth="1"/>
    <col min="5905" max="5905" width="3.7109375" style="412" customWidth="1"/>
    <col min="5906" max="5906" width="4.140625" style="412" customWidth="1"/>
    <col min="5907" max="5907" width="5.28515625" style="412" customWidth="1"/>
    <col min="5908" max="5908" width="4.85546875" style="412" customWidth="1"/>
    <col min="5909" max="5909" width="5.7109375" style="412" customWidth="1"/>
    <col min="5910" max="5910" width="5.28515625" style="412" customWidth="1"/>
    <col min="5911" max="5911" width="3.7109375" style="412" customWidth="1"/>
    <col min="5912" max="5913" width="1.28515625" style="412" customWidth="1"/>
    <col min="5914" max="5914" width="2.7109375" style="412" customWidth="1"/>
    <col min="5915" max="5915" width="4.85546875" style="412" customWidth="1"/>
    <col min="5916" max="5916" width="2.5703125" style="412" customWidth="1"/>
    <col min="5917" max="5917" width="1.42578125" style="412" customWidth="1"/>
    <col min="5918" max="5918" width="2.28515625" style="412" customWidth="1"/>
    <col min="5919" max="5919" width="3" style="412" customWidth="1"/>
    <col min="5920" max="5920" width="2.7109375" style="412" customWidth="1"/>
    <col min="5921" max="5921" width="1" style="412" customWidth="1"/>
    <col min="5922" max="5922" width="4.28515625" style="412" customWidth="1"/>
    <col min="5923" max="5924" width="1.140625" style="412" customWidth="1"/>
    <col min="5925" max="5925" width="2.5703125" style="412" customWidth="1"/>
    <col min="5926" max="5926" width="1.28515625" style="412" customWidth="1"/>
    <col min="5927" max="5927" width="0.7109375" style="412" customWidth="1"/>
    <col min="5928" max="5928" width="1.28515625" style="412" customWidth="1"/>
    <col min="5929" max="5929" width="4.140625" style="412" customWidth="1"/>
    <col min="5930" max="5931" width="2.7109375" style="412" customWidth="1"/>
    <col min="5932" max="5932" width="3.85546875" style="412" customWidth="1"/>
    <col min="5933" max="5933" width="2.7109375" style="412" customWidth="1"/>
    <col min="5934" max="5934" width="1.28515625" style="412" customWidth="1"/>
    <col min="5935" max="5935" width="5.85546875" style="412" customWidth="1"/>
    <col min="5936" max="5936" width="3.140625" style="412" customWidth="1"/>
    <col min="5937" max="5937" width="2.5703125" style="412" customWidth="1"/>
    <col min="5938" max="5938" width="5.140625" style="412" customWidth="1"/>
    <col min="5939" max="5939" width="2.28515625" style="412" customWidth="1"/>
    <col min="5940" max="6144" width="9.140625" style="412"/>
    <col min="6145" max="6146" width="2.28515625" style="412" customWidth="1"/>
    <col min="6147" max="6147" width="5.7109375" style="412" customWidth="1"/>
    <col min="6148" max="6148" width="2.7109375" style="412" customWidth="1"/>
    <col min="6149" max="6149" width="2.5703125" style="412" customWidth="1"/>
    <col min="6150" max="6150" width="0.28515625" style="412" customWidth="1"/>
    <col min="6151" max="6151" width="5.140625" style="412" customWidth="1"/>
    <col min="6152" max="6152" width="4.28515625" style="412" customWidth="1"/>
    <col min="6153" max="6153" width="2.7109375" style="412" customWidth="1"/>
    <col min="6154" max="6154" width="1.140625" style="412" customWidth="1"/>
    <col min="6155" max="6155" width="5.140625" style="412" customWidth="1"/>
    <col min="6156" max="6156" width="1.5703125" style="412" customWidth="1"/>
    <col min="6157" max="6157" width="6.85546875" style="412" customWidth="1"/>
    <col min="6158" max="6158" width="2.7109375" style="412" customWidth="1"/>
    <col min="6159" max="6159" width="3.7109375" style="412" customWidth="1"/>
    <col min="6160" max="6160" width="0.85546875" style="412" customWidth="1"/>
    <col min="6161" max="6161" width="3.7109375" style="412" customWidth="1"/>
    <col min="6162" max="6162" width="4.140625" style="412" customWidth="1"/>
    <col min="6163" max="6163" width="5.28515625" style="412" customWidth="1"/>
    <col min="6164" max="6164" width="4.85546875" style="412" customWidth="1"/>
    <col min="6165" max="6165" width="5.7109375" style="412" customWidth="1"/>
    <col min="6166" max="6166" width="5.28515625" style="412" customWidth="1"/>
    <col min="6167" max="6167" width="3.7109375" style="412" customWidth="1"/>
    <col min="6168" max="6169" width="1.28515625" style="412" customWidth="1"/>
    <col min="6170" max="6170" width="2.7109375" style="412" customWidth="1"/>
    <col min="6171" max="6171" width="4.85546875" style="412" customWidth="1"/>
    <col min="6172" max="6172" width="2.5703125" style="412" customWidth="1"/>
    <col min="6173" max="6173" width="1.42578125" style="412" customWidth="1"/>
    <col min="6174" max="6174" width="2.28515625" style="412" customWidth="1"/>
    <col min="6175" max="6175" width="3" style="412" customWidth="1"/>
    <col min="6176" max="6176" width="2.7109375" style="412" customWidth="1"/>
    <col min="6177" max="6177" width="1" style="412" customWidth="1"/>
    <col min="6178" max="6178" width="4.28515625" style="412" customWidth="1"/>
    <col min="6179" max="6180" width="1.140625" style="412" customWidth="1"/>
    <col min="6181" max="6181" width="2.5703125" style="412" customWidth="1"/>
    <col min="6182" max="6182" width="1.28515625" style="412" customWidth="1"/>
    <col min="6183" max="6183" width="0.7109375" style="412" customWidth="1"/>
    <col min="6184" max="6184" width="1.28515625" style="412" customWidth="1"/>
    <col min="6185" max="6185" width="4.140625" style="412" customWidth="1"/>
    <col min="6186" max="6187" width="2.7109375" style="412" customWidth="1"/>
    <col min="6188" max="6188" width="3.85546875" style="412" customWidth="1"/>
    <col min="6189" max="6189" width="2.7109375" style="412" customWidth="1"/>
    <col min="6190" max="6190" width="1.28515625" style="412" customWidth="1"/>
    <col min="6191" max="6191" width="5.85546875" style="412" customWidth="1"/>
    <col min="6192" max="6192" width="3.140625" style="412" customWidth="1"/>
    <col min="6193" max="6193" width="2.5703125" style="412" customWidth="1"/>
    <col min="6194" max="6194" width="5.140625" style="412" customWidth="1"/>
    <col min="6195" max="6195" width="2.28515625" style="412" customWidth="1"/>
    <col min="6196" max="6400" width="9.140625" style="412"/>
    <col min="6401" max="6402" width="2.28515625" style="412" customWidth="1"/>
    <col min="6403" max="6403" width="5.7109375" style="412" customWidth="1"/>
    <col min="6404" max="6404" width="2.7109375" style="412" customWidth="1"/>
    <col min="6405" max="6405" width="2.5703125" style="412" customWidth="1"/>
    <col min="6406" max="6406" width="0.28515625" style="412" customWidth="1"/>
    <col min="6407" max="6407" width="5.140625" style="412" customWidth="1"/>
    <col min="6408" max="6408" width="4.28515625" style="412" customWidth="1"/>
    <col min="6409" max="6409" width="2.7109375" style="412" customWidth="1"/>
    <col min="6410" max="6410" width="1.140625" style="412" customWidth="1"/>
    <col min="6411" max="6411" width="5.140625" style="412" customWidth="1"/>
    <col min="6412" max="6412" width="1.5703125" style="412" customWidth="1"/>
    <col min="6413" max="6413" width="6.85546875" style="412" customWidth="1"/>
    <col min="6414" max="6414" width="2.7109375" style="412" customWidth="1"/>
    <col min="6415" max="6415" width="3.7109375" style="412" customWidth="1"/>
    <col min="6416" max="6416" width="0.85546875" style="412" customWidth="1"/>
    <col min="6417" max="6417" width="3.7109375" style="412" customWidth="1"/>
    <col min="6418" max="6418" width="4.140625" style="412" customWidth="1"/>
    <col min="6419" max="6419" width="5.28515625" style="412" customWidth="1"/>
    <col min="6420" max="6420" width="4.85546875" style="412" customWidth="1"/>
    <col min="6421" max="6421" width="5.7109375" style="412" customWidth="1"/>
    <col min="6422" max="6422" width="5.28515625" style="412" customWidth="1"/>
    <col min="6423" max="6423" width="3.7109375" style="412" customWidth="1"/>
    <col min="6424" max="6425" width="1.28515625" style="412" customWidth="1"/>
    <col min="6426" max="6426" width="2.7109375" style="412" customWidth="1"/>
    <col min="6427" max="6427" width="4.85546875" style="412" customWidth="1"/>
    <col min="6428" max="6428" width="2.5703125" style="412" customWidth="1"/>
    <col min="6429" max="6429" width="1.42578125" style="412" customWidth="1"/>
    <col min="6430" max="6430" width="2.28515625" style="412" customWidth="1"/>
    <col min="6431" max="6431" width="3" style="412" customWidth="1"/>
    <col min="6432" max="6432" width="2.7109375" style="412" customWidth="1"/>
    <col min="6433" max="6433" width="1" style="412" customWidth="1"/>
    <col min="6434" max="6434" width="4.28515625" style="412" customWidth="1"/>
    <col min="6435" max="6436" width="1.140625" style="412" customWidth="1"/>
    <col min="6437" max="6437" width="2.5703125" style="412" customWidth="1"/>
    <col min="6438" max="6438" width="1.28515625" style="412" customWidth="1"/>
    <col min="6439" max="6439" width="0.7109375" style="412" customWidth="1"/>
    <col min="6440" max="6440" width="1.28515625" style="412" customWidth="1"/>
    <col min="6441" max="6441" width="4.140625" style="412" customWidth="1"/>
    <col min="6442" max="6443" width="2.7109375" style="412" customWidth="1"/>
    <col min="6444" max="6444" width="3.85546875" style="412" customWidth="1"/>
    <col min="6445" max="6445" width="2.7109375" style="412" customWidth="1"/>
    <col min="6446" max="6446" width="1.28515625" style="412" customWidth="1"/>
    <col min="6447" max="6447" width="5.85546875" style="412" customWidth="1"/>
    <col min="6448" max="6448" width="3.140625" style="412" customWidth="1"/>
    <col min="6449" max="6449" width="2.5703125" style="412" customWidth="1"/>
    <col min="6450" max="6450" width="5.140625" style="412" customWidth="1"/>
    <col min="6451" max="6451" width="2.28515625" style="412" customWidth="1"/>
    <col min="6452" max="6656" width="9.140625" style="412"/>
    <col min="6657" max="6658" width="2.28515625" style="412" customWidth="1"/>
    <col min="6659" max="6659" width="5.7109375" style="412" customWidth="1"/>
    <col min="6660" max="6660" width="2.7109375" style="412" customWidth="1"/>
    <col min="6661" max="6661" width="2.5703125" style="412" customWidth="1"/>
    <col min="6662" max="6662" width="0.28515625" style="412" customWidth="1"/>
    <col min="6663" max="6663" width="5.140625" style="412" customWidth="1"/>
    <col min="6664" max="6664" width="4.28515625" style="412" customWidth="1"/>
    <col min="6665" max="6665" width="2.7109375" style="412" customWidth="1"/>
    <col min="6666" max="6666" width="1.140625" style="412" customWidth="1"/>
    <col min="6667" max="6667" width="5.140625" style="412" customWidth="1"/>
    <col min="6668" max="6668" width="1.5703125" style="412" customWidth="1"/>
    <col min="6669" max="6669" width="6.85546875" style="412" customWidth="1"/>
    <col min="6670" max="6670" width="2.7109375" style="412" customWidth="1"/>
    <col min="6671" max="6671" width="3.7109375" style="412" customWidth="1"/>
    <col min="6672" max="6672" width="0.85546875" style="412" customWidth="1"/>
    <col min="6673" max="6673" width="3.7109375" style="412" customWidth="1"/>
    <col min="6674" max="6674" width="4.140625" style="412" customWidth="1"/>
    <col min="6675" max="6675" width="5.28515625" style="412" customWidth="1"/>
    <col min="6676" max="6676" width="4.85546875" style="412" customWidth="1"/>
    <col min="6677" max="6677" width="5.7109375" style="412" customWidth="1"/>
    <col min="6678" max="6678" width="5.28515625" style="412" customWidth="1"/>
    <col min="6679" max="6679" width="3.7109375" style="412" customWidth="1"/>
    <col min="6680" max="6681" width="1.28515625" style="412" customWidth="1"/>
    <col min="6682" max="6682" width="2.7109375" style="412" customWidth="1"/>
    <col min="6683" max="6683" width="4.85546875" style="412" customWidth="1"/>
    <col min="6684" max="6684" width="2.5703125" style="412" customWidth="1"/>
    <col min="6685" max="6685" width="1.42578125" style="412" customWidth="1"/>
    <col min="6686" max="6686" width="2.28515625" style="412" customWidth="1"/>
    <col min="6687" max="6687" width="3" style="412" customWidth="1"/>
    <col min="6688" max="6688" width="2.7109375" style="412" customWidth="1"/>
    <col min="6689" max="6689" width="1" style="412" customWidth="1"/>
    <col min="6690" max="6690" width="4.28515625" style="412" customWidth="1"/>
    <col min="6691" max="6692" width="1.140625" style="412" customWidth="1"/>
    <col min="6693" max="6693" width="2.5703125" style="412" customWidth="1"/>
    <col min="6694" max="6694" width="1.28515625" style="412" customWidth="1"/>
    <col min="6695" max="6695" width="0.7109375" style="412" customWidth="1"/>
    <col min="6696" max="6696" width="1.28515625" style="412" customWidth="1"/>
    <col min="6697" max="6697" width="4.140625" style="412" customWidth="1"/>
    <col min="6698" max="6699" width="2.7109375" style="412" customWidth="1"/>
    <col min="6700" max="6700" width="3.85546875" style="412" customWidth="1"/>
    <col min="6701" max="6701" width="2.7109375" style="412" customWidth="1"/>
    <col min="6702" max="6702" width="1.28515625" style="412" customWidth="1"/>
    <col min="6703" max="6703" width="5.85546875" style="412" customWidth="1"/>
    <col min="6704" max="6704" width="3.140625" style="412" customWidth="1"/>
    <col min="6705" max="6705" width="2.5703125" style="412" customWidth="1"/>
    <col min="6706" max="6706" width="5.140625" style="412" customWidth="1"/>
    <col min="6707" max="6707" width="2.28515625" style="412" customWidth="1"/>
    <col min="6708" max="6912" width="9.140625" style="412"/>
    <col min="6913" max="6914" width="2.28515625" style="412" customWidth="1"/>
    <col min="6915" max="6915" width="5.7109375" style="412" customWidth="1"/>
    <col min="6916" max="6916" width="2.7109375" style="412" customWidth="1"/>
    <col min="6917" max="6917" width="2.5703125" style="412" customWidth="1"/>
    <col min="6918" max="6918" width="0.28515625" style="412" customWidth="1"/>
    <col min="6919" max="6919" width="5.140625" style="412" customWidth="1"/>
    <col min="6920" max="6920" width="4.28515625" style="412" customWidth="1"/>
    <col min="6921" max="6921" width="2.7109375" style="412" customWidth="1"/>
    <col min="6922" max="6922" width="1.140625" style="412" customWidth="1"/>
    <col min="6923" max="6923" width="5.140625" style="412" customWidth="1"/>
    <col min="6924" max="6924" width="1.5703125" style="412" customWidth="1"/>
    <col min="6925" max="6925" width="6.85546875" style="412" customWidth="1"/>
    <col min="6926" max="6926" width="2.7109375" style="412" customWidth="1"/>
    <col min="6927" max="6927" width="3.7109375" style="412" customWidth="1"/>
    <col min="6928" max="6928" width="0.85546875" style="412" customWidth="1"/>
    <col min="6929" max="6929" width="3.7109375" style="412" customWidth="1"/>
    <col min="6930" max="6930" width="4.140625" style="412" customWidth="1"/>
    <col min="6931" max="6931" width="5.28515625" style="412" customWidth="1"/>
    <col min="6932" max="6932" width="4.85546875" style="412" customWidth="1"/>
    <col min="6933" max="6933" width="5.7109375" style="412" customWidth="1"/>
    <col min="6934" max="6934" width="5.28515625" style="412" customWidth="1"/>
    <col min="6935" max="6935" width="3.7109375" style="412" customWidth="1"/>
    <col min="6936" max="6937" width="1.28515625" style="412" customWidth="1"/>
    <col min="6938" max="6938" width="2.7109375" style="412" customWidth="1"/>
    <col min="6939" max="6939" width="4.85546875" style="412" customWidth="1"/>
    <col min="6940" max="6940" width="2.5703125" style="412" customWidth="1"/>
    <col min="6941" max="6941" width="1.42578125" style="412" customWidth="1"/>
    <col min="6942" max="6942" width="2.28515625" style="412" customWidth="1"/>
    <col min="6943" max="6943" width="3" style="412" customWidth="1"/>
    <col min="6944" max="6944" width="2.7109375" style="412" customWidth="1"/>
    <col min="6945" max="6945" width="1" style="412" customWidth="1"/>
    <col min="6946" max="6946" width="4.28515625" style="412" customWidth="1"/>
    <col min="6947" max="6948" width="1.140625" style="412" customWidth="1"/>
    <col min="6949" max="6949" width="2.5703125" style="412" customWidth="1"/>
    <col min="6950" max="6950" width="1.28515625" style="412" customWidth="1"/>
    <col min="6951" max="6951" width="0.7109375" style="412" customWidth="1"/>
    <col min="6952" max="6952" width="1.28515625" style="412" customWidth="1"/>
    <col min="6953" max="6953" width="4.140625" style="412" customWidth="1"/>
    <col min="6954" max="6955" width="2.7109375" style="412" customWidth="1"/>
    <col min="6956" max="6956" width="3.85546875" style="412" customWidth="1"/>
    <col min="6957" max="6957" width="2.7109375" style="412" customWidth="1"/>
    <col min="6958" max="6958" width="1.28515625" style="412" customWidth="1"/>
    <col min="6959" max="6959" width="5.85546875" style="412" customWidth="1"/>
    <col min="6960" max="6960" width="3.140625" style="412" customWidth="1"/>
    <col min="6961" max="6961" width="2.5703125" style="412" customWidth="1"/>
    <col min="6962" max="6962" width="5.140625" style="412" customWidth="1"/>
    <col min="6963" max="6963" width="2.28515625" style="412" customWidth="1"/>
    <col min="6964" max="7168" width="9.140625" style="412"/>
    <col min="7169" max="7170" width="2.28515625" style="412" customWidth="1"/>
    <col min="7171" max="7171" width="5.7109375" style="412" customWidth="1"/>
    <col min="7172" max="7172" width="2.7109375" style="412" customWidth="1"/>
    <col min="7173" max="7173" width="2.5703125" style="412" customWidth="1"/>
    <col min="7174" max="7174" width="0.28515625" style="412" customWidth="1"/>
    <col min="7175" max="7175" width="5.140625" style="412" customWidth="1"/>
    <col min="7176" max="7176" width="4.28515625" style="412" customWidth="1"/>
    <col min="7177" max="7177" width="2.7109375" style="412" customWidth="1"/>
    <col min="7178" max="7178" width="1.140625" style="412" customWidth="1"/>
    <col min="7179" max="7179" width="5.140625" style="412" customWidth="1"/>
    <col min="7180" max="7180" width="1.5703125" style="412" customWidth="1"/>
    <col min="7181" max="7181" width="6.85546875" style="412" customWidth="1"/>
    <col min="7182" max="7182" width="2.7109375" style="412" customWidth="1"/>
    <col min="7183" max="7183" width="3.7109375" style="412" customWidth="1"/>
    <col min="7184" max="7184" width="0.85546875" style="412" customWidth="1"/>
    <col min="7185" max="7185" width="3.7109375" style="412" customWidth="1"/>
    <col min="7186" max="7186" width="4.140625" style="412" customWidth="1"/>
    <col min="7187" max="7187" width="5.28515625" style="412" customWidth="1"/>
    <col min="7188" max="7188" width="4.85546875" style="412" customWidth="1"/>
    <col min="7189" max="7189" width="5.7109375" style="412" customWidth="1"/>
    <col min="7190" max="7190" width="5.28515625" style="412" customWidth="1"/>
    <col min="7191" max="7191" width="3.7109375" style="412" customWidth="1"/>
    <col min="7192" max="7193" width="1.28515625" style="412" customWidth="1"/>
    <col min="7194" max="7194" width="2.7109375" style="412" customWidth="1"/>
    <col min="7195" max="7195" width="4.85546875" style="412" customWidth="1"/>
    <col min="7196" max="7196" width="2.5703125" style="412" customWidth="1"/>
    <col min="7197" max="7197" width="1.42578125" style="412" customWidth="1"/>
    <col min="7198" max="7198" width="2.28515625" style="412" customWidth="1"/>
    <col min="7199" max="7199" width="3" style="412" customWidth="1"/>
    <col min="7200" max="7200" width="2.7109375" style="412" customWidth="1"/>
    <col min="7201" max="7201" width="1" style="412" customWidth="1"/>
    <col min="7202" max="7202" width="4.28515625" style="412" customWidth="1"/>
    <col min="7203" max="7204" width="1.140625" style="412" customWidth="1"/>
    <col min="7205" max="7205" width="2.5703125" style="412" customWidth="1"/>
    <col min="7206" max="7206" width="1.28515625" style="412" customWidth="1"/>
    <col min="7207" max="7207" width="0.7109375" style="412" customWidth="1"/>
    <col min="7208" max="7208" width="1.28515625" style="412" customWidth="1"/>
    <col min="7209" max="7209" width="4.140625" style="412" customWidth="1"/>
    <col min="7210" max="7211" width="2.7109375" style="412" customWidth="1"/>
    <col min="7212" max="7212" width="3.85546875" style="412" customWidth="1"/>
    <col min="7213" max="7213" width="2.7109375" style="412" customWidth="1"/>
    <col min="7214" max="7214" width="1.28515625" style="412" customWidth="1"/>
    <col min="7215" max="7215" width="5.85546875" style="412" customWidth="1"/>
    <col min="7216" max="7216" width="3.140625" style="412" customWidth="1"/>
    <col min="7217" max="7217" width="2.5703125" style="412" customWidth="1"/>
    <col min="7218" max="7218" width="5.140625" style="412" customWidth="1"/>
    <col min="7219" max="7219" width="2.28515625" style="412" customWidth="1"/>
    <col min="7220" max="7424" width="9.140625" style="412"/>
    <col min="7425" max="7426" width="2.28515625" style="412" customWidth="1"/>
    <col min="7427" max="7427" width="5.7109375" style="412" customWidth="1"/>
    <col min="7428" max="7428" width="2.7109375" style="412" customWidth="1"/>
    <col min="7429" max="7429" width="2.5703125" style="412" customWidth="1"/>
    <col min="7430" max="7430" width="0.28515625" style="412" customWidth="1"/>
    <col min="7431" max="7431" width="5.140625" style="412" customWidth="1"/>
    <col min="7432" max="7432" width="4.28515625" style="412" customWidth="1"/>
    <col min="7433" max="7433" width="2.7109375" style="412" customWidth="1"/>
    <col min="7434" max="7434" width="1.140625" style="412" customWidth="1"/>
    <col min="7435" max="7435" width="5.140625" style="412" customWidth="1"/>
    <col min="7436" max="7436" width="1.5703125" style="412" customWidth="1"/>
    <col min="7437" max="7437" width="6.85546875" style="412" customWidth="1"/>
    <col min="7438" max="7438" width="2.7109375" style="412" customWidth="1"/>
    <col min="7439" max="7439" width="3.7109375" style="412" customWidth="1"/>
    <col min="7440" max="7440" width="0.85546875" style="412" customWidth="1"/>
    <col min="7441" max="7441" width="3.7109375" style="412" customWidth="1"/>
    <col min="7442" max="7442" width="4.140625" style="412" customWidth="1"/>
    <col min="7443" max="7443" width="5.28515625" style="412" customWidth="1"/>
    <col min="7444" max="7444" width="4.85546875" style="412" customWidth="1"/>
    <col min="7445" max="7445" width="5.7109375" style="412" customWidth="1"/>
    <col min="7446" max="7446" width="5.28515625" style="412" customWidth="1"/>
    <col min="7447" max="7447" width="3.7109375" style="412" customWidth="1"/>
    <col min="7448" max="7449" width="1.28515625" style="412" customWidth="1"/>
    <col min="7450" max="7450" width="2.7109375" style="412" customWidth="1"/>
    <col min="7451" max="7451" width="4.85546875" style="412" customWidth="1"/>
    <col min="7452" max="7452" width="2.5703125" style="412" customWidth="1"/>
    <col min="7453" max="7453" width="1.42578125" style="412" customWidth="1"/>
    <col min="7454" max="7454" width="2.28515625" style="412" customWidth="1"/>
    <col min="7455" max="7455" width="3" style="412" customWidth="1"/>
    <col min="7456" max="7456" width="2.7109375" style="412" customWidth="1"/>
    <col min="7457" max="7457" width="1" style="412" customWidth="1"/>
    <col min="7458" max="7458" width="4.28515625" style="412" customWidth="1"/>
    <col min="7459" max="7460" width="1.140625" style="412" customWidth="1"/>
    <col min="7461" max="7461" width="2.5703125" style="412" customWidth="1"/>
    <col min="7462" max="7462" width="1.28515625" style="412" customWidth="1"/>
    <col min="7463" max="7463" width="0.7109375" style="412" customWidth="1"/>
    <col min="7464" max="7464" width="1.28515625" style="412" customWidth="1"/>
    <col min="7465" max="7465" width="4.140625" style="412" customWidth="1"/>
    <col min="7466" max="7467" width="2.7109375" style="412" customWidth="1"/>
    <col min="7468" max="7468" width="3.85546875" style="412" customWidth="1"/>
    <col min="7469" max="7469" width="2.7109375" style="412" customWidth="1"/>
    <col min="7470" max="7470" width="1.28515625" style="412" customWidth="1"/>
    <col min="7471" max="7471" width="5.85546875" style="412" customWidth="1"/>
    <col min="7472" max="7472" width="3.140625" style="412" customWidth="1"/>
    <col min="7473" max="7473" width="2.5703125" style="412" customWidth="1"/>
    <col min="7474" max="7474" width="5.140625" style="412" customWidth="1"/>
    <col min="7475" max="7475" width="2.28515625" style="412" customWidth="1"/>
    <col min="7476" max="7680" width="9.140625" style="412"/>
    <col min="7681" max="7682" width="2.28515625" style="412" customWidth="1"/>
    <col min="7683" max="7683" width="5.7109375" style="412" customWidth="1"/>
    <col min="7684" max="7684" width="2.7109375" style="412" customWidth="1"/>
    <col min="7685" max="7685" width="2.5703125" style="412" customWidth="1"/>
    <col min="7686" max="7686" width="0.28515625" style="412" customWidth="1"/>
    <col min="7687" max="7687" width="5.140625" style="412" customWidth="1"/>
    <col min="7688" max="7688" width="4.28515625" style="412" customWidth="1"/>
    <col min="7689" max="7689" width="2.7109375" style="412" customWidth="1"/>
    <col min="7690" max="7690" width="1.140625" style="412" customWidth="1"/>
    <col min="7691" max="7691" width="5.140625" style="412" customWidth="1"/>
    <col min="7692" max="7692" width="1.5703125" style="412" customWidth="1"/>
    <col min="7693" max="7693" width="6.85546875" style="412" customWidth="1"/>
    <col min="7694" max="7694" width="2.7109375" style="412" customWidth="1"/>
    <col min="7695" max="7695" width="3.7109375" style="412" customWidth="1"/>
    <col min="7696" max="7696" width="0.85546875" style="412" customWidth="1"/>
    <col min="7697" max="7697" width="3.7109375" style="412" customWidth="1"/>
    <col min="7698" max="7698" width="4.140625" style="412" customWidth="1"/>
    <col min="7699" max="7699" width="5.28515625" style="412" customWidth="1"/>
    <col min="7700" max="7700" width="4.85546875" style="412" customWidth="1"/>
    <col min="7701" max="7701" width="5.7109375" style="412" customWidth="1"/>
    <col min="7702" max="7702" width="5.28515625" style="412" customWidth="1"/>
    <col min="7703" max="7703" width="3.7109375" style="412" customWidth="1"/>
    <col min="7704" max="7705" width="1.28515625" style="412" customWidth="1"/>
    <col min="7706" max="7706" width="2.7109375" style="412" customWidth="1"/>
    <col min="7707" max="7707" width="4.85546875" style="412" customWidth="1"/>
    <col min="7708" max="7708" width="2.5703125" style="412" customWidth="1"/>
    <col min="7709" max="7709" width="1.42578125" style="412" customWidth="1"/>
    <col min="7710" max="7710" width="2.28515625" style="412" customWidth="1"/>
    <col min="7711" max="7711" width="3" style="412" customWidth="1"/>
    <col min="7712" max="7712" width="2.7109375" style="412" customWidth="1"/>
    <col min="7713" max="7713" width="1" style="412" customWidth="1"/>
    <col min="7714" max="7714" width="4.28515625" style="412" customWidth="1"/>
    <col min="7715" max="7716" width="1.140625" style="412" customWidth="1"/>
    <col min="7717" max="7717" width="2.5703125" style="412" customWidth="1"/>
    <col min="7718" max="7718" width="1.28515625" style="412" customWidth="1"/>
    <col min="7719" max="7719" width="0.7109375" style="412" customWidth="1"/>
    <col min="7720" max="7720" width="1.28515625" style="412" customWidth="1"/>
    <col min="7721" max="7721" width="4.140625" style="412" customWidth="1"/>
    <col min="7722" max="7723" width="2.7109375" style="412" customWidth="1"/>
    <col min="7724" max="7724" width="3.85546875" style="412" customWidth="1"/>
    <col min="7725" max="7725" width="2.7109375" style="412" customWidth="1"/>
    <col min="7726" max="7726" width="1.28515625" style="412" customWidth="1"/>
    <col min="7727" max="7727" width="5.85546875" style="412" customWidth="1"/>
    <col min="7728" max="7728" width="3.140625" style="412" customWidth="1"/>
    <col min="7729" max="7729" width="2.5703125" style="412" customWidth="1"/>
    <col min="7730" max="7730" width="5.140625" style="412" customWidth="1"/>
    <col min="7731" max="7731" width="2.28515625" style="412" customWidth="1"/>
    <col min="7732" max="7936" width="9.140625" style="412"/>
    <col min="7937" max="7938" width="2.28515625" style="412" customWidth="1"/>
    <col min="7939" max="7939" width="5.7109375" style="412" customWidth="1"/>
    <col min="7940" max="7940" width="2.7109375" style="412" customWidth="1"/>
    <col min="7941" max="7941" width="2.5703125" style="412" customWidth="1"/>
    <col min="7942" max="7942" width="0.28515625" style="412" customWidth="1"/>
    <col min="7943" max="7943" width="5.140625" style="412" customWidth="1"/>
    <col min="7944" max="7944" width="4.28515625" style="412" customWidth="1"/>
    <col min="7945" max="7945" width="2.7109375" style="412" customWidth="1"/>
    <col min="7946" max="7946" width="1.140625" style="412" customWidth="1"/>
    <col min="7947" max="7947" width="5.140625" style="412" customWidth="1"/>
    <col min="7948" max="7948" width="1.5703125" style="412" customWidth="1"/>
    <col min="7949" max="7949" width="6.85546875" style="412" customWidth="1"/>
    <col min="7950" max="7950" width="2.7109375" style="412" customWidth="1"/>
    <col min="7951" max="7951" width="3.7109375" style="412" customWidth="1"/>
    <col min="7952" max="7952" width="0.85546875" style="412" customWidth="1"/>
    <col min="7953" max="7953" width="3.7109375" style="412" customWidth="1"/>
    <col min="7954" max="7954" width="4.140625" style="412" customWidth="1"/>
    <col min="7955" max="7955" width="5.28515625" style="412" customWidth="1"/>
    <col min="7956" max="7956" width="4.85546875" style="412" customWidth="1"/>
    <col min="7957" max="7957" width="5.7109375" style="412" customWidth="1"/>
    <col min="7958" max="7958" width="5.28515625" style="412" customWidth="1"/>
    <col min="7959" max="7959" width="3.7109375" style="412" customWidth="1"/>
    <col min="7960" max="7961" width="1.28515625" style="412" customWidth="1"/>
    <col min="7962" max="7962" width="2.7109375" style="412" customWidth="1"/>
    <col min="7963" max="7963" width="4.85546875" style="412" customWidth="1"/>
    <col min="7964" max="7964" width="2.5703125" style="412" customWidth="1"/>
    <col min="7965" max="7965" width="1.42578125" style="412" customWidth="1"/>
    <col min="7966" max="7966" width="2.28515625" style="412" customWidth="1"/>
    <col min="7967" max="7967" width="3" style="412" customWidth="1"/>
    <col min="7968" max="7968" width="2.7109375" style="412" customWidth="1"/>
    <col min="7969" max="7969" width="1" style="412" customWidth="1"/>
    <col min="7970" max="7970" width="4.28515625" style="412" customWidth="1"/>
    <col min="7971" max="7972" width="1.140625" style="412" customWidth="1"/>
    <col min="7973" max="7973" width="2.5703125" style="412" customWidth="1"/>
    <col min="7974" max="7974" width="1.28515625" style="412" customWidth="1"/>
    <col min="7975" max="7975" width="0.7109375" style="412" customWidth="1"/>
    <col min="7976" max="7976" width="1.28515625" style="412" customWidth="1"/>
    <col min="7977" max="7977" width="4.140625" style="412" customWidth="1"/>
    <col min="7978" max="7979" width="2.7109375" style="412" customWidth="1"/>
    <col min="7980" max="7980" width="3.85546875" style="412" customWidth="1"/>
    <col min="7981" max="7981" width="2.7109375" style="412" customWidth="1"/>
    <col min="7982" max="7982" width="1.28515625" style="412" customWidth="1"/>
    <col min="7983" max="7983" width="5.85546875" style="412" customWidth="1"/>
    <col min="7984" max="7984" width="3.140625" style="412" customWidth="1"/>
    <col min="7985" max="7985" width="2.5703125" style="412" customWidth="1"/>
    <col min="7986" max="7986" width="5.140625" style="412" customWidth="1"/>
    <col min="7987" max="7987" width="2.28515625" style="412" customWidth="1"/>
    <col min="7988" max="8192" width="9.140625" style="412"/>
    <col min="8193" max="8194" width="2.28515625" style="412" customWidth="1"/>
    <col min="8195" max="8195" width="5.7109375" style="412" customWidth="1"/>
    <col min="8196" max="8196" width="2.7109375" style="412" customWidth="1"/>
    <col min="8197" max="8197" width="2.5703125" style="412" customWidth="1"/>
    <col min="8198" max="8198" width="0.28515625" style="412" customWidth="1"/>
    <col min="8199" max="8199" width="5.140625" style="412" customWidth="1"/>
    <col min="8200" max="8200" width="4.28515625" style="412" customWidth="1"/>
    <col min="8201" max="8201" width="2.7109375" style="412" customWidth="1"/>
    <col min="8202" max="8202" width="1.140625" style="412" customWidth="1"/>
    <col min="8203" max="8203" width="5.140625" style="412" customWidth="1"/>
    <col min="8204" max="8204" width="1.5703125" style="412" customWidth="1"/>
    <col min="8205" max="8205" width="6.85546875" style="412" customWidth="1"/>
    <col min="8206" max="8206" width="2.7109375" style="412" customWidth="1"/>
    <col min="8207" max="8207" width="3.7109375" style="412" customWidth="1"/>
    <col min="8208" max="8208" width="0.85546875" style="412" customWidth="1"/>
    <col min="8209" max="8209" width="3.7109375" style="412" customWidth="1"/>
    <col min="8210" max="8210" width="4.140625" style="412" customWidth="1"/>
    <col min="8211" max="8211" width="5.28515625" style="412" customWidth="1"/>
    <col min="8212" max="8212" width="4.85546875" style="412" customWidth="1"/>
    <col min="8213" max="8213" width="5.7109375" style="412" customWidth="1"/>
    <col min="8214" max="8214" width="5.28515625" style="412" customWidth="1"/>
    <col min="8215" max="8215" width="3.7109375" style="412" customWidth="1"/>
    <col min="8216" max="8217" width="1.28515625" style="412" customWidth="1"/>
    <col min="8218" max="8218" width="2.7109375" style="412" customWidth="1"/>
    <col min="8219" max="8219" width="4.85546875" style="412" customWidth="1"/>
    <col min="8220" max="8220" width="2.5703125" style="412" customWidth="1"/>
    <col min="8221" max="8221" width="1.42578125" style="412" customWidth="1"/>
    <col min="8222" max="8222" width="2.28515625" style="412" customWidth="1"/>
    <col min="8223" max="8223" width="3" style="412" customWidth="1"/>
    <col min="8224" max="8224" width="2.7109375" style="412" customWidth="1"/>
    <col min="8225" max="8225" width="1" style="412" customWidth="1"/>
    <col min="8226" max="8226" width="4.28515625" style="412" customWidth="1"/>
    <col min="8227" max="8228" width="1.140625" style="412" customWidth="1"/>
    <col min="8229" max="8229" width="2.5703125" style="412" customWidth="1"/>
    <col min="8230" max="8230" width="1.28515625" style="412" customWidth="1"/>
    <col min="8231" max="8231" width="0.7109375" style="412" customWidth="1"/>
    <col min="8232" max="8232" width="1.28515625" style="412" customWidth="1"/>
    <col min="8233" max="8233" width="4.140625" style="412" customWidth="1"/>
    <col min="8234" max="8235" width="2.7109375" style="412" customWidth="1"/>
    <col min="8236" max="8236" width="3.85546875" style="412" customWidth="1"/>
    <col min="8237" max="8237" width="2.7109375" style="412" customWidth="1"/>
    <col min="8238" max="8238" width="1.28515625" style="412" customWidth="1"/>
    <col min="8239" max="8239" width="5.85546875" style="412" customWidth="1"/>
    <col min="8240" max="8240" width="3.140625" style="412" customWidth="1"/>
    <col min="8241" max="8241" width="2.5703125" style="412" customWidth="1"/>
    <col min="8242" max="8242" width="5.140625" style="412" customWidth="1"/>
    <col min="8243" max="8243" width="2.28515625" style="412" customWidth="1"/>
    <col min="8244" max="8448" width="9.140625" style="412"/>
    <col min="8449" max="8450" width="2.28515625" style="412" customWidth="1"/>
    <col min="8451" max="8451" width="5.7109375" style="412" customWidth="1"/>
    <col min="8452" max="8452" width="2.7109375" style="412" customWidth="1"/>
    <col min="8453" max="8453" width="2.5703125" style="412" customWidth="1"/>
    <col min="8454" max="8454" width="0.28515625" style="412" customWidth="1"/>
    <col min="8455" max="8455" width="5.140625" style="412" customWidth="1"/>
    <col min="8456" max="8456" width="4.28515625" style="412" customWidth="1"/>
    <col min="8457" max="8457" width="2.7109375" style="412" customWidth="1"/>
    <col min="8458" max="8458" width="1.140625" style="412" customWidth="1"/>
    <col min="8459" max="8459" width="5.140625" style="412" customWidth="1"/>
    <col min="8460" max="8460" width="1.5703125" style="412" customWidth="1"/>
    <col min="8461" max="8461" width="6.85546875" style="412" customWidth="1"/>
    <col min="8462" max="8462" width="2.7109375" style="412" customWidth="1"/>
    <col min="8463" max="8463" width="3.7109375" style="412" customWidth="1"/>
    <col min="8464" max="8464" width="0.85546875" style="412" customWidth="1"/>
    <col min="8465" max="8465" width="3.7109375" style="412" customWidth="1"/>
    <col min="8466" max="8466" width="4.140625" style="412" customWidth="1"/>
    <col min="8467" max="8467" width="5.28515625" style="412" customWidth="1"/>
    <col min="8468" max="8468" width="4.85546875" style="412" customWidth="1"/>
    <col min="8469" max="8469" width="5.7109375" style="412" customWidth="1"/>
    <col min="8470" max="8470" width="5.28515625" style="412" customWidth="1"/>
    <col min="8471" max="8471" width="3.7109375" style="412" customWidth="1"/>
    <col min="8472" max="8473" width="1.28515625" style="412" customWidth="1"/>
    <col min="8474" max="8474" width="2.7109375" style="412" customWidth="1"/>
    <col min="8475" max="8475" width="4.85546875" style="412" customWidth="1"/>
    <col min="8476" max="8476" width="2.5703125" style="412" customWidth="1"/>
    <col min="8477" max="8477" width="1.42578125" style="412" customWidth="1"/>
    <col min="8478" max="8478" width="2.28515625" style="412" customWidth="1"/>
    <col min="8479" max="8479" width="3" style="412" customWidth="1"/>
    <col min="8480" max="8480" width="2.7109375" style="412" customWidth="1"/>
    <col min="8481" max="8481" width="1" style="412" customWidth="1"/>
    <col min="8482" max="8482" width="4.28515625" style="412" customWidth="1"/>
    <col min="8483" max="8484" width="1.140625" style="412" customWidth="1"/>
    <col min="8485" max="8485" width="2.5703125" style="412" customWidth="1"/>
    <col min="8486" max="8486" width="1.28515625" style="412" customWidth="1"/>
    <col min="8487" max="8487" width="0.7109375" style="412" customWidth="1"/>
    <col min="8488" max="8488" width="1.28515625" style="412" customWidth="1"/>
    <col min="8489" max="8489" width="4.140625" style="412" customWidth="1"/>
    <col min="8490" max="8491" width="2.7109375" style="412" customWidth="1"/>
    <col min="8492" max="8492" width="3.85546875" style="412" customWidth="1"/>
    <col min="8493" max="8493" width="2.7109375" style="412" customWidth="1"/>
    <col min="8494" max="8494" width="1.28515625" style="412" customWidth="1"/>
    <col min="8495" max="8495" width="5.85546875" style="412" customWidth="1"/>
    <col min="8496" max="8496" width="3.140625" style="412" customWidth="1"/>
    <col min="8497" max="8497" width="2.5703125" style="412" customWidth="1"/>
    <col min="8498" max="8498" width="5.140625" style="412" customWidth="1"/>
    <col min="8499" max="8499" width="2.28515625" style="412" customWidth="1"/>
    <col min="8500" max="8704" width="9.140625" style="412"/>
    <col min="8705" max="8706" width="2.28515625" style="412" customWidth="1"/>
    <col min="8707" max="8707" width="5.7109375" style="412" customWidth="1"/>
    <col min="8708" max="8708" width="2.7109375" style="412" customWidth="1"/>
    <col min="8709" max="8709" width="2.5703125" style="412" customWidth="1"/>
    <col min="8710" max="8710" width="0.28515625" style="412" customWidth="1"/>
    <col min="8711" max="8711" width="5.140625" style="412" customWidth="1"/>
    <col min="8712" max="8712" width="4.28515625" style="412" customWidth="1"/>
    <col min="8713" max="8713" width="2.7109375" style="412" customWidth="1"/>
    <col min="8714" max="8714" width="1.140625" style="412" customWidth="1"/>
    <col min="8715" max="8715" width="5.140625" style="412" customWidth="1"/>
    <col min="8716" max="8716" width="1.5703125" style="412" customWidth="1"/>
    <col min="8717" max="8717" width="6.85546875" style="412" customWidth="1"/>
    <col min="8718" max="8718" width="2.7109375" style="412" customWidth="1"/>
    <col min="8719" max="8719" width="3.7109375" style="412" customWidth="1"/>
    <col min="8720" max="8720" width="0.85546875" style="412" customWidth="1"/>
    <col min="8721" max="8721" width="3.7109375" style="412" customWidth="1"/>
    <col min="8722" max="8722" width="4.140625" style="412" customWidth="1"/>
    <col min="8723" max="8723" width="5.28515625" style="412" customWidth="1"/>
    <col min="8724" max="8724" width="4.85546875" style="412" customWidth="1"/>
    <col min="8725" max="8725" width="5.7109375" style="412" customWidth="1"/>
    <col min="8726" max="8726" width="5.28515625" style="412" customWidth="1"/>
    <col min="8727" max="8727" width="3.7109375" style="412" customWidth="1"/>
    <col min="8728" max="8729" width="1.28515625" style="412" customWidth="1"/>
    <col min="8730" max="8730" width="2.7109375" style="412" customWidth="1"/>
    <col min="8731" max="8731" width="4.85546875" style="412" customWidth="1"/>
    <col min="8732" max="8732" width="2.5703125" style="412" customWidth="1"/>
    <col min="8733" max="8733" width="1.42578125" style="412" customWidth="1"/>
    <col min="8734" max="8734" width="2.28515625" style="412" customWidth="1"/>
    <col min="8735" max="8735" width="3" style="412" customWidth="1"/>
    <col min="8736" max="8736" width="2.7109375" style="412" customWidth="1"/>
    <col min="8737" max="8737" width="1" style="412" customWidth="1"/>
    <col min="8738" max="8738" width="4.28515625" style="412" customWidth="1"/>
    <col min="8739" max="8740" width="1.140625" style="412" customWidth="1"/>
    <col min="8741" max="8741" width="2.5703125" style="412" customWidth="1"/>
    <col min="8742" max="8742" width="1.28515625" style="412" customWidth="1"/>
    <col min="8743" max="8743" width="0.7109375" style="412" customWidth="1"/>
    <col min="8744" max="8744" width="1.28515625" style="412" customWidth="1"/>
    <col min="8745" max="8745" width="4.140625" style="412" customWidth="1"/>
    <col min="8746" max="8747" width="2.7109375" style="412" customWidth="1"/>
    <col min="8748" max="8748" width="3.85546875" style="412" customWidth="1"/>
    <col min="8749" max="8749" width="2.7109375" style="412" customWidth="1"/>
    <col min="8750" max="8750" width="1.28515625" style="412" customWidth="1"/>
    <col min="8751" max="8751" width="5.85546875" style="412" customWidth="1"/>
    <col min="8752" max="8752" width="3.140625" style="412" customWidth="1"/>
    <col min="8753" max="8753" width="2.5703125" style="412" customWidth="1"/>
    <col min="8754" max="8754" width="5.140625" style="412" customWidth="1"/>
    <col min="8755" max="8755" width="2.28515625" style="412" customWidth="1"/>
    <col min="8756" max="8960" width="9.140625" style="412"/>
    <col min="8961" max="8962" width="2.28515625" style="412" customWidth="1"/>
    <col min="8963" max="8963" width="5.7109375" style="412" customWidth="1"/>
    <col min="8964" max="8964" width="2.7109375" style="412" customWidth="1"/>
    <col min="8965" max="8965" width="2.5703125" style="412" customWidth="1"/>
    <col min="8966" max="8966" width="0.28515625" style="412" customWidth="1"/>
    <col min="8967" max="8967" width="5.140625" style="412" customWidth="1"/>
    <col min="8968" max="8968" width="4.28515625" style="412" customWidth="1"/>
    <col min="8969" max="8969" width="2.7109375" style="412" customWidth="1"/>
    <col min="8970" max="8970" width="1.140625" style="412" customWidth="1"/>
    <col min="8971" max="8971" width="5.140625" style="412" customWidth="1"/>
    <col min="8972" max="8972" width="1.5703125" style="412" customWidth="1"/>
    <col min="8973" max="8973" width="6.85546875" style="412" customWidth="1"/>
    <col min="8974" max="8974" width="2.7109375" style="412" customWidth="1"/>
    <col min="8975" max="8975" width="3.7109375" style="412" customWidth="1"/>
    <col min="8976" max="8976" width="0.85546875" style="412" customWidth="1"/>
    <col min="8977" max="8977" width="3.7109375" style="412" customWidth="1"/>
    <col min="8978" max="8978" width="4.140625" style="412" customWidth="1"/>
    <col min="8979" max="8979" width="5.28515625" style="412" customWidth="1"/>
    <col min="8980" max="8980" width="4.85546875" style="412" customWidth="1"/>
    <col min="8981" max="8981" width="5.7109375" style="412" customWidth="1"/>
    <col min="8982" max="8982" width="5.28515625" style="412" customWidth="1"/>
    <col min="8983" max="8983" width="3.7109375" style="412" customWidth="1"/>
    <col min="8984" max="8985" width="1.28515625" style="412" customWidth="1"/>
    <col min="8986" max="8986" width="2.7109375" style="412" customWidth="1"/>
    <col min="8987" max="8987" width="4.85546875" style="412" customWidth="1"/>
    <col min="8988" max="8988" width="2.5703125" style="412" customWidth="1"/>
    <col min="8989" max="8989" width="1.42578125" style="412" customWidth="1"/>
    <col min="8990" max="8990" width="2.28515625" style="412" customWidth="1"/>
    <col min="8991" max="8991" width="3" style="412" customWidth="1"/>
    <col min="8992" max="8992" width="2.7109375" style="412" customWidth="1"/>
    <col min="8993" max="8993" width="1" style="412" customWidth="1"/>
    <col min="8994" max="8994" width="4.28515625" style="412" customWidth="1"/>
    <col min="8995" max="8996" width="1.140625" style="412" customWidth="1"/>
    <col min="8997" max="8997" width="2.5703125" style="412" customWidth="1"/>
    <col min="8998" max="8998" width="1.28515625" style="412" customWidth="1"/>
    <col min="8999" max="8999" width="0.7109375" style="412" customWidth="1"/>
    <col min="9000" max="9000" width="1.28515625" style="412" customWidth="1"/>
    <col min="9001" max="9001" width="4.140625" style="412" customWidth="1"/>
    <col min="9002" max="9003" width="2.7109375" style="412" customWidth="1"/>
    <col min="9004" max="9004" width="3.85546875" style="412" customWidth="1"/>
    <col min="9005" max="9005" width="2.7109375" style="412" customWidth="1"/>
    <col min="9006" max="9006" width="1.28515625" style="412" customWidth="1"/>
    <col min="9007" max="9007" width="5.85546875" style="412" customWidth="1"/>
    <col min="9008" max="9008" width="3.140625" style="412" customWidth="1"/>
    <col min="9009" max="9009" width="2.5703125" style="412" customWidth="1"/>
    <col min="9010" max="9010" width="5.140625" style="412" customWidth="1"/>
    <col min="9011" max="9011" width="2.28515625" style="412" customWidth="1"/>
    <col min="9012" max="9216" width="9.140625" style="412"/>
    <col min="9217" max="9218" width="2.28515625" style="412" customWidth="1"/>
    <col min="9219" max="9219" width="5.7109375" style="412" customWidth="1"/>
    <col min="9220" max="9220" width="2.7109375" style="412" customWidth="1"/>
    <col min="9221" max="9221" width="2.5703125" style="412" customWidth="1"/>
    <col min="9222" max="9222" width="0.28515625" style="412" customWidth="1"/>
    <col min="9223" max="9223" width="5.140625" style="412" customWidth="1"/>
    <col min="9224" max="9224" width="4.28515625" style="412" customWidth="1"/>
    <col min="9225" max="9225" width="2.7109375" style="412" customWidth="1"/>
    <col min="9226" max="9226" width="1.140625" style="412" customWidth="1"/>
    <col min="9227" max="9227" width="5.140625" style="412" customWidth="1"/>
    <col min="9228" max="9228" width="1.5703125" style="412" customWidth="1"/>
    <col min="9229" max="9229" width="6.85546875" style="412" customWidth="1"/>
    <col min="9230" max="9230" width="2.7109375" style="412" customWidth="1"/>
    <col min="9231" max="9231" width="3.7109375" style="412" customWidth="1"/>
    <col min="9232" max="9232" width="0.85546875" style="412" customWidth="1"/>
    <col min="9233" max="9233" width="3.7109375" style="412" customWidth="1"/>
    <col min="9234" max="9234" width="4.140625" style="412" customWidth="1"/>
    <col min="9235" max="9235" width="5.28515625" style="412" customWidth="1"/>
    <col min="9236" max="9236" width="4.85546875" style="412" customWidth="1"/>
    <col min="9237" max="9237" width="5.7109375" style="412" customWidth="1"/>
    <col min="9238" max="9238" width="5.28515625" style="412" customWidth="1"/>
    <col min="9239" max="9239" width="3.7109375" style="412" customWidth="1"/>
    <col min="9240" max="9241" width="1.28515625" style="412" customWidth="1"/>
    <col min="9242" max="9242" width="2.7109375" style="412" customWidth="1"/>
    <col min="9243" max="9243" width="4.85546875" style="412" customWidth="1"/>
    <col min="9244" max="9244" width="2.5703125" style="412" customWidth="1"/>
    <col min="9245" max="9245" width="1.42578125" style="412" customWidth="1"/>
    <col min="9246" max="9246" width="2.28515625" style="412" customWidth="1"/>
    <col min="9247" max="9247" width="3" style="412" customWidth="1"/>
    <col min="9248" max="9248" width="2.7109375" style="412" customWidth="1"/>
    <col min="9249" max="9249" width="1" style="412" customWidth="1"/>
    <col min="9250" max="9250" width="4.28515625" style="412" customWidth="1"/>
    <col min="9251" max="9252" width="1.140625" style="412" customWidth="1"/>
    <col min="9253" max="9253" width="2.5703125" style="412" customWidth="1"/>
    <col min="9254" max="9254" width="1.28515625" style="412" customWidth="1"/>
    <col min="9255" max="9255" width="0.7109375" style="412" customWidth="1"/>
    <col min="9256" max="9256" width="1.28515625" style="412" customWidth="1"/>
    <col min="9257" max="9257" width="4.140625" style="412" customWidth="1"/>
    <col min="9258" max="9259" width="2.7109375" style="412" customWidth="1"/>
    <col min="9260" max="9260" width="3.85546875" style="412" customWidth="1"/>
    <col min="9261" max="9261" width="2.7109375" style="412" customWidth="1"/>
    <col min="9262" max="9262" width="1.28515625" style="412" customWidth="1"/>
    <col min="9263" max="9263" width="5.85546875" style="412" customWidth="1"/>
    <col min="9264" max="9264" width="3.140625" style="412" customWidth="1"/>
    <col min="9265" max="9265" width="2.5703125" style="412" customWidth="1"/>
    <col min="9266" max="9266" width="5.140625" style="412" customWidth="1"/>
    <col min="9267" max="9267" width="2.28515625" style="412" customWidth="1"/>
    <col min="9268" max="9472" width="9.140625" style="412"/>
    <col min="9473" max="9474" width="2.28515625" style="412" customWidth="1"/>
    <col min="9475" max="9475" width="5.7109375" style="412" customWidth="1"/>
    <col min="9476" max="9476" width="2.7109375" style="412" customWidth="1"/>
    <col min="9477" max="9477" width="2.5703125" style="412" customWidth="1"/>
    <col min="9478" max="9478" width="0.28515625" style="412" customWidth="1"/>
    <col min="9479" max="9479" width="5.140625" style="412" customWidth="1"/>
    <col min="9480" max="9480" width="4.28515625" style="412" customWidth="1"/>
    <col min="9481" max="9481" width="2.7109375" style="412" customWidth="1"/>
    <col min="9482" max="9482" width="1.140625" style="412" customWidth="1"/>
    <col min="9483" max="9483" width="5.140625" style="412" customWidth="1"/>
    <col min="9484" max="9484" width="1.5703125" style="412" customWidth="1"/>
    <col min="9485" max="9485" width="6.85546875" style="412" customWidth="1"/>
    <col min="9486" max="9486" width="2.7109375" style="412" customWidth="1"/>
    <col min="9487" max="9487" width="3.7109375" style="412" customWidth="1"/>
    <col min="9488" max="9488" width="0.85546875" style="412" customWidth="1"/>
    <col min="9489" max="9489" width="3.7109375" style="412" customWidth="1"/>
    <col min="9490" max="9490" width="4.140625" style="412" customWidth="1"/>
    <col min="9491" max="9491" width="5.28515625" style="412" customWidth="1"/>
    <col min="9492" max="9492" width="4.85546875" style="412" customWidth="1"/>
    <col min="9493" max="9493" width="5.7109375" style="412" customWidth="1"/>
    <col min="9494" max="9494" width="5.28515625" style="412" customWidth="1"/>
    <col min="9495" max="9495" width="3.7109375" style="412" customWidth="1"/>
    <col min="9496" max="9497" width="1.28515625" style="412" customWidth="1"/>
    <col min="9498" max="9498" width="2.7109375" style="412" customWidth="1"/>
    <col min="9499" max="9499" width="4.85546875" style="412" customWidth="1"/>
    <col min="9500" max="9500" width="2.5703125" style="412" customWidth="1"/>
    <col min="9501" max="9501" width="1.42578125" style="412" customWidth="1"/>
    <col min="9502" max="9502" width="2.28515625" style="412" customWidth="1"/>
    <col min="9503" max="9503" width="3" style="412" customWidth="1"/>
    <col min="9504" max="9504" width="2.7109375" style="412" customWidth="1"/>
    <col min="9505" max="9505" width="1" style="412" customWidth="1"/>
    <col min="9506" max="9506" width="4.28515625" style="412" customWidth="1"/>
    <col min="9507" max="9508" width="1.140625" style="412" customWidth="1"/>
    <col min="9509" max="9509" width="2.5703125" style="412" customWidth="1"/>
    <col min="9510" max="9510" width="1.28515625" style="412" customWidth="1"/>
    <col min="9511" max="9511" width="0.7109375" style="412" customWidth="1"/>
    <col min="9512" max="9512" width="1.28515625" style="412" customWidth="1"/>
    <col min="9513" max="9513" width="4.140625" style="412" customWidth="1"/>
    <col min="9514" max="9515" width="2.7109375" style="412" customWidth="1"/>
    <col min="9516" max="9516" width="3.85546875" style="412" customWidth="1"/>
    <col min="9517" max="9517" width="2.7109375" style="412" customWidth="1"/>
    <col min="9518" max="9518" width="1.28515625" style="412" customWidth="1"/>
    <col min="9519" max="9519" width="5.85546875" style="412" customWidth="1"/>
    <col min="9520" max="9520" width="3.140625" style="412" customWidth="1"/>
    <col min="9521" max="9521" width="2.5703125" style="412" customWidth="1"/>
    <col min="9522" max="9522" width="5.140625" style="412" customWidth="1"/>
    <col min="9523" max="9523" width="2.28515625" style="412" customWidth="1"/>
    <col min="9524" max="9728" width="9.140625" style="412"/>
    <col min="9729" max="9730" width="2.28515625" style="412" customWidth="1"/>
    <col min="9731" max="9731" width="5.7109375" style="412" customWidth="1"/>
    <col min="9732" max="9732" width="2.7109375" style="412" customWidth="1"/>
    <col min="9733" max="9733" width="2.5703125" style="412" customWidth="1"/>
    <col min="9734" max="9734" width="0.28515625" style="412" customWidth="1"/>
    <col min="9735" max="9735" width="5.140625" style="412" customWidth="1"/>
    <col min="9736" max="9736" width="4.28515625" style="412" customWidth="1"/>
    <col min="9737" max="9737" width="2.7109375" style="412" customWidth="1"/>
    <col min="9738" max="9738" width="1.140625" style="412" customWidth="1"/>
    <col min="9739" max="9739" width="5.140625" style="412" customWidth="1"/>
    <col min="9740" max="9740" width="1.5703125" style="412" customWidth="1"/>
    <col min="9741" max="9741" width="6.85546875" style="412" customWidth="1"/>
    <col min="9742" max="9742" width="2.7109375" style="412" customWidth="1"/>
    <col min="9743" max="9743" width="3.7109375" style="412" customWidth="1"/>
    <col min="9744" max="9744" width="0.85546875" style="412" customWidth="1"/>
    <col min="9745" max="9745" width="3.7109375" style="412" customWidth="1"/>
    <col min="9746" max="9746" width="4.140625" style="412" customWidth="1"/>
    <col min="9747" max="9747" width="5.28515625" style="412" customWidth="1"/>
    <col min="9748" max="9748" width="4.85546875" style="412" customWidth="1"/>
    <col min="9749" max="9749" width="5.7109375" style="412" customWidth="1"/>
    <col min="9750" max="9750" width="5.28515625" style="412" customWidth="1"/>
    <col min="9751" max="9751" width="3.7109375" style="412" customWidth="1"/>
    <col min="9752" max="9753" width="1.28515625" style="412" customWidth="1"/>
    <col min="9754" max="9754" width="2.7109375" style="412" customWidth="1"/>
    <col min="9755" max="9755" width="4.85546875" style="412" customWidth="1"/>
    <col min="9756" max="9756" width="2.5703125" style="412" customWidth="1"/>
    <col min="9757" max="9757" width="1.42578125" style="412" customWidth="1"/>
    <col min="9758" max="9758" width="2.28515625" style="412" customWidth="1"/>
    <col min="9759" max="9759" width="3" style="412" customWidth="1"/>
    <col min="9760" max="9760" width="2.7109375" style="412" customWidth="1"/>
    <col min="9761" max="9761" width="1" style="412" customWidth="1"/>
    <col min="9762" max="9762" width="4.28515625" style="412" customWidth="1"/>
    <col min="9763" max="9764" width="1.140625" style="412" customWidth="1"/>
    <col min="9765" max="9765" width="2.5703125" style="412" customWidth="1"/>
    <col min="9766" max="9766" width="1.28515625" style="412" customWidth="1"/>
    <col min="9767" max="9767" width="0.7109375" style="412" customWidth="1"/>
    <col min="9768" max="9768" width="1.28515625" style="412" customWidth="1"/>
    <col min="9769" max="9769" width="4.140625" style="412" customWidth="1"/>
    <col min="9770" max="9771" width="2.7109375" style="412" customWidth="1"/>
    <col min="9772" max="9772" width="3.85546875" style="412" customWidth="1"/>
    <col min="9773" max="9773" width="2.7109375" style="412" customWidth="1"/>
    <col min="9774" max="9774" width="1.28515625" style="412" customWidth="1"/>
    <col min="9775" max="9775" width="5.85546875" style="412" customWidth="1"/>
    <col min="9776" max="9776" width="3.140625" style="412" customWidth="1"/>
    <col min="9777" max="9777" width="2.5703125" style="412" customWidth="1"/>
    <col min="9778" max="9778" width="5.140625" style="412" customWidth="1"/>
    <col min="9779" max="9779" width="2.28515625" style="412" customWidth="1"/>
    <col min="9780" max="9984" width="9.140625" style="412"/>
    <col min="9985" max="9986" width="2.28515625" style="412" customWidth="1"/>
    <col min="9987" max="9987" width="5.7109375" style="412" customWidth="1"/>
    <col min="9988" max="9988" width="2.7109375" style="412" customWidth="1"/>
    <col min="9989" max="9989" width="2.5703125" style="412" customWidth="1"/>
    <col min="9990" max="9990" width="0.28515625" style="412" customWidth="1"/>
    <col min="9991" max="9991" width="5.140625" style="412" customWidth="1"/>
    <col min="9992" max="9992" width="4.28515625" style="412" customWidth="1"/>
    <col min="9993" max="9993" width="2.7109375" style="412" customWidth="1"/>
    <col min="9994" max="9994" width="1.140625" style="412" customWidth="1"/>
    <col min="9995" max="9995" width="5.140625" style="412" customWidth="1"/>
    <col min="9996" max="9996" width="1.5703125" style="412" customWidth="1"/>
    <col min="9997" max="9997" width="6.85546875" style="412" customWidth="1"/>
    <col min="9998" max="9998" width="2.7109375" style="412" customWidth="1"/>
    <col min="9999" max="9999" width="3.7109375" style="412" customWidth="1"/>
    <col min="10000" max="10000" width="0.85546875" style="412" customWidth="1"/>
    <col min="10001" max="10001" width="3.7109375" style="412" customWidth="1"/>
    <col min="10002" max="10002" width="4.140625" style="412" customWidth="1"/>
    <col min="10003" max="10003" width="5.28515625" style="412" customWidth="1"/>
    <col min="10004" max="10004" width="4.85546875" style="412" customWidth="1"/>
    <col min="10005" max="10005" width="5.7109375" style="412" customWidth="1"/>
    <col min="10006" max="10006" width="5.28515625" style="412" customWidth="1"/>
    <col min="10007" max="10007" width="3.7109375" style="412" customWidth="1"/>
    <col min="10008" max="10009" width="1.28515625" style="412" customWidth="1"/>
    <col min="10010" max="10010" width="2.7109375" style="412" customWidth="1"/>
    <col min="10011" max="10011" width="4.85546875" style="412" customWidth="1"/>
    <col min="10012" max="10012" width="2.5703125" style="412" customWidth="1"/>
    <col min="10013" max="10013" width="1.42578125" style="412" customWidth="1"/>
    <col min="10014" max="10014" width="2.28515625" style="412" customWidth="1"/>
    <col min="10015" max="10015" width="3" style="412" customWidth="1"/>
    <col min="10016" max="10016" width="2.7109375" style="412" customWidth="1"/>
    <col min="10017" max="10017" width="1" style="412" customWidth="1"/>
    <col min="10018" max="10018" width="4.28515625" style="412" customWidth="1"/>
    <col min="10019" max="10020" width="1.140625" style="412" customWidth="1"/>
    <col min="10021" max="10021" width="2.5703125" style="412" customWidth="1"/>
    <col min="10022" max="10022" width="1.28515625" style="412" customWidth="1"/>
    <col min="10023" max="10023" width="0.7109375" style="412" customWidth="1"/>
    <col min="10024" max="10024" width="1.28515625" style="412" customWidth="1"/>
    <col min="10025" max="10025" width="4.140625" style="412" customWidth="1"/>
    <col min="10026" max="10027" width="2.7109375" style="412" customWidth="1"/>
    <col min="10028" max="10028" width="3.85546875" style="412" customWidth="1"/>
    <col min="10029" max="10029" width="2.7109375" style="412" customWidth="1"/>
    <col min="10030" max="10030" width="1.28515625" style="412" customWidth="1"/>
    <col min="10031" max="10031" width="5.85546875" style="412" customWidth="1"/>
    <col min="10032" max="10032" width="3.140625" style="412" customWidth="1"/>
    <col min="10033" max="10033" width="2.5703125" style="412" customWidth="1"/>
    <col min="10034" max="10034" width="5.140625" style="412" customWidth="1"/>
    <col min="10035" max="10035" width="2.28515625" style="412" customWidth="1"/>
    <col min="10036" max="10240" width="9.140625" style="412"/>
    <col min="10241" max="10242" width="2.28515625" style="412" customWidth="1"/>
    <col min="10243" max="10243" width="5.7109375" style="412" customWidth="1"/>
    <col min="10244" max="10244" width="2.7109375" style="412" customWidth="1"/>
    <col min="10245" max="10245" width="2.5703125" style="412" customWidth="1"/>
    <col min="10246" max="10246" width="0.28515625" style="412" customWidth="1"/>
    <col min="10247" max="10247" width="5.140625" style="412" customWidth="1"/>
    <col min="10248" max="10248" width="4.28515625" style="412" customWidth="1"/>
    <col min="10249" max="10249" width="2.7109375" style="412" customWidth="1"/>
    <col min="10250" max="10250" width="1.140625" style="412" customWidth="1"/>
    <col min="10251" max="10251" width="5.140625" style="412" customWidth="1"/>
    <col min="10252" max="10252" width="1.5703125" style="412" customWidth="1"/>
    <col min="10253" max="10253" width="6.85546875" style="412" customWidth="1"/>
    <col min="10254" max="10254" width="2.7109375" style="412" customWidth="1"/>
    <col min="10255" max="10255" width="3.7109375" style="412" customWidth="1"/>
    <col min="10256" max="10256" width="0.85546875" style="412" customWidth="1"/>
    <col min="10257" max="10257" width="3.7109375" style="412" customWidth="1"/>
    <col min="10258" max="10258" width="4.140625" style="412" customWidth="1"/>
    <col min="10259" max="10259" width="5.28515625" style="412" customWidth="1"/>
    <col min="10260" max="10260" width="4.85546875" style="412" customWidth="1"/>
    <col min="10261" max="10261" width="5.7109375" style="412" customWidth="1"/>
    <col min="10262" max="10262" width="5.28515625" style="412" customWidth="1"/>
    <col min="10263" max="10263" width="3.7109375" style="412" customWidth="1"/>
    <col min="10264" max="10265" width="1.28515625" style="412" customWidth="1"/>
    <col min="10266" max="10266" width="2.7109375" style="412" customWidth="1"/>
    <col min="10267" max="10267" width="4.85546875" style="412" customWidth="1"/>
    <col min="10268" max="10268" width="2.5703125" style="412" customWidth="1"/>
    <col min="10269" max="10269" width="1.42578125" style="412" customWidth="1"/>
    <col min="10270" max="10270" width="2.28515625" style="412" customWidth="1"/>
    <col min="10271" max="10271" width="3" style="412" customWidth="1"/>
    <col min="10272" max="10272" width="2.7109375" style="412" customWidth="1"/>
    <col min="10273" max="10273" width="1" style="412" customWidth="1"/>
    <col min="10274" max="10274" width="4.28515625" style="412" customWidth="1"/>
    <col min="10275" max="10276" width="1.140625" style="412" customWidth="1"/>
    <col min="10277" max="10277" width="2.5703125" style="412" customWidth="1"/>
    <col min="10278" max="10278" width="1.28515625" style="412" customWidth="1"/>
    <col min="10279" max="10279" width="0.7109375" style="412" customWidth="1"/>
    <col min="10280" max="10280" width="1.28515625" style="412" customWidth="1"/>
    <col min="10281" max="10281" width="4.140625" style="412" customWidth="1"/>
    <col min="10282" max="10283" width="2.7109375" style="412" customWidth="1"/>
    <col min="10284" max="10284" width="3.85546875" style="412" customWidth="1"/>
    <col min="10285" max="10285" width="2.7109375" style="412" customWidth="1"/>
    <col min="10286" max="10286" width="1.28515625" style="412" customWidth="1"/>
    <col min="10287" max="10287" width="5.85546875" style="412" customWidth="1"/>
    <col min="10288" max="10288" width="3.140625" style="412" customWidth="1"/>
    <col min="10289" max="10289" width="2.5703125" style="412" customWidth="1"/>
    <col min="10290" max="10290" width="5.140625" style="412" customWidth="1"/>
    <col min="10291" max="10291" width="2.28515625" style="412" customWidth="1"/>
    <col min="10292" max="10496" width="9.140625" style="412"/>
    <col min="10497" max="10498" width="2.28515625" style="412" customWidth="1"/>
    <col min="10499" max="10499" width="5.7109375" style="412" customWidth="1"/>
    <col min="10500" max="10500" width="2.7109375" style="412" customWidth="1"/>
    <col min="10501" max="10501" width="2.5703125" style="412" customWidth="1"/>
    <col min="10502" max="10502" width="0.28515625" style="412" customWidth="1"/>
    <col min="10503" max="10503" width="5.140625" style="412" customWidth="1"/>
    <col min="10504" max="10504" width="4.28515625" style="412" customWidth="1"/>
    <col min="10505" max="10505" width="2.7109375" style="412" customWidth="1"/>
    <col min="10506" max="10506" width="1.140625" style="412" customWidth="1"/>
    <col min="10507" max="10507" width="5.140625" style="412" customWidth="1"/>
    <col min="10508" max="10508" width="1.5703125" style="412" customWidth="1"/>
    <col min="10509" max="10509" width="6.85546875" style="412" customWidth="1"/>
    <col min="10510" max="10510" width="2.7109375" style="412" customWidth="1"/>
    <col min="10511" max="10511" width="3.7109375" style="412" customWidth="1"/>
    <col min="10512" max="10512" width="0.85546875" style="412" customWidth="1"/>
    <col min="10513" max="10513" width="3.7109375" style="412" customWidth="1"/>
    <col min="10514" max="10514" width="4.140625" style="412" customWidth="1"/>
    <col min="10515" max="10515" width="5.28515625" style="412" customWidth="1"/>
    <col min="10516" max="10516" width="4.85546875" style="412" customWidth="1"/>
    <col min="10517" max="10517" width="5.7109375" style="412" customWidth="1"/>
    <col min="10518" max="10518" width="5.28515625" style="412" customWidth="1"/>
    <col min="10519" max="10519" width="3.7109375" style="412" customWidth="1"/>
    <col min="10520" max="10521" width="1.28515625" style="412" customWidth="1"/>
    <col min="10522" max="10522" width="2.7109375" style="412" customWidth="1"/>
    <col min="10523" max="10523" width="4.85546875" style="412" customWidth="1"/>
    <col min="10524" max="10524" width="2.5703125" style="412" customWidth="1"/>
    <col min="10525" max="10525" width="1.42578125" style="412" customWidth="1"/>
    <col min="10526" max="10526" width="2.28515625" style="412" customWidth="1"/>
    <col min="10527" max="10527" width="3" style="412" customWidth="1"/>
    <col min="10528" max="10528" width="2.7109375" style="412" customWidth="1"/>
    <col min="10529" max="10529" width="1" style="412" customWidth="1"/>
    <col min="10530" max="10530" width="4.28515625" style="412" customWidth="1"/>
    <col min="10531" max="10532" width="1.140625" style="412" customWidth="1"/>
    <col min="10533" max="10533" width="2.5703125" style="412" customWidth="1"/>
    <col min="10534" max="10534" width="1.28515625" style="412" customWidth="1"/>
    <col min="10535" max="10535" width="0.7109375" style="412" customWidth="1"/>
    <col min="10536" max="10536" width="1.28515625" style="412" customWidth="1"/>
    <col min="10537" max="10537" width="4.140625" style="412" customWidth="1"/>
    <col min="10538" max="10539" width="2.7109375" style="412" customWidth="1"/>
    <col min="10540" max="10540" width="3.85546875" style="412" customWidth="1"/>
    <col min="10541" max="10541" width="2.7109375" style="412" customWidth="1"/>
    <col min="10542" max="10542" width="1.28515625" style="412" customWidth="1"/>
    <col min="10543" max="10543" width="5.85546875" style="412" customWidth="1"/>
    <col min="10544" max="10544" width="3.140625" style="412" customWidth="1"/>
    <col min="10545" max="10545" width="2.5703125" style="412" customWidth="1"/>
    <col min="10546" max="10546" width="5.140625" style="412" customWidth="1"/>
    <col min="10547" max="10547" width="2.28515625" style="412" customWidth="1"/>
    <col min="10548" max="10752" width="9.140625" style="412"/>
    <col min="10753" max="10754" width="2.28515625" style="412" customWidth="1"/>
    <col min="10755" max="10755" width="5.7109375" style="412" customWidth="1"/>
    <col min="10756" max="10756" width="2.7109375" style="412" customWidth="1"/>
    <col min="10757" max="10757" width="2.5703125" style="412" customWidth="1"/>
    <col min="10758" max="10758" width="0.28515625" style="412" customWidth="1"/>
    <col min="10759" max="10759" width="5.140625" style="412" customWidth="1"/>
    <col min="10760" max="10760" width="4.28515625" style="412" customWidth="1"/>
    <col min="10761" max="10761" width="2.7109375" style="412" customWidth="1"/>
    <col min="10762" max="10762" width="1.140625" style="412" customWidth="1"/>
    <col min="10763" max="10763" width="5.140625" style="412" customWidth="1"/>
    <col min="10764" max="10764" width="1.5703125" style="412" customWidth="1"/>
    <col min="10765" max="10765" width="6.85546875" style="412" customWidth="1"/>
    <col min="10766" max="10766" width="2.7109375" style="412" customWidth="1"/>
    <col min="10767" max="10767" width="3.7109375" style="412" customWidth="1"/>
    <col min="10768" max="10768" width="0.85546875" style="412" customWidth="1"/>
    <col min="10769" max="10769" width="3.7109375" style="412" customWidth="1"/>
    <col min="10770" max="10770" width="4.140625" style="412" customWidth="1"/>
    <col min="10771" max="10771" width="5.28515625" style="412" customWidth="1"/>
    <col min="10772" max="10772" width="4.85546875" style="412" customWidth="1"/>
    <col min="10773" max="10773" width="5.7109375" style="412" customWidth="1"/>
    <col min="10774" max="10774" width="5.28515625" style="412" customWidth="1"/>
    <col min="10775" max="10775" width="3.7109375" style="412" customWidth="1"/>
    <col min="10776" max="10777" width="1.28515625" style="412" customWidth="1"/>
    <col min="10778" max="10778" width="2.7109375" style="412" customWidth="1"/>
    <col min="10779" max="10779" width="4.85546875" style="412" customWidth="1"/>
    <col min="10780" max="10780" width="2.5703125" style="412" customWidth="1"/>
    <col min="10781" max="10781" width="1.42578125" style="412" customWidth="1"/>
    <col min="10782" max="10782" width="2.28515625" style="412" customWidth="1"/>
    <col min="10783" max="10783" width="3" style="412" customWidth="1"/>
    <col min="10784" max="10784" width="2.7109375" style="412" customWidth="1"/>
    <col min="10785" max="10785" width="1" style="412" customWidth="1"/>
    <col min="10786" max="10786" width="4.28515625" style="412" customWidth="1"/>
    <col min="10787" max="10788" width="1.140625" style="412" customWidth="1"/>
    <col min="10789" max="10789" width="2.5703125" style="412" customWidth="1"/>
    <col min="10790" max="10790" width="1.28515625" style="412" customWidth="1"/>
    <col min="10791" max="10791" width="0.7109375" style="412" customWidth="1"/>
    <col min="10792" max="10792" width="1.28515625" style="412" customWidth="1"/>
    <col min="10793" max="10793" width="4.140625" style="412" customWidth="1"/>
    <col min="10794" max="10795" width="2.7109375" style="412" customWidth="1"/>
    <col min="10796" max="10796" width="3.85546875" style="412" customWidth="1"/>
    <col min="10797" max="10797" width="2.7109375" style="412" customWidth="1"/>
    <col min="10798" max="10798" width="1.28515625" style="412" customWidth="1"/>
    <col min="10799" max="10799" width="5.85546875" style="412" customWidth="1"/>
    <col min="10800" max="10800" width="3.140625" style="412" customWidth="1"/>
    <col min="10801" max="10801" width="2.5703125" style="412" customWidth="1"/>
    <col min="10802" max="10802" width="5.140625" style="412" customWidth="1"/>
    <col min="10803" max="10803" width="2.28515625" style="412" customWidth="1"/>
    <col min="10804" max="11008" width="9.140625" style="412"/>
    <col min="11009" max="11010" width="2.28515625" style="412" customWidth="1"/>
    <col min="11011" max="11011" width="5.7109375" style="412" customWidth="1"/>
    <col min="11012" max="11012" width="2.7109375" style="412" customWidth="1"/>
    <col min="11013" max="11013" width="2.5703125" style="412" customWidth="1"/>
    <col min="11014" max="11014" width="0.28515625" style="412" customWidth="1"/>
    <col min="11015" max="11015" width="5.140625" style="412" customWidth="1"/>
    <col min="11016" max="11016" width="4.28515625" style="412" customWidth="1"/>
    <col min="11017" max="11017" width="2.7109375" style="412" customWidth="1"/>
    <col min="11018" max="11018" width="1.140625" style="412" customWidth="1"/>
    <col min="11019" max="11019" width="5.140625" style="412" customWidth="1"/>
    <col min="11020" max="11020" width="1.5703125" style="412" customWidth="1"/>
    <col min="11021" max="11021" width="6.85546875" style="412" customWidth="1"/>
    <col min="11022" max="11022" width="2.7109375" style="412" customWidth="1"/>
    <col min="11023" max="11023" width="3.7109375" style="412" customWidth="1"/>
    <col min="11024" max="11024" width="0.85546875" style="412" customWidth="1"/>
    <col min="11025" max="11025" width="3.7109375" style="412" customWidth="1"/>
    <col min="11026" max="11026" width="4.140625" style="412" customWidth="1"/>
    <col min="11027" max="11027" width="5.28515625" style="412" customWidth="1"/>
    <col min="11028" max="11028" width="4.85546875" style="412" customWidth="1"/>
    <col min="11029" max="11029" width="5.7109375" style="412" customWidth="1"/>
    <col min="11030" max="11030" width="5.28515625" style="412" customWidth="1"/>
    <col min="11031" max="11031" width="3.7109375" style="412" customWidth="1"/>
    <col min="11032" max="11033" width="1.28515625" style="412" customWidth="1"/>
    <col min="11034" max="11034" width="2.7109375" style="412" customWidth="1"/>
    <col min="11035" max="11035" width="4.85546875" style="412" customWidth="1"/>
    <col min="11036" max="11036" width="2.5703125" style="412" customWidth="1"/>
    <col min="11037" max="11037" width="1.42578125" style="412" customWidth="1"/>
    <col min="11038" max="11038" width="2.28515625" style="412" customWidth="1"/>
    <col min="11039" max="11039" width="3" style="412" customWidth="1"/>
    <col min="11040" max="11040" width="2.7109375" style="412" customWidth="1"/>
    <col min="11041" max="11041" width="1" style="412" customWidth="1"/>
    <col min="11042" max="11042" width="4.28515625" style="412" customWidth="1"/>
    <col min="11043" max="11044" width="1.140625" style="412" customWidth="1"/>
    <col min="11045" max="11045" width="2.5703125" style="412" customWidth="1"/>
    <col min="11046" max="11046" width="1.28515625" style="412" customWidth="1"/>
    <col min="11047" max="11047" width="0.7109375" style="412" customWidth="1"/>
    <col min="11048" max="11048" width="1.28515625" style="412" customWidth="1"/>
    <col min="11049" max="11049" width="4.140625" style="412" customWidth="1"/>
    <col min="11050" max="11051" width="2.7109375" style="412" customWidth="1"/>
    <col min="11052" max="11052" width="3.85546875" style="412" customWidth="1"/>
    <col min="11053" max="11053" width="2.7109375" style="412" customWidth="1"/>
    <col min="11054" max="11054" width="1.28515625" style="412" customWidth="1"/>
    <col min="11055" max="11055" width="5.85546875" style="412" customWidth="1"/>
    <col min="11056" max="11056" width="3.140625" style="412" customWidth="1"/>
    <col min="11057" max="11057" width="2.5703125" style="412" customWidth="1"/>
    <col min="11058" max="11058" width="5.140625" style="412" customWidth="1"/>
    <col min="11059" max="11059" width="2.28515625" style="412" customWidth="1"/>
    <col min="11060" max="11264" width="9.140625" style="412"/>
    <col min="11265" max="11266" width="2.28515625" style="412" customWidth="1"/>
    <col min="11267" max="11267" width="5.7109375" style="412" customWidth="1"/>
    <col min="11268" max="11268" width="2.7109375" style="412" customWidth="1"/>
    <col min="11269" max="11269" width="2.5703125" style="412" customWidth="1"/>
    <col min="11270" max="11270" width="0.28515625" style="412" customWidth="1"/>
    <col min="11271" max="11271" width="5.140625" style="412" customWidth="1"/>
    <col min="11272" max="11272" width="4.28515625" style="412" customWidth="1"/>
    <col min="11273" max="11273" width="2.7109375" style="412" customWidth="1"/>
    <col min="11274" max="11274" width="1.140625" style="412" customWidth="1"/>
    <col min="11275" max="11275" width="5.140625" style="412" customWidth="1"/>
    <col min="11276" max="11276" width="1.5703125" style="412" customWidth="1"/>
    <col min="11277" max="11277" width="6.85546875" style="412" customWidth="1"/>
    <col min="11278" max="11278" width="2.7109375" style="412" customWidth="1"/>
    <col min="11279" max="11279" width="3.7109375" style="412" customWidth="1"/>
    <col min="11280" max="11280" width="0.85546875" style="412" customWidth="1"/>
    <col min="11281" max="11281" width="3.7109375" style="412" customWidth="1"/>
    <col min="11282" max="11282" width="4.140625" style="412" customWidth="1"/>
    <col min="11283" max="11283" width="5.28515625" style="412" customWidth="1"/>
    <col min="11284" max="11284" width="4.85546875" style="412" customWidth="1"/>
    <col min="11285" max="11285" width="5.7109375" style="412" customWidth="1"/>
    <col min="11286" max="11286" width="5.28515625" style="412" customWidth="1"/>
    <col min="11287" max="11287" width="3.7109375" style="412" customWidth="1"/>
    <col min="11288" max="11289" width="1.28515625" style="412" customWidth="1"/>
    <col min="11290" max="11290" width="2.7109375" style="412" customWidth="1"/>
    <col min="11291" max="11291" width="4.85546875" style="412" customWidth="1"/>
    <col min="11292" max="11292" width="2.5703125" style="412" customWidth="1"/>
    <col min="11293" max="11293" width="1.42578125" style="412" customWidth="1"/>
    <col min="11294" max="11294" width="2.28515625" style="412" customWidth="1"/>
    <col min="11295" max="11295" width="3" style="412" customWidth="1"/>
    <col min="11296" max="11296" width="2.7109375" style="412" customWidth="1"/>
    <col min="11297" max="11297" width="1" style="412" customWidth="1"/>
    <col min="11298" max="11298" width="4.28515625" style="412" customWidth="1"/>
    <col min="11299" max="11300" width="1.140625" style="412" customWidth="1"/>
    <col min="11301" max="11301" width="2.5703125" style="412" customWidth="1"/>
    <col min="11302" max="11302" width="1.28515625" style="412" customWidth="1"/>
    <col min="11303" max="11303" width="0.7109375" style="412" customWidth="1"/>
    <col min="11304" max="11304" width="1.28515625" style="412" customWidth="1"/>
    <col min="11305" max="11305" width="4.140625" style="412" customWidth="1"/>
    <col min="11306" max="11307" width="2.7109375" style="412" customWidth="1"/>
    <col min="11308" max="11308" width="3.85546875" style="412" customWidth="1"/>
    <col min="11309" max="11309" width="2.7109375" style="412" customWidth="1"/>
    <col min="11310" max="11310" width="1.28515625" style="412" customWidth="1"/>
    <col min="11311" max="11311" width="5.85546875" style="412" customWidth="1"/>
    <col min="11312" max="11312" width="3.140625" style="412" customWidth="1"/>
    <col min="11313" max="11313" width="2.5703125" style="412" customWidth="1"/>
    <col min="11314" max="11314" width="5.140625" style="412" customWidth="1"/>
    <col min="11315" max="11315" width="2.28515625" style="412" customWidth="1"/>
    <col min="11316" max="11520" width="9.140625" style="412"/>
    <col min="11521" max="11522" width="2.28515625" style="412" customWidth="1"/>
    <col min="11523" max="11523" width="5.7109375" style="412" customWidth="1"/>
    <col min="11524" max="11524" width="2.7109375" style="412" customWidth="1"/>
    <col min="11525" max="11525" width="2.5703125" style="412" customWidth="1"/>
    <col min="11526" max="11526" width="0.28515625" style="412" customWidth="1"/>
    <col min="11527" max="11527" width="5.140625" style="412" customWidth="1"/>
    <col min="11528" max="11528" width="4.28515625" style="412" customWidth="1"/>
    <col min="11529" max="11529" width="2.7109375" style="412" customWidth="1"/>
    <col min="11530" max="11530" width="1.140625" style="412" customWidth="1"/>
    <col min="11531" max="11531" width="5.140625" style="412" customWidth="1"/>
    <col min="11532" max="11532" width="1.5703125" style="412" customWidth="1"/>
    <col min="11533" max="11533" width="6.85546875" style="412" customWidth="1"/>
    <col min="11534" max="11534" width="2.7109375" style="412" customWidth="1"/>
    <col min="11535" max="11535" width="3.7109375" style="412" customWidth="1"/>
    <col min="11536" max="11536" width="0.85546875" style="412" customWidth="1"/>
    <col min="11537" max="11537" width="3.7109375" style="412" customWidth="1"/>
    <col min="11538" max="11538" width="4.140625" style="412" customWidth="1"/>
    <col min="11539" max="11539" width="5.28515625" style="412" customWidth="1"/>
    <col min="11540" max="11540" width="4.85546875" style="412" customWidth="1"/>
    <col min="11541" max="11541" width="5.7109375" style="412" customWidth="1"/>
    <col min="11542" max="11542" width="5.28515625" style="412" customWidth="1"/>
    <col min="11543" max="11543" width="3.7109375" style="412" customWidth="1"/>
    <col min="11544" max="11545" width="1.28515625" style="412" customWidth="1"/>
    <col min="11546" max="11546" width="2.7109375" style="412" customWidth="1"/>
    <col min="11547" max="11547" width="4.85546875" style="412" customWidth="1"/>
    <col min="11548" max="11548" width="2.5703125" style="412" customWidth="1"/>
    <col min="11549" max="11549" width="1.42578125" style="412" customWidth="1"/>
    <col min="11550" max="11550" width="2.28515625" style="412" customWidth="1"/>
    <col min="11551" max="11551" width="3" style="412" customWidth="1"/>
    <col min="11552" max="11552" width="2.7109375" style="412" customWidth="1"/>
    <col min="11553" max="11553" width="1" style="412" customWidth="1"/>
    <col min="11554" max="11554" width="4.28515625" style="412" customWidth="1"/>
    <col min="11555" max="11556" width="1.140625" style="412" customWidth="1"/>
    <col min="11557" max="11557" width="2.5703125" style="412" customWidth="1"/>
    <col min="11558" max="11558" width="1.28515625" style="412" customWidth="1"/>
    <col min="11559" max="11559" width="0.7109375" style="412" customWidth="1"/>
    <col min="11560" max="11560" width="1.28515625" style="412" customWidth="1"/>
    <col min="11561" max="11561" width="4.140625" style="412" customWidth="1"/>
    <col min="11562" max="11563" width="2.7109375" style="412" customWidth="1"/>
    <col min="11564" max="11564" width="3.85546875" style="412" customWidth="1"/>
    <col min="11565" max="11565" width="2.7109375" style="412" customWidth="1"/>
    <col min="11566" max="11566" width="1.28515625" style="412" customWidth="1"/>
    <col min="11567" max="11567" width="5.85546875" style="412" customWidth="1"/>
    <col min="11568" max="11568" width="3.140625" style="412" customWidth="1"/>
    <col min="11569" max="11569" width="2.5703125" style="412" customWidth="1"/>
    <col min="11570" max="11570" width="5.140625" style="412" customWidth="1"/>
    <col min="11571" max="11571" width="2.28515625" style="412" customWidth="1"/>
    <col min="11572" max="11776" width="9.140625" style="412"/>
    <col min="11777" max="11778" width="2.28515625" style="412" customWidth="1"/>
    <col min="11779" max="11779" width="5.7109375" style="412" customWidth="1"/>
    <col min="11780" max="11780" width="2.7109375" style="412" customWidth="1"/>
    <col min="11781" max="11781" width="2.5703125" style="412" customWidth="1"/>
    <col min="11782" max="11782" width="0.28515625" style="412" customWidth="1"/>
    <col min="11783" max="11783" width="5.140625" style="412" customWidth="1"/>
    <col min="11784" max="11784" width="4.28515625" style="412" customWidth="1"/>
    <col min="11785" max="11785" width="2.7109375" style="412" customWidth="1"/>
    <col min="11786" max="11786" width="1.140625" style="412" customWidth="1"/>
    <col min="11787" max="11787" width="5.140625" style="412" customWidth="1"/>
    <col min="11788" max="11788" width="1.5703125" style="412" customWidth="1"/>
    <col min="11789" max="11789" width="6.85546875" style="412" customWidth="1"/>
    <col min="11790" max="11790" width="2.7109375" style="412" customWidth="1"/>
    <col min="11791" max="11791" width="3.7109375" style="412" customWidth="1"/>
    <col min="11792" max="11792" width="0.85546875" style="412" customWidth="1"/>
    <col min="11793" max="11793" width="3.7109375" style="412" customWidth="1"/>
    <col min="11794" max="11794" width="4.140625" style="412" customWidth="1"/>
    <col min="11795" max="11795" width="5.28515625" style="412" customWidth="1"/>
    <col min="11796" max="11796" width="4.85546875" style="412" customWidth="1"/>
    <col min="11797" max="11797" width="5.7109375" style="412" customWidth="1"/>
    <col min="11798" max="11798" width="5.28515625" style="412" customWidth="1"/>
    <col min="11799" max="11799" width="3.7109375" style="412" customWidth="1"/>
    <col min="11800" max="11801" width="1.28515625" style="412" customWidth="1"/>
    <col min="11802" max="11802" width="2.7109375" style="412" customWidth="1"/>
    <col min="11803" max="11803" width="4.85546875" style="412" customWidth="1"/>
    <col min="11804" max="11804" width="2.5703125" style="412" customWidth="1"/>
    <col min="11805" max="11805" width="1.42578125" style="412" customWidth="1"/>
    <col min="11806" max="11806" width="2.28515625" style="412" customWidth="1"/>
    <col min="11807" max="11807" width="3" style="412" customWidth="1"/>
    <col min="11808" max="11808" width="2.7109375" style="412" customWidth="1"/>
    <col min="11809" max="11809" width="1" style="412" customWidth="1"/>
    <col min="11810" max="11810" width="4.28515625" style="412" customWidth="1"/>
    <col min="11811" max="11812" width="1.140625" style="412" customWidth="1"/>
    <col min="11813" max="11813" width="2.5703125" style="412" customWidth="1"/>
    <col min="11814" max="11814" width="1.28515625" style="412" customWidth="1"/>
    <col min="11815" max="11815" width="0.7109375" style="412" customWidth="1"/>
    <col min="11816" max="11816" width="1.28515625" style="412" customWidth="1"/>
    <col min="11817" max="11817" width="4.140625" style="412" customWidth="1"/>
    <col min="11818" max="11819" width="2.7109375" style="412" customWidth="1"/>
    <col min="11820" max="11820" width="3.85546875" style="412" customWidth="1"/>
    <col min="11821" max="11821" width="2.7109375" style="412" customWidth="1"/>
    <col min="11822" max="11822" width="1.28515625" style="412" customWidth="1"/>
    <col min="11823" max="11823" width="5.85546875" style="412" customWidth="1"/>
    <col min="11824" max="11824" width="3.140625" style="412" customWidth="1"/>
    <col min="11825" max="11825" width="2.5703125" style="412" customWidth="1"/>
    <col min="11826" max="11826" width="5.140625" style="412" customWidth="1"/>
    <col min="11827" max="11827" width="2.28515625" style="412" customWidth="1"/>
    <col min="11828" max="12032" width="9.140625" style="412"/>
    <col min="12033" max="12034" width="2.28515625" style="412" customWidth="1"/>
    <col min="12035" max="12035" width="5.7109375" style="412" customWidth="1"/>
    <col min="12036" max="12036" width="2.7109375" style="412" customWidth="1"/>
    <col min="12037" max="12037" width="2.5703125" style="412" customWidth="1"/>
    <col min="12038" max="12038" width="0.28515625" style="412" customWidth="1"/>
    <col min="12039" max="12039" width="5.140625" style="412" customWidth="1"/>
    <col min="12040" max="12040" width="4.28515625" style="412" customWidth="1"/>
    <col min="12041" max="12041" width="2.7109375" style="412" customWidth="1"/>
    <col min="12042" max="12042" width="1.140625" style="412" customWidth="1"/>
    <col min="12043" max="12043" width="5.140625" style="412" customWidth="1"/>
    <col min="12044" max="12044" width="1.5703125" style="412" customWidth="1"/>
    <col min="12045" max="12045" width="6.85546875" style="412" customWidth="1"/>
    <col min="12046" max="12046" width="2.7109375" style="412" customWidth="1"/>
    <col min="12047" max="12047" width="3.7109375" style="412" customWidth="1"/>
    <col min="12048" max="12048" width="0.85546875" style="412" customWidth="1"/>
    <col min="12049" max="12049" width="3.7109375" style="412" customWidth="1"/>
    <col min="12050" max="12050" width="4.140625" style="412" customWidth="1"/>
    <col min="12051" max="12051" width="5.28515625" style="412" customWidth="1"/>
    <col min="12052" max="12052" width="4.85546875" style="412" customWidth="1"/>
    <col min="12053" max="12053" width="5.7109375" style="412" customWidth="1"/>
    <col min="12054" max="12054" width="5.28515625" style="412" customWidth="1"/>
    <col min="12055" max="12055" width="3.7109375" style="412" customWidth="1"/>
    <col min="12056" max="12057" width="1.28515625" style="412" customWidth="1"/>
    <col min="12058" max="12058" width="2.7109375" style="412" customWidth="1"/>
    <col min="12059" max="12059" width="4.85546875" style="412" customWidth="1"/>
    <col min="12060" max="12060" width="2.5703125" style="412" customWidth="1"/>
    <col min="12061" max="12061" width="1.42578125" style="412" customWidth="1"/>
    <col min="12062" max="12062" width="2.28515625" style="412" customWidth="1"/>
    <col min="12063" max="12063" width="3" style="412" customWidth="1"/>
    <col min="12064" max="12064" width="2.7109375" style="412" customWidth="1"/>
    <col min="12065" max="12065" width="1" style="412" customWidth="1"/>
    <col min="12066" max="12066" width="4.28515625" style="412" customWidth="1"/>
    <col min="12067" max="12068" width="1.140625" style="412" customWidth="1"/>
    <col min="12069" max="12069" width="2.5703125" style="412" customWidth="1"/>
    <col min="12070" max="12070" width="1.28515625" style="412" customWidth="1"/>
    <col min="12071" max="12071" width="0.7109375" style="412" customWidth="1"/>
    <col min="12072" max="12072" width="1.28515625" style="412" customWidth="1"/>
    <col min="12073" max="12073" width="4.140625" style="412" customWidth="1"/>
    <col min="12074" max="12075" width="2.7109375" style="412" customWidth="1"/>
    <col min="12076" max="12076" width="3.85546875" style="412" customWidth="1"/>
    <col min="12077" max="12077" width="2.7109375" style="412" customWidth="1"/>
    <col min="12078" max="12078" width="1.28515625" style="412" customWidth="1"/>
    <col min="12079" max="12079" width="5.85546875" style="412" customWidth="1"/>
    <col min="12080" max="12080" width="3.140625" style="412" customWidth="1"/>
    <col min="12081" max="12081" width="2.5703125" style="412" customWidth="1"/>
    <col min="12082" max="12082" width="5.140625" style="412" customWidth="1"/>
    <col min="12083" max="12083" width="2.28515625" style="412" customWidth="1"/>
    <col min="12084" max="12288" width="9.140625" style="412"/>
    <col min="12289" max="12290" width="2.28515625" style="412" customWidth="1"/>
    <col min="12291" max="12291" width="5.7109375" style="412" customWidth="1"/>
    <col min="12292" max="12292" width="2.7109375" style="412" customWidth="1"/>
    <col min="12293" max="12293" width="2.5703125" style="412" customWidth="1"/>
    <col min="12294" max="12294" width="0.28515625" style="412" customWidth="1"/>
    <col min="12295" max="12295" width="5.140625" style="412" customWidth="1"/>
    <col min="12296" max="12296" width="4.28515625" style="412" customWidth="1"/>
    <col min="12297" max="12297" width="2.7109375" style="412" customWidth="1"/>
    <col min="12298" max="12298" width="1.140625" style="412" customWidth="1"/>
    <col min="12299" max="12299" width="5.140625" style="412" customWidth="1"/>
    <col min="12300" max="12300" width="1.5703125" style="412" customWidth="1"/>
    <col min="12301" max="12301" width="6.85546875" style="412" customWidth="1"/>
    <col min="12302" max="12302" width="2.7109375" style="412" customWidth="1"/>
    <col min="12303" max="12303" width="3.7109375" style="412" customWidth="1"/>
    <col min="12304" max="12304" width="0.85546875" style="412" customWidth="1"/>
    <col min="12305" max="12305" width="3.7109375" style="412" customWidth="1"/>
    <col min="12306" max="12306" width="4.140625" style="412" customWidth="1"/>
    <col min="12307" max="12307" width="5.28515625" style="412" customWidth="1"/>
    <col min="12308" max="12308" width="4.85546875" style="412" customWidth="1"/>
    <col min="12309" max="12309" width="5.7109375" style="412" customWidth="1"/>
    <col min="12310" max="12310" width="5.28515625" style="412" customWidth="1"/>
    <col min="12311" max="12311" width="3.7109375" style="412" customWidth="1"/>
    <col min="12312" max="12313" width="1.28515625" style="412" customWidth="1"/>
    <col min="12314" max="12314" width="2.7109375" style="412" customWidth="1"/>
    <col min="12315" max="12315" width="4.85546875" style="412" customWidth="1"/>
    <col min="12316" max="12316" width="2.5703125" style="412" customWidth="1"/>
    <col min="12317" max="12317" width="1.42578125" style="412" customWidth="1"/>
    <col min="12318" max="12318" width="2.28515625" style="412" customWidth="1"/>
    <col min="12319" max="12319" width="3" style="412" customWidth="1"/>
    <col min="12320" max="12320" width="2.7109375" style="412" customWidth="1"/>
    <col min="12321" max="12321" width="1" style="412" customWidth="1"/>
    <col min="12322" max="12322" width="4.28515625" style="412" customWidth="1"/>
    <col min="12323" max="12324" width="1.140625" style="412" customWidth="1"/>
    <col min="12325" max="12325" width="2.5703125" style="412" customWidth="1"/>
    <col min="12326" max="12326" width="1.28515625" style="412" customWidth="1"/>
    <col min="12327" max="12327" width="0.7109375" style="412" customWidth="1"/>
    <col min="12328" max="12328" width="1.28515625" style="412" customWidth="1"/>
    <col min="12329" max="12329" width="4.140625" style="412" customWidth="1"/>
    <col min="12330" max="12331" width="2.7109375" style="412" customWidth="1"/>
    <col min="12332" max="12332" width="3.85546875" style="412" customWidth="1"/>
    <col min="12333" max="12333" width="2.7109375" style="412" customWidth="1"/>
    <col min="12334" max="12334" width="1.28515625" style="412" customWidth="1"/>
    <col min="12335" max="12335" width="5.85546875" style="412" customWidth="1"/>
    <col min="12336" max="12336" width="3.140625" style="412" customWidth="1"/>
    <col min="12337" max="12337" width="2.5703125" style="412" customWidth="1"/>
    <col min="12338" max="12338" width="5.140625" style="412" customWidth="1"/>
    <col min="12339" max="12339" width="2.28515625" style="412" customWidth="1"/>
    <col min="12340" max="12544" width="9.140625" style="412"/>
    <col min="12545" max="12546" width="2.28515625" style="412" customWidth="1"/>
    <col min="12547" max="12547" width="5.7109375" style="412" customWidth="1"/>
    <col min="12548" max="12548" width="2.7109375" style="412" customWidth="1"/>
    <col min="12549" max="12549" width="2.5703125" style="412" customWidth="1"/>
    <col min="12550" max="12550" width="0.28515625" style="412" customWidth="1"/>
    <col min="12551" max="12551" width="5.140625" style="412" customWidth="1"/>
    <col min="12552" max="12552" width="4.28515625" style="412" customWidth="1"/>
    <col min="12553" max="12553" width="2.7109375" style="412" customWidth="1"/>
    <col min="12554" max="12554" width="1.140625" style="412" customWidth="1"/>
    <col min="12555" max="12555" width="5.140625" style="412" customWidth="1"/>
    <col min="12556" max="12556" width="1.5703125" style="412" customWidth="1"/>
    <col min="12557" max="12557" width="6.85546875" style="412" customWidth="1"/>
    <col min="12558" max="12558" width="2.7109375" style="412" customWidth="1"/>
    <col min="12559" max="12559" width="3.7109375" style="412" customWidth="1"/>
    <col min="12560" max="12560" width="0.85546875" style="412" customWidth="1"/>
    <col min="12561" max="12561" width="3.7109375" style="412" customWidth="1"/>
    <col min="12562" max="12562" width="4.140625" style="412" customWidth="1"/>
    <col min="12563" max="12563" width="5.28515625" style="412" customWidth="1"/>
    <col min="12564" max="12564" width="4.85546875" style="412" customWidth="1"/>
    <col min="12565" max="12565" width="5.7109375" style="412" customWidth="1"/>
    <col min="12566" max="12566" width="5.28515625" style="412" customWidth="1"/>
    <col min="12567" max="12567" width="3.7109375" style="412" customWidth="1"/>
    <col min="12568" max="12569" width="1.28515625" style="412" customWidth="1"/>
    <col min="12570" max="12570" width="2.7109375" style="412" customWidth="1"/>
    <col min="12571" max="12571" width="4.85546875" style="412" customWidth="1"/>
    <col min="12572" max="12572" width="2.5703125" style="412" customWidth="1"/>
    <col min="12573" max="12573" width="1.42578125" style="412" customWidth="1"/>
    <col min="12574" max="12574" width="2.28515625" style="412" customWidth="1"/>
    <col min="12575" max="12575" width="3" style="412" customWidth="1"/>
    <col min="12576" max="12576" width="2.7109375" style="412" customWidth="1"/>
    <col min="12577" max="12577" width="1" style="412" customWidth="1"/>
    <col min="12578" max="12578" width="4.28515625" style="412" customWidth="1"/>
    <col min="12579" max="12580" width="1.140625" style="412" customWidth="1"/>
    <col min="12581" max="12581" width="2.5703125" style="412" customWidth="1"/>
    <col min="12582" max="12582" width="1.28515625" style="412" customWidth="1"/>
    <col min="12583" max="12583" width="0.7109375" style="412" customWidth="1"/>
    <col min="12584" max="12584" width="1.28515625" style="412" customWidth="1"/>
    <col min="12585" max="12585" width="4.140625" style="412" customWidth="1"/>
    <col min="12586" max="12587" width="2.7109375" style="412" customWidth="1"/>
    <col min="12588" max="12588" width="3.85546875" style="412" customWidth="1"/>
    <col min="12589" max="12589" width="2.7109375" style="412" customWidth="1"/>
    <col min="12590" max="12590" width="1.28515625" style="412" customWidth="1"/>
    <col min="12591" max="12591" width="5.85546875" style="412" customWidth="1"/>
    <col min="12592" max="12592" width="3.140625" style="412" customWidth="1"/>
    <col min="12593" max="12593" width="2.5703125" style="412" customWidth="1"/>
    <col min="12594" max="12594" width="5.140625" style="412" customWidth="1"/>
    <col min="12595" max="12595" width="2.28515625" style="412" customWidth="1"/>
    <col min="12596" max="12800" width="9.140625" style="412"/>
    <col min="12801" max="12802" width="2.28515625" style="412" customWidth="1"/>
    <col min="12803" max="12803" width="5.7109375" style="412" customWidth="1"/>
    <col min="12804" max="12804" width="2.7109375" style="412" customWidth="1"/>
    <col min="12805" max="12805" width="2.5703125" style="412" customWidth="1"/>
    <col min="12806" max="12806" width="0.28515625" style="412" customWidth="1"/>
    <col min="12807" max="12807" width="5.140625" style="412" customWidth="1"/>
    <col min="12808" max="12808" width="4.28515625" style="412" customWidth="1"/>
    <col min="12809" max="12809" width="2.7109375" style="412" customWidth="1"/>
    <col min="12810" max="12810" width="1.140625" style="412" customWidth="1"/>
    <col min="12811" max="12811" width="5.140625" style="412" customWidth="1"/>
    <col min="12812" max="12812" width="1.5703125" style="412" customWidth="1"/>
    <col min="12813" max="12813" width="6.85546875" style="412" customWidth="1"/>
    <col min="12814" max="12814" width="2.7109375" style="412" customWidth="1"/>
    <col min="12815" max="12815" width="3.7109375" style="412" customWidth="1"/>
    <col min="12816" max="12816" width="0.85546875" style="412" customWidth="1"/>
    <col min="12817" max="12817" width="3.7109375" style="412" customWidth="1"/>
    <col min="12818" max="12818" width="4.140625" style="412" customWidth="1"/>
    <col min="12819" max="12819" width="5.28515625" style="412" customWidth="1"/>
    <col min="12820" max="12820" width="4.85546875" style="412" customWidth="1"/>
    <col min="12821" max="12821" width="5.7109375" style="412" customWidth="1"/>
    <col min="12822" max="12822" width="5.28515625" style="412" customWidth="1"/>
    <col min="12823" max="12823" width="3.7109375" style="412" customWidth="1"/>
    <col min="12824" max="12825" width="1.28515625" style="412" customWidth="1"/>
    <col min="12826" max="12826" width="2.7109375" style="412" customWidth="1"/>
    <col min="12827" max="12827" width="4.85546875" style="412" customWidth="1"/>
    <col min="12828" max="12828" width="2.5703125" style="412" customWidth="1"/>
    <col min="12829" max="12829" width="1.42578125" style="412" customWidth="1"/>
    <col min="12830" max="12830" width="2.28515625" style="412" customWidth="1"/>
    <col min="12831" max="12831" width="3" style="412" customWidth="1"/>
    <col min="12832" max="12832" width="2.7109375" style="412" customWidth="1"/>
    <col min="12833" max="12833" width="1" style="412" customWidth="1"/>
    <col min="12834" max="12834" width="4.28515625" style="412" customWidth="1"/>
    <col min="12835" max="12836" width="1.140625" style="412" customWidth="1"/>
    <col min="12837" max="12837" width="2.5703125" style="412" customWidth="1"/>
    <col min="12838" max="12838" width="1.28515625" style="412" customWidth="1"/>
    <col min="12839" max="12839" width="0.7109375" style="412" customWidth="1"/>
    <col min="12840" max="12840" width="1.28515625" style="412" customWidth="1"/>
    <col min="12841" max="12841" width="4.140625" style="412" customWidth="1"/>
    <col min="12842" max="12843" width="2.7109375" style="412" customWidth="1"/>
    <col min="12844" max="12844" width="3.85546875" style="412" customWidth="1"/>
    <col min="12845" max="12845" width="2.7109375" style="412" customWidth="1"/>
    <col min="12846" max="12846" width="1.28515625" style="412" customWidth="1"/>
    <col min="12847" max="12847" width="5.85546875" style="412" customWidth="1"/>
    <col min="12848" max="12848" width="3.140625" style="412" customWidth="1"/>
    <col min="12849" max="12849" width="2.5703125" style="412" customWidth="1"/>
    <col min="12850" max="12850" width="5.140625" style="412" customWidth="1"/>
    <col min="12851" max="12851" width="2.28515625" style="412" customWidth="1"/>
    <col min="12852" max="13056" width="9.140625" style="412"/>
    <col min="13057" max="13058" width="2.28515625" style="412" customWidth="1"/>
    <col min="13059" max="13059" width="5.7109375" style="412" customWidth="1"/>
    <col min="13060" max="13060" width="2.7109375" style="412" customWidth="1"/>
    <col min="13061" max="13061" width="2.5703125" style="412" customWidth="1"/>
    <col min="13062" max="13062" width="0.28515625" style="412" customWidth="1"/>
    <col min="13063" max="13063" width="5.140625" style="412" customWidth="1"/>
    <col min="13064" max="13064" width="4.28515625" style="412" customWidth="1"/>
    <col min="13065" max="13065" width="2.7109375" style="412" customWidth="1"/>
    <col min="13066" max="13066" width="1.140625" style="412" customWidth="1"/>
    <col min="13067" max="13067" width="5.140625" style="412" customWidth="1"/>
    <col min="13068" max="13068" width="1.5703125" style="412" customWidth="1"/>
    <col min="13069" max="13069" width="6.85546875" style="412" customWidth="1"/>
    <col min="13070" max="13070" width="2.7109375" style="412" customWidth="1"/>
    <col min="13071" max="13071" width="3.7109375" style="412" customWidth="1"/>
    <col min="13072" max="13072" width="0.85546875" style="412" customWidth="1"/>
    <col min="13073" max="13073" width="3.7109375" style="412" customWidth="1"/>
    <col min="13074" max="13074" width="4.140625" style="412" customWidth="1"/>
    <col min="13075" max="13075" width="5.28515625" style="412" customWidth="1"/>
    <col min="13076" max="13076" width="4.85546875" style="412" customWidth="1"/>
    <col min="13077" max="13077" width="5.7109375" style="412" customWidth="1"/>
    <col min="13078" max="13078" width="5.28515625" style="412" customWidth="1"/>
    <col min="13079" max="13079" width="3.7109375" style="412" customWidth="1"/>
    <col min="13080" max="13081" width="1.28515625" style="412" customWidth="1"/>
    <col min="13082" max="13082" width="2.7109375" style="412" customWidth="1"/>
    <col min="13083" max="13083" width="4.85546875" style="412" customWidth="1"/>
    <col min="13084" max="13084" width="2.5703125" style="412" customWidth="1"/>
    <col min="13085" max="13085" width="1.42578125" style="412" customWidth="1"/>
    <col min="13086" max="13086" width="2.28515625" style="412" customWidth="1"/>
    <col min="13087" max="13087" width="3" style="412" customWidth="1"/>
    <col min="13088" max="13088" width="2.7109375" style="412" customWidth="1"/>
    <col min="13089" max="13089" width="1" style="412" customWidth="1"/>
    <col min="13090" max="13090" width="4.28515625" style="412" customWidth="1"/>
    <col min="13091" max="13092" width="1.140625" style="412" customWidth="1"/>
    <col min="13093" max="13093" width="2.5703125" style="412" customWidth="1"/>
    <col min="13094" max="13094" width="1.28515625" style="412" customWidth="1"/>
    <col min="13095" max="13095" width="0.7109375" style="412" customWidth="1"/>
    <col min="13096" max="13096" width="1.28515625" style="412" customWidth="1"/>
    <col min="13097" max="13097" width="4.140625" style="412" customWidth="1"/>
    <col min="13098" max="13099" width="2.7109375" style="412" customWidth="1"/>
    <col min="13100" max="13100" width="3.85546875" style="412" customWidth="1"/>
    <col min="13101" max="13101" width="2.7109375" style="412" customWidth="1"/>
    <col min="13102" max="13102" width="1.28515625" style="412" customWidth="1"/>
    <col min="13103" max="13103" width="5.85546875" style="412" customWidth="1"/>
    <col min="13104" max="13104" width="3.140625" style="412" customWidth="1"/>
    <col min="13105" max="13105" width="2.5703125" style="412" customWidth="1"/>
    <col min="13106" max="13106" width="5.140625" style="412" customWidth="1"/>
    <col min="13107" max="13107" width="2.28515625" style="412" customWidth="1"/>
    <col min="13108" max="13312" width="9.140625" style="412"/>
    <col min="13313" max="13314" width="2.28515625" style="412" customWidth="1"/>
    <col min="13315" max="13315" width="5.7109375" style="412" customWidth="1"/>
    <col min="13316" max="13316" width="2.7109375" style="412" customWidth="1"/>
    <col min="13317" max="13317" width="2.5703125" style="412" customWidth="1"/>
    <col min="13318" max="13318" width="0.28515625" style="412" customWidth="1"/>
    <col min="13319" max="13319" width="5.140625" style="412" customWidth="1"/>
    <col min="13320" max="13320" width="4.28515625" style="412" customWidth="1"/>
    <col min="13321" max="13321" width="2.7109375" style="412" customWidth="1"/>
    <col min="13322" max="13322" width="1.140625" style="412" customWidth="1"/>
    <col min="13323" max="13323" width="5.140625" style="412" customWidth="1"/>
    <col min="13324" max="13324" width="1.5703125" style="412" customWidth="1"/>
    <col min="13325" max="13325" width="6.85546875" style="412" customWidth="1"/>
    <col min="13326" max="13326" width="2.7109375" style="412" customWidth="1"/>
    <col min="13327" max="13327" width="3.7109375" style="412" customWidth="1"/>
    <col min="13328" max="13328" width="0.85546875" style="412" customWidth="1"/>
    <col min="13329" max="13329" width="3.7109375" style="412" customWidth="1"/>
    <col min="13330" max="13330" width="4.140625" style="412" customWidth="1"/>
    <col min="13331" max="13331" width="5.28515625" style="412" customWidth="1"/>
    <col min="13332" max="13332" width="4.85546875" style="412" customWidth="1"/>
    <col min="13333" max="13333" width="5.7109375" style="412" customWidth="1"/>
    <col min="13334" max="13334" width="5.28515625" style="412" customWidth="1"/>
    <col min="13335" max="13335" width="3.7109375" style="412" customWidth="1"/>
    <col min="13336" max="13337" width="1.28515625" style="412" customWidth="1"/>
    <col min="13338" max="13338" width="2.7109375" style="412" customWidth="1"/>
    <col min="13339" max="13339" width="4.85546875" style="412" customWidth="1"/>
    <col min="13340" max="13340" width="2.5703125" style="412" customWidth="1"/>
    <col min="13341" max="13341" width="1.42578125" style="412" customWidth="1"/>
    <col min="13342" max="13342" width="2.28515625" style="412" customWidth="1"/>
    <col min="13343" max="13343" width="3" style="412" customWidth="1"/>
    <col min="13344" max="13344" width="2.7109375" style="412" customWidth="1"/>
    <col min="13345" max="13345" width="1" style="412" customWidth="1"/>
    <col min="13346" max="13346" width="4.28515625" style="412" customWidth="1"/>
    <col min="13347" max="13348" width="1.140625" style="412" customWidth="1"/>
    <col min="13349" max="13349" width="2.5703125" style="412" customWidth="1"/>
    <col min="13350" max="13350" width="1.28515625" style="412" customWidth="1"/>
    <col min="13351" max="13351" width="0.7109375" style="412" customWidth="1"/>
    <col min="13352" max="13352" width="1.28515625" style="412" customWidth="1"/>
    <col min="13353" max="13353" width="4.140625" style="412" customWidth="1"/>
    <col min="13354" max="13355" width="2.7109375" style="412" customWidth="1"/>
    <col min="13356" max="13356" width="3.85546875" style="412" customWidth="1"/>
    <col min="13357" max="13357" width="2.7109375" style="412" customWidth="1"/>
    <col min="13358" max="13358" width="1.28515625" style="412" customWidth="1"/>
    <col min="13359" max="13359" width="5.85546875" style="412" customWidth="1"/>
    <col min="13360" max="13360" width="3.140625" style="412" customWidth="1"/>
    <col min="13361" max="13361" width="2.5703125" style="412" customWidth="1"/>
    <col min="13362" max="13362" width="5.140625" style="412" customWidth="1"/>
    <col min="13363" max="13363" width="2.28515625" style="412" customWidth="1"/>
    <col min="13364" max="13568" width="9.140625" style="412"/>
    <col min="13569" max="13570" width="2.28515625" style="412" customWidth="1"/>
    <col min="13571" max="13571" width="5.7109375" style="412" customWidth="1"/>
    <col min="13572" max="13572" width="2.7109375" style="412" customWidth="1"/>
    <col min="13573" max="13573" width="2.5703125" style="412" customWidth="1"/>
    <col min="13574" max="13574" width="0.28515625" style="412" customWidth="1"/>
    <col min="13575" max="13575" width="5.140625" style="412" customWidth="1"/>
    <col min="13576" max="13576" width="4.28515625" style="412" customWidth="1"/>
    <col min="13577" max="13577" width="2.7109375" style="412" customWidth="1"/>
    <col min="13578" max="13578" width="1.140625" style="412" customWidth="1"/>
    <col min="13579" max="13579" width="5.140625" style="412" customWidth="1"/>
    <col min="13580" max="13580" width="1.5703125" style="412" customWidth="1"/>
    <col min="13581" max="13581" width="6.85546875" style="412" customWidth="1"/>
    <col min="13582" max="13582" width="2.7109375" style="412" customWidth="1"/>
    <col min="13583" max="13583" width="3.7109375" style="412" customWidth="1"/>
    <col min="13584" max="13584" width="0.85546875" style="412" customWidth="1"/>
    <col min="13585" max="13585" width="3.7109375" style="412" customWidth="1"/>
    <col min="13586" max="13586" width="4.140625" style="412" customWidth="1"/>
    <col min="13587" max="13587" width="5.28515625" style="412" customWidth="1"/>
    <col min="13588" max="13588" width="4.85546875" style="412" customWidth="1"/>
    <col min="13589" max="13589" width="5.7109375" style="412" customWidth="1"/>
    <col min="13590" max="13590" width="5.28515625" style="412" customWidth="1"/>
    <col min="13591" max="13591" width="3.7109375" style="412" customWidth="1"/>
    <col min="13592" max="13593" width="1.28515625" style="412" customWidth="1"/>
    <col min="13594" max="13594" width="2.7109375" style="412" customWidth="1"/>
    <col min="13595" max="13595" width="4.85546875" style="412" customWidth="1"/>
    <col min="13596" max="13596" width="2.5703125" style="412" customWidth="1"/>
    <col min="13597" max="13597" width="1.42578125" style="412" customWidth="1"/>
    <col min="13598" max="13598" width="2.28515625" style="412" customWidth="1"/>
    <col min="13599" max="13599" width="3" style="412" customWidth="1"/>
    <col min="13600" max="13600" width="2.7109375" style="412" customWidth="1"/>
    <col min="13601" max="13601" width="1" style="412" customWidth="1"/>
    <col min="13602" max="13602" width="4.28515625" style="412" customWidth="1"/>
    <col min="13603" max="13604" width="1.140625" style="412" customWidth="1"/>
    <col min="13605" max="13605" width="2.5703125" style="412" customWidth="1"/>
    <col min="13606" max="13606" width="1.28515625" style="412" customWidth="1"/>
    <col min="13607" max="13607" width="0.7109375" style="412" customWidth="1"/>
    <col min="13608" max="13608" width="1.28515625" style="412" customWidth="1"/>
    <col min="13609" max="13609" width="4.140625" style="412" customWidth="1"/>
    <col min="13610" max="13611" width="2.7109375" style="412" customWidth="1"/>
    <col min="13612" max="13612" width="3.85546875" style="412" customWidth="1"/>
    <col min="13613" max="13613" width="2.7109375" style="412" customWidth="1"/>
    <col min="13614" max="13614" width="1.28515625" style="412" customWidth="1"/>
    <col min="13615" max="13615" width="5.85546875" style="412" customWidth="1"/>
    <col min="13616" max="13616" width="3.140625" style="412" customWidth="1"/>
    <col min="13617" max="13617" width="2.5703125" style="412" customWidth="1"/>
    <col min="13618" max="13618" width="5.140625" style="412" customWidth="1"/>
    <col min="13619" max="13619" width="2.28515625" style="412" customWidth="1"/>
    <col min="13620" max="13824" width="9.140625" style="412"/>
    <col min="13825" max="13826" width="2.28515625" style="412" customWidth="1"/>
    <col min="13827" max="13827" width="5.7109375" style="412" customWidth="1"/>
    <col min="13828" max="13828" width="2.7109375" style="412" customWidth="1"/>
    <col min="13829" max="13829" width="2.5703125" style="412" customWidth="1"/>
    <col min="13830" max="13830" width="0.28515625" style="412" customWidth="1"/>
    <col min="13831" max="13831" width="5.140625" style="412" customWidth="1"/>
    <col min="13832" max="13832" width="4.28515625" style="412" customWidth="1"/>
    <col min="13833" max="13833" width="2.7109375" style="412" customWidth="1"/>
    <col min="13834" max="13834" width="1.140625" style="412" customWidth="1"/>
    <col min="13835" max="13835" width="5.140625" style="412" customWidth="1"/>
    <col min="13836" max="13836" width="1.5703125" style="412" customWidth="1"/>
    <col min="13837" max="13837" width="6.85546875" style="412" customWidth="1"/>
    <col min="13838" max="13838" width="2.7109375" style="412" customWidth="1"/>
    <col min="13839" max="13839" width="3.7109375" style="412" customWidth="1"/>
    <col min="13840" max="13840" width="0.85546875" style="412" customWidth="1"/>
    <col min="13841" max="13841" width="3.7109375" style="412" customWidth="1"/>
    <col min="13842" max="13842" width="4.140625" style="412" customWidth="1"/>
    <col min="13843" max="13843" width="5.28515625" style="412" customWidth="1"/>
    <col min="13844" max="13844" width="4.85546875" style="412" customWidth="1"/>
    <col min="13845" max="13845" width="5.7109375" style="412" customWidth="1"/>
    <col min="13846" max="13846" width="5.28515625" style="412" customWidth="1"/>
    <col min="13847" max="13847" width="3.7109375" style="412" customWidth="1"/>
    <col min="13848" max="13849" width="1.28515625" style="412" customWidth="1"/>
    <col min="13850" max="13850" width="2.7109375" style="412" customWidth="1"/>
    <col min="13851" max="13851" width="4.85546875" style="412" customWidth="1"/>
    <col min="13852" max="13852" width="2.5703125" style="412" customWidth="1"/>
    <col min="13853" max="13853" width="1.42578125" style="412" customWidth="1"/>
    <col min="13854" max="13854" width="2.28515625" style="412" customWidth="1"/>
    <col min="13855" max="13855" width="3" style="412" customWidth="1"/>
    <col min="13856" max="13856" width="2.7109375" style="412" customWidth="1"/>
    <col min="13857" max="13857" width="1" style="412" customWidth="1"/>
    <col min="13858" max="13858" width="4.28515625" style="412" customWidth="1"/>
    <col min="13859" max="13860" width="1.140625" style="412" customWidth="1"/>
    <col min="13861" max="13861" width="2.5703125" style="412" customWidth="1"/>
    <col min="13862" max="13862" width="1.28515625" style="412" customWidth="1"/>
    <col min="13863" max="13863" width="0.7109375" style="412" customWidth="1"/>
    <col min="13864" max="13864" width="1.28515625" style="412" customWidth="1"/>
    <col min="13865" max="13865" width="4.140625" style="412" customWidth="1"/>
    <col min="13866" max="13867" width="2.7109375" style="412" customWidth="1"/>
    <col min="13868" max="13868" width="3.85546875" style="412" customWidth="1"/>
    <col min="13869" max="13869" width="2.7109375" style="412" customWidth="1"/>
    <col min="13870" max="13870" width="1.28515625" style="412" customWidth="1"/>
    <col min="13871" max="13871" width="5.85546875" style="412" customWidth="1"/>
    <col min="13872" max="13872" width="3.140625" style="412" customWidth="1"/>
    <col min="13873" max="13873" width="2.5703125" style="412" customWidth="1"/>
    <col min="13874" max="13874" width="5.140625" style="412" customWidth="1"/>
    <col min="13875" max="13875" width="2.28515625" style="412" customWidth="1"/>
    <col min="13876" max="14080" width="9.140625" style="412"/>
    <col min="14081" max="14082" width="2.28515625" style="412" customWidth="1"/>
    <col min="14083" max="14083" width="5.7109375" style="412" customWidth="1"/>
    <col min="14084" max="14084" width="2.7109375" style="412" customWidth="1"/>
    <col min="14085" max="14085" width="2.5703125" style="412" customWidth="1"/>
    <col min="14086" max="14086" width="0.28515625" style="412" customWidth="1"/>
    <col min="14087" max="14087" width="5.140625" style="412" customWidth="1"/>
    <col min="14088" max="14088" width="4.28515625" style="412" customWidth="1"/>
    <col min="14089" max="14089" width="2.7109375" style="412" customWidth="1"/>
    <col min="14090" max="14090" width="1.140625" style="412" customWidth="1"/>
    <col min="14091" max="14091" width="5.140625" style="412" customWidth="1"/>
    <col min="14092" max="14092" width="1.5703125" style="412" customWidth="1"/>
    <col min="14093" max="14093" width="6.85546875" style="412" customWidth="1"/>
    <col min="14094" max="14094" width="2.7109375" style="412" customWidth="1"/>
    <col min="14095" max="14095" width="3.7109375" style="412" customWidth="1"/>
    <col min="14096" max="14096" width="0.85546875" style="412" customWidth="1"/>
    <col min="14097" max="14097" width="3.7109375" style="412" customWidth="1"/>
    <col min="14098" max="14098" width="4.140625" style="412" customWidth="1"/>
    <col min="14099" max="14099" width="5.28515625" style="412" customWidth="1"/>
    <col min="14100" max="14100" width="4.85546875" style="412" customWidth="1"/>
    <col min="14101" max="14101" width="5.7109375" style="412" customWidth="1"/>
    <col min="14102" max="14102" width="5.28515625" style="412" customWidth="1"/>
    <col min="14103" max="14103" width="3.7109375" style="412" customWidth="1"/>
    <col min="14104" max="14105" width="1.28515625" style="412" customWidth="1"/>
    <col min="14106" max="14106" width="2.7109375" style="412" customWidth="1"/>
    <col min="14107" max="14107" width="4.85546875" style="412" customWidth="1"/>
    <col min="14108" max="14108" width="2.5703125" style="412" customWidth="1"/>
    <col min="14109" max="14109" width="1.42578125" style="412" customWidth="1"/>
    <col min="14110" max="14110" width="2.28515625" style="412" customWidth="1"/>
    <col min="14111" max="14111" width="3" style="412" customWidth="1"/>
    <col min="14112" max="14112" width="2.7109375" style="412" customWidth="1"/>
    <col min="14113" max="14113" width="1" style="412" customWidth="1"/>
    <col min="14114" max="14114" width="4.28515625" style="412" customWidth="1"/>
    <col min="14115" max="14116" width="1.140625" style="412" customWidth="1"/>
    <col min="14117" max="14117" width="2.5703125" style="412" customWidth="1"/>
    <col min="14118" max="14118" width="1.28515625" style="412" customWidth="1"/>
    <col min="14119" max="14119" width="0.7109375" style="412" customWidth="1"/>
    <col min="14120" max="14120" width="1.28515625" style="412" customWidth="1"/>
    <col min="14121" max="14121" width="4.140625" style="412" customWidth="1"/>
    <col min="14122" max="14123" width="2.7109375" style="412" customWidth="1"/>
    <col min="14124" max="14124" width="3.85546875" style="412" customWidth="1"/>
    <col min="14125" max="14125" width="2.7109375" style="412" customWidth="1"/>
    <col min="14126" max="14126" width="1.28515625" style="412" customWidth="1"/>
    <col min="14127" max="14127" width="5.85546875" style="412" customWidth="1"/>
    <col min="14128" max="14128" width="3.140625" style="412" customWidth="1"/>
    <col min="14129" max="14129" width="2.5703125" style="412" customWidth="1"/>
    <col min="14130" max="14130" width="5.140625" style="412" customWidth="1"/>
    <col min="14131" max="14131" width="2.28515625" style="412" customWidth="1"/>
    <col min="14132" max="14336" width="9.140625" style="412"/>
    <col min="14337" max="14338" width="2.28515625" style="412" customWidth="1"/>
    <col min="14339" max="14339" width="5.7109375" style="412" customWidth="1"/>
    <col min="14340" max="14340" width="2.7109375" style="412" customWidth="1"/>
    <col min="14341" max="14341" width="2.5703125" style="412" customWidth="1"/>
    <col min="14342" max="14342" width="0.28515625" style="412" customWidth="1"/>
    <col min="14343" max="14343" width="5.140625" style="412" customWidth="1"/>
    <col min="14344" max="14344" width="4.28515625" style="412" customWidth="1"/>
    <col min="14345" max="14345" width="2.7109375" style="412" customWidth="1"/>
    <col min="14346" max="14346" width="1.140625" style="412" customWidth="1"/>
    <col min="14347" max="14347" width="5.140625" style="412" customWidth="1"/>
    <col min="14348" max="14348" width="1.5703125" style="412" customWidth="1"/>
    <col min="14349" max="14349" width="6.85546875" style="412" customWidth="1"/>
    <col min="14350" max="14350" width="2.7109375" style="412" customWidth="1"/>
    <col min="14351" max="14351" width="3.7109375" style="412" customWidth="1"/>
    <col min="14352" max="14352" width="0.85546875" style="412" customWidth="1"/>
    <col min="14353" max="14353" width="3.7109375" style="412" customWidth="1"/>
    <col min="14354" max="14354" width="4.140625" style="412" customWidth="1"/>
    <col min="14355" max="14355" width="5.28515625" style="412" customWidth="1"/>
    <col min="14356" max="14356" width="4.85546875" style="412" customWidth="1"/>
    <col min="14357" max="14357" width="5.7109375" style="412" customWidth="1"/>
    <col min="14358" max="14358" width="5.28515625" style="412" customWidth="1"/>
    <col min="14359" max="14359" width="3.7109375" style="412" customWidth="1"/>
    <col min="14360" max="14361" width="1.28515625" style="412" customWidth="1"/>
    <col min="14362" max="14362" width="2.7109375" style="412" customWidth="1"/>
    <col min="14363" max="14363" width="4.85546875" style="412" customWidth="1"/>
    <col min="14364" max="14364" width="2.5703125" style="412" customWidth="1"/>
    <col min="14365" max="14365" width="1.42578125" style="412" customWidth="1"/>
    <col min="14366" max="14366" width="2.28515625" style="412" customWidth="1"/>
    <col min="14367" max="14367" width="3" style="412" customWidth="1"/>
    <col min="14368" max="14368" width="2.7109375" style="412" customWidth="1"/>
    <col min="14369" max="14369" width="1" style="412" customWidth="1"/>
    <col min="14370" max="14370" width="4.28515625" style="412" customWidth="1"/>
    <col min="14371" max="14372" width="1.140625" style="412" customWidth="1"/>
    <col min="14373" max="14373" width="2.5703125" style="412" customWidth="1"/>
    <col min="14374" max="14374" width="1.28515625" style="412" customWidth="1"/>
    <col min="14375" max="14375" width="0.7109375" style="412" customWidth="1"/>
    <col min="14376" max="14376" width="1.28515625" style="412" customWidth="1"/>
    <col min="14377" max="14377" width="4.140625" style="412" customWidth="1"/>
    <col min="14378" max="14379" width="2.7109375" style="412" customWidth="1"/>
    <col min="14380" max="14380" width="3.85546875" style="412" customWidth="1"/>
    <col min="14381" max="14381" width="2.7109375" style="412" customWidth="1"/>
    <col min="14382" max="14382" width="1.28515625" style="412" customWidth="1"/>
    <col min="14383" max="14383" width="5.85546875" style="412" customWidth="1"/>
    <col min="14384" max="14384" width="3.140625" style="412" customWidth="1"/>
    <col min="14385" max="14385" width="2.5703125" style="412" customWidth="1"/>
    <col min="14386" max="14386" width="5.140625" style="412" customWidth="1"/>
    <col min="14387" max="14387" width="2.28515625" style="412" customWidth="1"/>
    <col min="14388" max="14592" width="9.140625" style="412"/>
    <col min="14593" max="14594" width="2.28515625" style="412" customWidth="1"/>
    <col min="14595" max="14595" width="5.7109375" style="412" customWidth="1"/>
    <col min="14596" max="14596" width="2.7109375" style="412" customWidth="1"/>
    <col min="14597" max="14597" width="2.5703125" style="412" customWidth="1"/>
    <col min="14598" max="14598" width="0.28515625" style="412" customWidth="1"/>
    <col min="14599" max="14599" width="5.140625" style="412" customWidth="1"/>
    <col min="14600" max="14600" width="4.28515625" style="412" customWidth="1"/>
    <col min="14601" max="14601" width="2.7109375" style="412" customWidth="1"/>
    <col min="14602" max="14602" width="1.140625" style="412" customWidth="1"/>
    <col min="14603" max="14603" width="5.140625" style="412" customWidth="1"/>
    <col min="14604" max="14604" width="1.5703125" style="412" customWidth="1"/>
    <col min="14605" max="14605" width="6.85546875" style="412" customWidth="1"/>
    <col min="14606" max="14606" width="2.7109375" style="412" customWidth="1"/>
    <col min="14607" max="14607" width="3.7109375" style="412" customWidth="1"/>
    <col min="14608" max="14608" width="0.85546875" style="412" customWidth="1"/>
    <col min="14609" max="14609" width="3.7109375" style="412" customWidth="1"/>
    <col min="14610" max="14610" width="4.140625" style="412" customWidth="1"/>
    <col min="14611" max="14611" width="5.28515625" style="412" customWidth="1"/>
    <col min="14612" max="14612" width="4.85546875" style="412" customWidth="1"/>
    <col min="14613" max="14613" width="5.7109375" style="412" customWidth="1"/>
    <col min="14614" max="14614" width="5.28515625" style="412" customWidth="1"/>
    <col min="14615" max="14615" width="3.7109375" style="412" customWidth="1"/>
    <col min="14616" max="14617" width="1.28515625" style="412" customWidth="1"/>
    <col min="14618" max="14618" width="2.7109375" style="412" customWidth="1"/>
    <col min="14619" max="14619" width="4.85546875" style="412" customWidth="1"/>
    <col min="14620" max="14620" width="2.5703125" style="412" customWidth="1"/>
    <col min="14621" max="14621" width="1.42578125" style="412" customWidth="1"/>
    <col min="14622" max="14622" width="2.28515625" style="412" customWidth="1"/>
    <col min="14623" max="14623" width="3" style="412" customWidth="1"/>
    <col min="14624" max="14624" width="2.7109375" style="412" customWidth="1"/>
    <col min="14625" max="14625" width="1" style="412" customWidth="1"/>
    <col min="14626" max="14626" width="4.28515625" style="412" customWidth="1"/>
    <col min="14627" max="14628" width="1.140625" style="412" customWidth="1"/>
    <col min="14629" max="14629" width="2.5703125" style="412" customWidth="1"/>
    <col min="14630" max="14630" width="1.28515625" style="412" customWidth="1"/>
    <col min="14631" max="14631" width="0.7109375" style="412" customWidth="1"/>
    <col min="14632" max="14632" width="1.28515625" style="412" customWidth="1"/>
    <col min="14633" max="14633" width="4.140625" style="412" customWidth="1"/>
    <col min="14634" max="14635" width="2.7109375" style="412" customWidth="1"/>
    <col min="14636" max="14636" width="3.85546875" style="412" customWidth="1"/>
    <col min="14637" max="14637" width="2.7109375" style="412" customWidth="1"/>
    <col min="14638" max="14638" width="1.28515625" style="412" customWidth="1"/>
    <col min="14639" max="14639" width="5.85546875" style="412" customWidth="1"/>
    <col min="14640" max="14640" width="3.140625" style="412" customWidth="1"/>
    <col min="14641" max="14641" width="2.5703125" style="412" customWidth="1"/>
    <col min="14642" max="14642" width="5.140625" style="412" customWidth="1"/>
    <col min="14643" max="14643" width="2.28515625" style="412" customWidth="1"/>
    <col min="14644" max="14848" width="9.140625" style="412"/>
    <col min="14849" max="14850" width="2.28515625" style="412" customWidth="1"/>
    <col min="14851" max="14851" width="5.7109375" style="412" customWidth="1"/>
    <col min="14852" max="14852" width="2.7109375" style="412" customWidth="1"/>
    <col min="14853" max="14853" width="2.5703125" style="412" customWidth="1"/>
    <col min="14854" max="14854" width="0.28515625" style="412" customWidth="1"/>
    <col min="14855" max="14855" width="5.140625" style="412" customWidth="1"/>
    <col min="14856" max="14856" width="4.28515625" style="412" customWidth="1"/>
    <col min="14857" max="14857" width="2.7109375" style="412" customWidth="1"/>
    <col min="14858" max="14858" width="1.140625" style="412" customWidth="1"/>
    <col min="14859" max="14859" width="5.140625" style="412" customWidth="1"/>
    <col min="14860" max="14860" width="1.5703125" style="412" customWidth="1"/>
    <col min="14861" max="14861" width="6.85546875" style="412" customWidth="1"/>
    <col min="14862" max="14862" width="2.7109375" style="412" customWidth="1"/>
    <col min="14863" max="14863" width="3.7109375" style="412" customWidth="1"/>
    <col min="14864" max="14864" width="0.85546875" style="412" customWidth="1"/>
    <col min="14865" max="14865" width="3.7109375" style="412" customWidth="1"/>
    <col min="14866" max="14866" width="4.140625" style="412" customWidth="1"/>
    <col min="14867" max="14867" width="5.28515625" style="412" customWidth="1"/>
    <col min="14868" max="14868" width="4.85546875" style="412" customWidth="1"/>
    <col min="14869" max="14869" width="5.7109375" style="412" customWidth="1"/>
    <col min="14870" max="14870" width="5.28515625" style="412" customWidth="1"/>
    <col min="14871" max="14871" width="3.7109375" style="412" customWidth="1"/>
    <col min="14872" max="14873" width="1.28515625" style="412" customWidth="1"/>
    <col min="14874" max="14874" width="2.7109375" style="412" customWidth="1"/>
    <col min="14875" max="14875" width="4.85546875" style="412" customWidth="1"/>
    <col min="14876" max="14876" width="2.5703125" style="412" customWidth="1"/>
    <col min="14877" max="14877" width="1.42578125" style="412" customWidth="1"/>
    <col min="14878" max="14878" width="2.28515625" style="412" customWidth="1"/>
    <col min="14879" max="14879" width="3" style="412" customWidth="1"/>
    <col min="14880" max="14880" width="2.7109375" style="412" customWidth="1"/>
    <col min="14881" max="14881" width="1" style="412" customWidth="1"/>
    <col min="14882" max="14882" width="4.28515625" style="412" customWidth="1"/>
    <col min="14883" max="14884" width="1.140625" style="412" customWidth="1"/>
    <col min="14885" max="14885" width="2.5703125" style="412" customWidth="1"/>
    <col min="14886" max="14886" width="1.28515625" style="412" customWidth="1"/>
    <col min="14887" max="14887" width="0.7109375" style="412" customWidth="1"/>
    <col min="14888" max="14888" width="1.28515625" style="412" customWidth="1"/>
    <col min="14889" max="14889" width="4.140625" style="412" customWidth="1"/>
    <col min="14890" max="14891" width="2.7109375" style="412" customWidth="1"/>
    <col min="14892" max="14892" width="3.85546875" style="412" customWidth="1"/>
    <col min="14893" max="14893" width="2.7109375" style="412" customWidth="1"/>
    <col min="14894" max="14894" width="1.28515625" style="412" customWidth="1"/>
    <col min="14895" max="14895" width="5.85546875" style="412" customWidth="1"/>
    <col min="14896" max="14896" width="3.140625" style="412" customWidth="1"/>
    <col min="14897" max="14897" width="2.5703125" style="412" customWidth="1"/>
    <col min="14898" max="14898" width="5.140625" style="412" customWidth="1"/>
    <col min="14899" max="14899" width="2.28515625" style="412" customWidth="1"/>
    <col min="14900" max="15104" width="9.140625" style="412"/>
    <col min="15105" max="15106" width="2.28515625" style="412" customWidth="1"/>
    <col min="15107" max="15107" width="5.7109375" style="412" customWidth="1"/>
    <col min="15108" max="15108" width="2.7109375" style="412" customWidth="1"/>
    <col min="15109" max="15109" width="2.5703125" style="412" customWidth="1"/>
    <col min="15110" max="15110" width="0.28515625" style="412" customWidth="1"/>
    <col min="15111" max="15111" width="5.140625" style="412" customWidth="1"/>
    <col min="15112" max="15112" width="4.28515625" style="412" customWidth="1"/>
    <col min="15113" max="15113" width="2.7109375" style="412" customWidth="1"/>
    <col min="15114" max="15114" width="1.140625" style="412" customWidth="1"/>
    <col min="15115" max="15115" width="5.140625" style="412" customWidth="1"/>
    <col min="15116" max="15116" width="1.5703125" style="412" customWidth="1"/>
    <col min="15117" max="15117" width="6.85546875" style="412" customWidth="1"/>
    <col min="15118" max="15118" width="2.7109375" style="412" customWidth="1"/>
    <col min="15119" max="15119" width="3.7109375" style="412" customWidth="1"/>
    <col min="15120" max="15120" width="0.85546875" style="412" customWidth="1"/>
    <col min="15121" max="15121" width="3.7109375" style="412" customWidth="1"/>
    <col min="15122" max="15122" width="4.140625" style="412" customWidth="1"/>
    <col min="15123" max="15123" width="5.28515625" style="412" customWidth="1"/>
    <col min="15124" max="15124" width="4.85546875" style="412" customWidth="1"/>
    <col min="15125" max="15125" width="5.7109375" style="412" customWidth="1"/>
    <col min="15126" max="15126" width="5.28515625" style="412" customWidth="1"/>
    <col min="15127" max="15127" width="3.7109375" style="412" customWidth="1"/>
    <col min="15128" max="15129" width="1.28515625" style="412" customWidth="1"/>
    <col min="15130" max="15130" width="2.7109375" style="412" customWidth="1"/>
    <col min="15131" max="15131" width="4.85546875" style="412" customWidth="1"/>
    <col min="15132" max="15132" width="2.5703125" style="412" customWidth="1"/>
    <col min="15133" max="15133" width="1.42578125" style="412" customWidth="1"/>
    <col min="15134" max="15134" width="2.28515625" style="412" customWidth="1"/>
    <col min="15135" max="15135" width="3" style="412" customWidth="1"/>
    <col min="15136" max="15136" width="2.7109375" style="412" customWidth="1"/>
    <col min="15137" max="15137" width="1" style="412" customWidth="1"/>
    <col min="15138" max="15138" width="4.28515625" style="412" customWidth="1"/>
    <col min="15139" max="15140" width="1.140625" style="412" customWidth="1"/>
    <col min="15141" max="15141" width="2.5703125" style="412" customWidth="1"/>
    <col min="15142" max="15142" width="1.28515625" style="412" customWidth="1"/>
    <col min="15143" max="15143" width="0.7109375" style="412" customWidth="1"/>
    <col min="15144" max="15144" width="1.28515625" style="412" customWidth="1"/>
    <col min="15145" max="15145" width="4.140625" style="412" customWidth="1"/>
    <col min="15146" max="15147" width="2.7109375" style="412" customWidth="1"/>
    <col min="15148" max="15148" width="3.85546875" style="412" customWidth="1"/>
    <col min="15149" max="15149" width="2.7109375" style="412" customWidth="1"/>
    <col min="15150" max="15150" width="1.28515625" style="412" customWidth="1"/>
    <col min="15151" max="15151" width="5.85546875" style="412" customWidth="1"/>
    <col min="15152" max="15152" width="3.140625" style="412" customWidth="1"/>
    <col min="15153" max="15153" width="2.5703125" style="412" customWidth="1"/>
    <col min="15154" max="15154" width="5.140625" style="412" customWidth="1"/>
    <col min="15155" max="15155" width="2.28515625" style="412" customWidth="1"/>
    <col min="15156" max="15360" width="9.140625" style="412"/>
    <col min="15361" max="15362" width="2.28515625" style="412" customWidth="1"/>
    <col min="15363" max="15363" width="5.7109375" style="412" customWidth="1"/>
    <col min="15364" max="15364" width="2.7109375" style="412" customWidth="1"/>
    <col min="15365" max="15365" width="2.5703125" style="412" customWidth="1"/>
    <col min="15366" max="15366" width="0.28515625" style="412" customWidth="1"/>
    <col min="15367" max="15367" width="5.140625" style="412" customWidth="1"/>
    <col min="15368" max="15368" width="4.28515625" style="412" customWidth="1"/>
    <col min="15369" max="15369" width="2.7109375" style="412" customWidth="1"/>
    <col min="15370" max="15370" width="1.140625" style="412" customWidth="1"/>
    <col min="15371" max="15371" width="5.140625" style="412" customWidth="1"/>
    <col min="15372" max="15372" width="1.5703125" style="412" customWidth="1"/>
    <col min="15373" max="15373" width="6.85546875" style="412" customWidth="1"/>
    <col min="15374" max="15374" width="2.7109375" style="412" customWidth="1"/>
    <col min="15375" max="15375" width="3.7109375" style="412" customWidth="1"/>
    <col min="15376" max="15376" width="0.85546875" style="412" customWidth="1"/>
    <col min="15377" max="15377" width="3.7109375" style="412" customWidth="1"/>
    <col min="15378" max="15378" width="4.140625" style="412" customWidth="1"/>
    <col min="15379" max="15379" width="5.28515625" style="412" customWidth="1"/>
    <col min="15380" max="15380" width="4.85546875" style="412" customWidth="1"/>
    <col min="15381" max="15381" width="5.7109375" style="412" customWidth="1"/>
    <col min="15382" max="15382" width="5.28515625" style="412" customWidth="1"/>
    <col min="15383" max="15383" width="3.7109375" style="412" customWidth="1"/>
    <col min="15384" max="15385" width="1.28515625" style="412" customWidth="1"/>
    <col min="15386" max="15386" width="2.7109375" style="412" customWidth="1"/>
    <col min="15387" max="15387" width="4.85546875" style="412" customWidth="1"/>
    <col min="15388" max="15388" width="2.5703125" style="412" customWidth="1"/>
    <col min="15389" max="15389" width="1.42578125" style="412" customWidth="1"/>
    <col min="15390" max="15390" width="2.28515625" style="412" customWidth="1"/>
    <col min="15391" max="15391" width="3" style="412" customWidth="1"/>
    <col min="15392" max="15392" width="2.7109375" style="412" customWidth="1"/>
    <col min="15393" max="15393" width="1" style="412" customWidth="1"/>
    <col min="15394" max="15394" width="4.28515625" style="412" customWidth="1"/>
    <col min="15395" max="15396" width="1.140625" style="412" customWidth="1"/>
    <col min="15397" max="15397" width="2.5703125" style="412" customWidth="1"/>
    <col min="15398" max="15398" width="1.28515625" style="412" customWidth="1"/>
    <col min="15399" max="15399" width="0.7109375" style="412" customWidth="1"/>
    <col min="15400" max="15400" width="1.28515625" style="412" customWidth="1"/>
    <col min="15401" max="15401" width="4.140625" style="412" customWidth="1"/>
    <col min="15402" max="15403" width="2.7109375" style="412" customWidth="1"/>
    <col min="15404" max="15404" width="3.85546875" style="412" customWidth="1"/>
    <col min="15405" max="15405" width="2.7109375" style="412" customWidth="1"/>
    <col min="15406" max="15406" width="1.28515625" style="412" customWidth="1"/>
    <col min="15407" max="15407" width="5.85546875" style="412" customWidth="1"/>
    <col min="15408" max="15408" width="3.140625" style="412" customWidth="1"/>
    <col min="15409" max="15409" width="2.5703125" style="412" customWidth="1"/>
    <col min="15410" max="15410" width="5.140625" style="412" customWidth="1"/>
    <col min="15411" max="15411" width="2.28515625" style="412" customWidth="1"/>
    <col min="15412" max="15616" width="9.140625" style="412"/>
    <col min="15617" max="15618" width="2.28515625" style="412" customWidth="1"/>
    <col min="15619" max="15619" width="5.7109375" style="412" customWidth="1"/>
    <col min="15620" max="15620" width="2.7109375" style="412" customWidth="1"/>
    <col min="15621" max="15621" width="2.5703125" style="412" customWidth="1"/>
    <col min="15622" max="15622" width="0.28515625" style="412" customWidth="1"/>
    <col min="15623" max="15623" width="5.140625" style="412" customWidth="1"/>
    <col min="15624" max="15624" width="4.28515625" style="412" customWidth="1"/>
    <col min="15625" max="15625" width="2.7109375" style="412" customWidth="1"/>
    <col min="15626" max="15626" width="1.140625" style="412" customWidth="1"/>
    <col min="15627" max="15627" width="5.140625" style="412" customWidth="1"/>
    <col min="15628" max="15628" width="1.5703125" style="412" customWidth="1"/>
    <col min="15629" max="15629" width="6.85546875" style="412" customWidth="1"/>
    <col min="15630" max="15630" width="2.7109375" style="412" customWidth="1"/>
    <col min="15631" max="15631" width="3.7109375" style="412" customWidth="1"/>
    <col min="15632" max="15632" width="0.85546875" style="412" customWidth="1"/>
    <col min="15633" max="15633" width="3.7109375" style="412" customWidth="1"/>
    <col min="15634" max="15634" width="4.140625" style="412" customWidth="1"/>
    <col min="15635" max="15635" width="5.28515625" style="412" customWidth="1"/>
    <col min="15636" max="15636" width="4.85546875" style="412" customWidth="1"/>
    <col min="15637" max="15637" width="5.7109375" style="412" customWidth="1"/>
    <col min="15638" max="15638" width="5.28515625" style="412" customWidth="1"/>
    <col min="15639" max="15639" width="3.7109375" style="412" customWidth="1"/>
    <col min="15640" max="15641" width="1.28515625" style="412" customWidth="1"/>
    <col min="15642" max="15642" width="2.7109375" style="412" customWidth="1"/>
    <col min="15643" max="15643" width="4.85546875" style="412" customWidth="1"/>
    <col min="15644" max="15644" width="2.5703125" style="412" customWidth="1"/>
    <col min="15645" max="15645" width="1.42578125" style="412" customWidth="1"/>
    <col min="15646" max="15646" width="2.28515625" style="412" customWidth="1"/>
    <col min="15647" max="15647" width="3" style="412" customWidth="1"/>
    <col min="15648" max="15648" width="2.7109375" style="412" customWidth="1"/>
    <col min="15649" max="15649" width="1" style="412" customWidth="1"/>
    <col min="15650" max="15650" width="4.28515625" style="412" customWidth="1"/>
    <col min="15651" max="15652" width="1.140625" style="412" customWidth="1"/>
    <col min="15653" max="15653" width="2.5703125" style="412" customWidth="1"/>
    <col min="15654" max="15654" width="1.28515625" style="412" customWidth="1"/>
    <col min="15655" max="15655" width="0.7109375" style="412" customWidth="1"/>
    <col min="15656" max="15656" width="1.28515625" style="412" customWidth="1"/>
    <col min="15657" max="15657" width="4.140625" style="412" customWidth="1"/>
    <col min="15658" max="15659" width="2.7109375" style="412" customWidth="1"/>
    <col min="15660" max="15660" width="3.85546875" style="412" customWidth="1"/>
    <col min="15661" max="15661" width="2.7109375" style="412" customWidth="1"/>
    <col min="15662" max="15662" width="1.28515625" style="412" customWidth="1"/>
    <col min="15663" max="15663" width="5.85546875" style="412" customWidth="1"/>
    <col min="15664" max="15664" width="3.140625" style="412" customWidth="1"/>
    <col min="15665" max="15665" width="2.5703125" style="412" customWidth="1"/>
    <col min="15666" max="15666" width="5.140625" style="412" customWidth="1"/>
    <col min="15667" max="15667" width="2.28515625" style="412" customWidth="1"/>
    <col min="15668" max="15872" width="9.140625" style="412"/>
    <col min="15873" max="15874" width="2.28515625" style="412" customWidth="1"/>
    <col min="15875" max="15875" width="5.7109375" style="412" customWidth="1"/>
    <col min="15876" max="15876" width="2.7109375" style="412" customWidth="1"/>
    <col min="15877" max="15877" width="2.5703125" style="412" customWidth="1"/>
    <col min="15878" max="15878" width="0.28515625" style="412" customWidth="1"/>
    <col min="15879" max="15879" width="5.140625" style="412" customWidth="1"/>
    <col min="15880" max="15880" width="4.28515625" style="412" customWidth="1"/>
    <col min="15881" max="15881" width="2.7109375" style="412" customWidth="1"/>
    <col min="15882" max="15882" width="1.140625" style="412" customWidth="1"/>
    <col min="15883" max="15883" width="5.140625" style="412" customWidth="1"/>
    <col min="15884" max="15884" width="1.5703125" style="412" customWidth="1"/>
    <col min="15885" max="15885" width="6.85546875" style="412" customWidth="1"/>
    <col min="15886" max="15886" width="2.7109375" style="412" customWidth="1"/>
    <col min="15887" max="15887" width="3.7109375" style="412" customWidth="1"/>
    <col min="15888" max="15888" width="0.85546875" style="412" customWidth="1"/>
    <col min="15889" max="15889" width="3.7109375" style="412" customWidth="1"/>
    <col min="15890" max="15890" width="4.140625" style="412" customWidth="1"/>
    <col min="15891" max="15891" width="5.28515625" style="412" customWidth="1"/>
    <col min="15892" max="15892" width="4.85546875" style="412" customWidth="1"/>
    <col min="15893" max="15893" width="5.7109375" style="412" customWidth="1"/>
    <col min="15894" max="15894" width="5.28515625" style="412" customWidth="1"/>
    <col min="15895" max="15895" width="3.7109375" style="412" customWidth="1"/>
    <col min="15896" max="15897" width="1.28515625" style="412" customWidth="1"/>
    <col min="15898" max="15898" width="2.7109375" style="412" customWidth="1"/>
    <col min="15899" max="15899" width="4.85546875" style="412" customWidth="1"/>
    <col min="15900" max="15900" width="2.5703125" style="412" customWidth="1"/>
    <col min="15901" max="15901" width="1.42578125" style="412" customWidth="1"/>
    <col min="15902" max="15902" width="2.28515625" style="412" customWidth="1"/>
    <col min="15903" max="15903" width="3" style="412" customWidth="1"/>
    <col min="15904" max="15904" width="2.7109375" style="412" customWidth="1"/>
    <col min="15905" max="15905" width="1" style="412" customWidth="1"/>
    <col min="15906" max="15906" width="4.28515625" style="412" customWidth="1"/>
    <col min="15907" max="15908" width="1.140625" style="412" customWidth="1"/>
    <col min="15909" max="15909" width="2.5703125" style="412" customWidth="1"/>
    <col min="15910" max="15910" width="1.28515625" style="412" customWidth="1"/>
    <col min="15911" max="15911" width="0.7109375" style="412" customWidth="1"/>
    <col min="15912" max="15912" width="1.28515625" style="412" customWidth="1"/>
    <col min="15913" max="15913" width="4.140625" style="412" customWidth="1"/>
    <col min="15914" max="15915" width="2.7109375" style="412" customWidth="1"/>
    <col min="15916" max="15916" width="3.85546875" style="412" customWidth="1"/>
    <col min="15917" max="15917" width="2.7109375" style="412" customWidth="1"/>
    <col min="15918" max="15918" width="1.28515625" style="412" customWidth="1"/>
    <col min="15919" max="15919" width="5.85546875" style="412" customWidth="1"/>
    <col min="15920" max="15920" width="3.140625" style="412" customWidth="1"/>
    <col min="15921" max="15921" width="2.5703125" style="412" customWidth="1"/>
    <col min="15922" max="15922" width="5.140625" style="412" customWidth="1"/>
    <col min="15923" max="15923" width="2.28515625" style="412" customWidth="1"/>
    <col min="15924" max="16128" width="9.140625" style="412"/>
    <col min="16129" max="16130" width="2.28515625" style="412" customWidth="1"/>
    <col min="16131" max="16131" width="5.7109375" style="412" customWidth="1"/>
    <col min="16132" max="16132" width="2.7109375" style="412" customWidth="1"/>
    <col min="16133" max="16133" width="2.5703125" style="412" customWidth="1"/>
    <col min="16134" max="16134" width="0.28515625" style="412" customWidth="1"/>
    <col min="16135" max="16135" width="5.140625" style="412" customWidth="1"/>
    <col min="16136" max="16136" width="4.28515625" style="412" customWidth="1"/>
    <col min="16137" max="16137" width="2.7109375" style="412" customWidth="1"/>
    <col min="16138" max="16138" width="1.140625" style="412" customWidth="1"/>
    <col min="16139" max="16139" width="5.140625" style="412" customWidth="1"/>
    <col min="16140" max="16140" width="1.5703125" style="412" customWidth="1"/>
    <col min="16141" max="16141" width="6.85546875" style="412" customWidth="1"/>
    <col min="16142" max="16142" width="2.7109375" style="412" customWidth="1"/>
    <col min="16143" max="16143" width="3.7109375" style="412" customWidth="1"/>
    <col min="16144" max="16144" width="0.85546875" style="412" customWidth="1"/>
    <col min="16145" max="16145" width="3.7109375" style="412" customWidth="1"/>
    <col min="16146" max="16146" width="4.140625" style="412" customWidth="1"/>
    <col min="16147" max="16147" width="5.28515625" style="412" customWidth="1"/>
    <col min="16148" max="16148" width="4.85546875" style="412" customWidth="1"/>
    <col min="16149" max="16149" width="5.7109375" style="412" customWidth="1"/>
    <col min="16150" max="16150" width="5.28515625" style="412" customWidth="1"/>
    <col min="16151" max="16151" width="3.7109375" style="412" customWidth="1"/>
    <col min="16152" max="16153" width="1.28515625" style="412" customWidth="1"/>
    <col min="16154" max="16154" width="2.7109375" style="412" customWidth="1"/>
    <col min="16155" max="16155" width="4.85546875" style="412" customWidth="1"/>
    <col min="16156" max="16156" width="2.5703125" style="412" customWidth="1"/>
    <col min="16157" max="16157" width="1.42578125" style="412" customWidth="1"/>
    <col min="16158" max="16158" width="2.28515625" style="412" customWidth="1"/>
    <col min="16159" max="16159" width="3" style="412" customWidth="1"/>
    <col min="16160" max="16160" width="2.7109375" style="412" customWidth="1"/>
    <col min="16161" max="16161" width="1" style="412" customWidth="1"/>
    <col min="16162" max="16162" width="4.28515625" style="412" customWidth="1"/>
    <col min="16163" max="16164" width="1.140625" style="412" customWidth="1"/>
    <col min="16165" max="16165" width="2.5703125" style="412" customWidth="1"/>
    <col min="16166" max="16166" width="1.28515625" style="412" customWidth="1"/>
    <col min="16167" max="16167" width="0.7109375" style="412" customWidth="1"/>
    <col min="16168" max="16168" width="1.28515625" style="412" customWidth="1"/>
    <col min="16169" max="16169" width="4.140625" style="412" customWidth="1"/>
    <col min="16170" max="16171" width="2.7109375" style="412" customWidth="1"/>
    <col min="16172" max="16172" width="3.85546875" style="412" customWidth="1"/>
    <col min="16173" max="16173" width="2.7109375" style="412" customWidth="1"/>
    <col min="16174" max="16174" width="1.28515625" style="412" customWidth="1"/>
    <col min="16175" max="16175" width="5.85546875" style="412" customWidth="1"/>
    <col min="16176" max="16176" width="3.140625" style="412" customWidth="1"/>
    <col min="16177" max="16177" width="2.5703125" style="412" customWidth="1"/>
    <col min="16178" max="16178" width="5.140625" style="412" customWidth="1"/>
    <col min="16179" max="16179" width="2.28515625" style="412" customWidth="1"/>
    <col min="16180" max="16384" width="9.140625" style="412"/>
  </cols>
  <sheetData>
    <row r="1" spans="1:51" x14ac:dyDescent="0.2">
      <c r="A1" s="468"/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69"/>
      <c r="P1" s="469"/>
      <c r="Q1" s="469"/>
      <c r="R1" s="469"/>
      <c r="S1" s="469"/>
      <c r="T1" s="469"/>
      <c r="U1" s="469"/>
      <c r="V1" s="469"/>
      <c r="W1" s="469"/>
      <c r="X1" s="469"/>
      <c r="Y1" s="469"/>
      <c r="Z1" s="469"/>
      <c r="AA1" s="469"/>
      <c r="AB1" s="469"/>
      <c r="AC1" s="469"/>
      <c r="AD1" s="469"/>
      <c r="AE1" s="469"/>
      <c r="AF1" s="469"/>
      <c r="AG1" s="469"/>
      <c r="AH1" s="469"/>
      <c r="AI1" s="469"/>
      <c r="AJ1" s="469"/>
      <c r="AK1" s="469"/>
      <c r="AL1" s="469"/>
      <c r="AM1" s="469"/>
      <c r="AN1" s="469" t="s">
        <v>1568</v>
      </c>
      <c r="AO1" s="469"/>
      <c r="AP1" s="469"/>
      <c r="AQ1" s="469"/>
      <c r="AR1" s="469"/>
      <c r="AS1" s="469"/>
      <c r="AT1" s="469"/>
      <c r="AU1" s="469"/>
      <c r="AV1" s="469"/>
      <c r="AW1" s="469"/>
      <c r="AX1" s="469"/>
      <c r="AY1" s="515"/>
    </row>
    <row r="2" spans="1:51" x14ac:dyDescent="0.2">
      <c r="A2" s="471"/>
      <c r="AK2" s="472"/>
      <c r="AL2" s="473"/>
      <c r="AM2" s="474"/>
      <c r="AN2" s="472"/>
      <c r="AO2" s="474"/>
      <c r="AP2" s="472"/>
      <c r="AQ2" s="473"/>
      <c r="AR2" s="473"/>
      <c r="AS2" s="474"/>
      <c r="AT2" s="472"/>
      <c r="AU2" s="473"/>
      <c r="AV2" s="474"/>
      <c r="AW2" s="472"/>
      <c r="AX2" s="474"/>
      <c r="AY2" s="535"/>
    </row>
    <row r="3" spans="1:51" x14ac:dyDescent="0.2">
      <c r="A3" s="471"/>
      <c r="B3" s="472" t="s">
        <v>1324</v>
      </c>
      <c r="C3" s="473"/>
      <c r="D3" s="474"/>
      <c r="E3" s="472"/>
      <c r="F3" s="473"/>
      <c r="G3" s="473"/>
      <c r="H3" s="474"/>
      <c r="I3" s="472"/>
      <c r="J3" s="473"/>
      <c r="K3" s="474"/>
      <c r="L3" s="472"/>
      <c r="M3" s="474"/>
      <c r="T3" s="454"/>
      <c r="AK3" s="472"/>
      <c r="AL3" s="473"/>
      <c r="AM3" s="474"/>
      <c r="AN3" s="472"/>
      <c r="AO3" s="474"/>
      <c r="AP3" s="472"/>
      <c r="AQ3" s="473"/>
      <c r="AR3" s="473"/>
      <c r="AS3" s="474"/>
      <c r="AT3" s="472"/>
      <c r="AU3" s="473"/>
      <c r="AV3" s="474"/>
      <c r="AW3" s="472"/>
      <c r="AX3" s="474"/>
      <c r="AY3" s="535"/>
    </row>
    <row r="4" spans="1:51" x14ac:dyDescent="0.2">
      <c r="A4" s="471"/>
      <c r="B4" s="472" t="s">
        <v>1325</v>
      </c>
      <c r="C4" s="473"/>
      <c r="D4" s="474"/>
      <c r="E4" s="472"/>
      <c r="F4" s="473"/>
      <c r="G4" s="473"/>
      <c r="H4" s="474"/>
      <c r="I4" s="472"/>
      <c r="J4" s="473"/>
      <c r="K4" s="474"/>
      <c r="L4" s="472"/>
      <c r="M4" s="474"/>
      <c r="V4" s="454"/>
      <c r="W4" s="454"/>
      <c r="X4" s="454"/>
      <c r="Y4" s="454"/>
      <c r="Z4" s="454"/>
      <c r="AA4" s="454"/>
      <c r="AB4" s="454"/>
      <c r="AC4" s="454"/>
      <c r="AD4" s="454"/>
      <c r="AE4" s="454"/>
      <c r="AF4" s="454"/>
      <c r="AG4" s="454"/>
      <c r="AH4" s="454"/>
      <c r="AI4" s="454"/>
      <c r="AJ4" s="535"/>
      <c r="AK4" s="472"/>
      <c r="AL4" s="473"/>
      <c r="AM4" s="474"/>
      <c r="AN4" s="472"/>
      <c r="AO4" s="474"/>
      <c r="AP4" s="472"/>
      <c r="AQ4" s="473"/>
      <c r="AR4" s="473"/>
      <c r="AS4" s="474"/>
      <c r="AT4" s="472"/>
      <c r="AU4" s="473"/>
      <c r="AV4" s="474"/>
      <c r="AW4" s="472"/>
      <c r="AX4" s="474"/>
      <c r="AY4" s="535"/>
    </row>
    <row r="5" spans="1:51" x14ac:dyDescent="0.2">
      <c r="A5" s="471"/>
      <c r="B5" s="472" t="s">
        <v>1326</v>
      </c>
      <c r="C5" s="473"/>
      <c r="D5" s="474"/>
      <c r="E5" s="472"/>
      <c r="F5" s="473"/>
      <c r="G5" s="473"/>
      <c r="H5" s="474"/>
      <c r="I5" s="472"/>
      <c r="J5" s="473"/>
      <c r="K5" s="474"/>
      <c r="L5" s="472"/>
      <c r="M5" s="474"/>
      <c r="N5" s="477"/>
      <c r="O5" s="478"/>
      <c r="P5" s="478"/>
      <c r="Q5" s="478"/>
      <c r="R5" s="478"/>
      <c r="S5" s="478"/>
      <c r="T5" s="478"/>
      <c r="U5" s="478"/>
      <c r="V5" s="478"/>
      <c r="W5" s="478"/>
      <c r="X5" s="478"/>
      <c r="Y5" s="478"/>
      <c r="Z5" s="478"/>
      <c r="AA5" s="478"/>
      <c r="AB5" s="478"/>
      <c r="AC5" s="478"/>
      <c r="AD5" s="478"/>
      <c r="AE5" s="478"/>
      <c r="AF5" s="478"/>
      <c r="AG5" s="478"/>
      <c r="AH5" s="478"/>
      <c r="AI5" s="478"/>
      <c r="AJ5" s="519"/>
      <c r="AK5" s="472"/>
      <c r="AL5" s="473"/>
      <c r="AM5" s="474"/>
      <c r="AN5" s="472"/>
      <c r="AO5" s="474"/>
      <c r="AP5" s="472"/>
      <c r="AQ5" s="473"/>
      <c r="AR5" s="473"/>
      <c r="AS5" s="474"/>
      <c r="AT5" s="472"/>
      <c r="AU5" s="473"/>
      <c r="AV5" s="474"/>
      <c r="AW5" s="472"/>
      <c r="AX5" s="474"/>
      <c r="AY5" s="535"/>
    </row>
    <row r="6" spans="1:51" ht="24" customHeight="1" x14ac:dyDescent="0.2">
      <c r="A6" s="471"/>
      <c r="B6" s="1082"/>
      <c r="C6" s="1086"/>
      <c r="D6" s="1086"/>
      <c r="E6" s="1086"/>
      <c r="F6" s="1086"/>
      <c r="G6" s="1086"/>
      <c r="H6" s="1086"/>
      <c r="I6" s="1086"/>
      <c r="J6" s="1086"/>
      <c r="K6" s="1086"/>
      <c r="L6" s="1086"/>
      <c r="M6" s="1086"/>
      <c r="N6" s="1086"/>
      <c r="O6" s="1086"/>
      <c r="P6" s="1086"/>
      <c r="Q6" s="1086"/>
      <c r="R6" s="1086"/>
      <c r="S6" s="1086"/>
      <c r="T6" s="1086"/>
      <c r="U6" s="1086"/>
      <c r="V6" s="1086"/>
      <c r="W6" s="1086"/>
      <c r="X6" s="1086"/>
      <c r="Y6" s="1083"/>
      <c r="Z6" s="1082"/>
      <c r="AA6" s="1086"/>
      <c r="AB6" s="1086"/>
      <c r="AC6" s="1086"/>
      <c r="AD6" s="1086"/>
      <c r="AE6" s="1086"/>
      <c r="AF6" s="1086"/>
      <c r="AG6" s="1086"/>
      <c r="AH6" s="1086"/>
      <c r="AI6" s="1086"/>
      <c r="AJ6" s="1083"/>
      <c r="AK6" s="1082"/>
      <c r="AL6" s="1086"/>
      <c r="AM6" s="1086"/>
      <c r="AN6" s="1086"/>
      <c r="AO6" s="1086"/>
      <c r="AP6" s="1086"/>
      <c r="AQ6" s="1086"/>
      <c r="AR6" s="1086"/>
      <c r="AS6" s="1086"/>
      <c r="AT6" s="1083"/>
      <c r="AU6" s="1082"/>
      <c r="AV6" s="1083"/>
      <c r="AW6" s="1082"/>
      <c r="AX6" s="1083"/>
      <c r="AY6" s="535"/>
    </row>
    <row r="7" spans="1:51" ht="19.149999999999999" customHeight="1" x14ac:dyDescent="0.25">
      <c r="A7" s="471"/>
      <c r="B7" s="468"/>
      <c r="C7" s="469"/>
      <c r="D7" s="469"/>
      <c r="E7" s="469"/>
      <c r="F7" s="1134"/>
      <c r="G7" s="1134"/>
      <c r="H7" s="1134"/>
      <c r="I7" s="1134"/>
      <c r="J7" s="1134"/>
      <c r="K7" s="1134"/>
      <c r="L7" s="469"/>
      <c r="M7" s="469"/>
      <c r="N7" s="469"/>
      <c r="O7" s="469"/>
      <c r="P7" s="469"/>
      <c r="Q7" s="515"/>
      <c r="R7" s="1283" t="s">
        <v>1523</v>
      </c>
      <c r="S7" s="1284"/>
      <c r="T7" s="1284"/>
      <c r="U7" s="1285"/>
      <c r="V7" s="1292"/>
      <c r="W7" s="1293"/>
      <c r="X7" s="1293"/>
      <c r="Y7" s="1293"/>
      <c r="Z7" s="1293"/>
      <c r="AA7" s="1293"/>
      <c r="AB7" s="1293"/>
      <c r="AC7" s="1293"/>
      <c r="AD7" s="1293"/>
      <c r="AE7" s="1293"/>
      <c r="AF7" s="1293"/>
      <c r="AG7" s="1294"/>
      <c r="AH7" s="1104"/>
      <c r="AI7" s="1105"/>
      <c r="AJ7" s="1105"/>
      <c r="AK7" s="1105"/>
      <c r="AL7" s="1105"/>
      <c r="AM7" s="1105"/>
      <c r="AN7" s="1105"/>
      <c r="AO7" s="1105"/>
      <c r="AP7" s="1106"/>
      <c r="AQ7" s="1100"/>
      <c r="AR7" s="1211"/>
      <c r="AS7" s="1211"/>
      <c r="AT7" s="1211"/>
      <c r="AU7" s="1211"/>
      <c r="AV7" s="1211"/>
      <c r="AW7" s="1211"/>
      <c r="AX7" s="1212"/>
      <c r="AY7" s="535"/>
    </row>
    <row r="8" spans="1:51" ht="18" customHeight="1" x14ac:dyDescent="0.2">
      <c r="A8" s="471"/>
      <c r="B8" s="471"/>
      <c r="C8" s="454"/>
      <c r="D8" s="454"/>
      <c r="E8" s="454"/>
      <c r="F8" s="458"/>
      <c r="G8" s="458"/>
      <c r="H8" s="458"/>
      <c r="I8" s="458"/>
      <c r="J8" s="458"/>
      <c r="K8" s="458"/>
      <c r="L8" s="454"/>
      <c r="M8" s="454"/>
      <c r="N8" s="454"/>
      <c r="O8" s="454"/>
      <c r="P8" s="454"/>
      <c r="Q8" s="535"/>
      <c r="R8" s="1286"/>
      <c r="S8" s="1287"/>
      <c r="T8" s="1287"/>
      <c r="U8" s="1288"/>
      <c r="V8" s="1295"/>
      <c r="W8" s="1296"/>
      <c r="X8" s="1296"/>
      <c r="Y8" s="1296"/>
      <c r="Z8" s="1296"/>
      <c r="AA8" s="1296"/>
      <c r="AB8" s="1296"/>
      <c r="AC8" s="1296"/>
      <c r="AD8" s="1296"/>
      <c r="AE8" s="1296"/>
      <c r="AF8" s="1296"/>
      <c r="AG8" s="1297"/>
      <c r="AH8" s="1107"/>
      <c r="AI8" s="1069"/>
      <c r="AJ8" s="1069"/>
      <c r="AK8" s="1069"/>
      <c r="AL8" s="1069"/>
      <c r="AM8" s="1069"/>
      <c r="AN8" s="1069"/>
      <c r="AO8" s="1069"/>
      <c r="AP8" s="1108"/>
      <c r="AQ8" s="1125" t="s">
        <v>1327</v>
      </c>
      <c r="AR8" s="1131"/>
      <c r="AS8" s="1131"/>
      <c r="AT8" s="1131"/>
      <c r="AU8" s="1131"/>
      <c r="AV8" s="1131"/>
      <c r="AW8" s="1131"/>
      <c r="AX8" s="1132"/>
      <c r="AY8" s="535"/>
    </row>
    <row r="9" spans="1:51" ht="1.1499999999999999" customHeight="1" x14ac:dyDescent="0.2">
      <c r="A9" s="471"/>
      <c r="B9" s="471"/>
      <c r="C9" s="454"/>
      <c r="D9" s="454"/>
      <c r="E9" s="454"/>
      <c r="F9" s="1304"/>
      <c r="G9" s="1304"/>
      <c r="H9" s="1304"/>
      <c r="I9" s="1304"/>
      <c r="J9" s="1304"/>
      <c r="K9" s="1304"/>
      <c r="L9" s="454"/>
      <c r="M9" s="454"/>
      <c r="N9" s="454"/>
      <c r="O9" s="454"/>
      <c r="P9" s="454"/>
      <c r="Q9" s="535"/>
      <c r="R9" s="1289"/>
      <c r="S9" s="1290"/>
      <c r="T9" s="1290"/>
      <c r="U9" s="1291"/>
      <c r="V9" s="482"/>
      <c r="W9" s="483"/>
      <c r="X9" s="483"/>
      <c r="Y9" s="483"/>
      <c r="Z9" s="483"/>
      <c r="AA9" s="483"/>
      <c r="AB9" s="483"/>
      <c r="AC9" s="483"/>
      <c r="AD9" s="483"/>
      <c r="AE9" s="483"/>
      <c r="AF9" s="483"/>
      <c r="AG9" s="484"/>
      <c r="AH9" s="1084"/>
      <c r="AI9" s="1109"/>
      <c r="AJ9" s="1109"/>
      <c r="AK9" s="1109"/>
      <c r="AL9" s="1109"/>
      <c r="AM9" s="1109"/>
      <c r="AN9" s="1109"/>
      <c r="AO9" s="1109"/>
      <c r="AP9" s="1085"/>
      <c r="AQ9" s="1301"/>
      <c r="AR9" s="1302"/>
      <c r="AS9" s="1302"/>
      <c r="AT9" s="1302"/>
      <c r="AU9" s="1302"/>
      <c r="AV9" s="1302"/>
      <c r="AW9" s="1302"/>
      <c r="AX9" s="1303"/>
      <c r="AY9" s="535"/>
    </row>
    <row r="10" spans="1:51" ht="27" customHeight="1" x14ac:dyDescent="0.3">
      <c r="A10" s="471"/>
      <c r="B10" s="471"/>
      <c r="R10" s="1305" t="s">
        <v>1335</v>
      </c>
      <c r="S10" s="1306"/>
      <c r="T10" s="1306"/>
      <c r="U10" s="1306"/>
      <c r="V10" s="1306"/>
      <c r="W10" s="1306"/>
      <c r="X10" s="1306"/>
      <c r="Y10" s="1306"/>
      <c r="Z10" s="1306"/>
      <c r="AA10" s="1306"/>
      <c r="AB10" s="1306"/>
      <c r="AC10" s="1306"/>
      <c r="AD10" s="1306"/>
      <c r="AE10" s="1306"/>
      <c r="AF10" s="1306"/>
      <c r="AG10" s="1306"/>
      <c r="AH10" s="1306"/>
      <c r="AI10" s="1306"/>
      <c r="AJ10" s="1306"/>
      <c r="AK10" s="1306"/>
      <c r="AL10" s="1306"/>
      <c r="AM10" s="1306"/>
      <c r="AN10" s="1306"/>
      <c r="AO10" s="1306"/>
      <c r="AP10" s="1306"/>
      <c r="AQ10" s="1306"/>
      <c r="AR10" s="1306"/>
      <c r="AS10" s="1306"/>
      <c r="AT10" s="1306"/>
      <c r="AU10" s="560"/>
      <c r="AV10" s="561"/>
      <c r="AW10" s="562"/>
      <c r="AX10" s="488"/>
      <c r="AY10" s="535"/>
    </row>
    <row r="11" spans="1:51" ht="18" x14ac:dyDescent="0.25">
      <c r="A11" s="471"/>
      <c r="B11" s="563"/>
      <c r="C11" s="564"/>
      <c r="D11" s="564"/>
      <c r="E11" s="564"/>
      <c r="F11" s="564"/>
      <c r="G11" s="564"/>
      <c r="H11" s="564"/>
      <c r="I11" s="564"/>
      <c r="J11" s="564"/>
      <c r="K11" s="564"/>
      <c r="L11" s="564"/>
      <c r="M11" s="564"/>
      <c r="N11" s="564"/>
      <c r="O11" s="564"/>
      <c r="P11" s="564"/>
      <c r="Q11" s="564"/>
      <c r="R11" s="564"/>
      <c r="S11" s="564"/>
      <c r="T11" s="564"/>
      <c r="U11" s="564"/>
      <c r="V11" s="564"/>
      <c r="W11" s="564"/>
      <c r="X11" s="564"/>
      <c r="Y11" s="564"/>
      <c r="Z11" s="564"/>
      <c r="AA11" s="564"/>
      <c r="AB11" s="564"/>
      <c r="AC11" s="564"/>
      <c r="AD11" s="564"/>
      <c r="AE11" s="564"/>
      <c r="AF11" s="564"/>
      <c r="AG11" s="564"/>
      <c r="AH11" s="564"/>
      <c r="AI11" s="564"/>
      <c r="AJ11" s="564"/>
      <c r="AK11" s="564"/>
      <c r="AL11" s="564"/>
      <c r="AM11" s="564"/>
      <c r="AN11" s="564"/>
      <c r="AO11" s="564"/>
      <c r="AP11" s="564"/>
      <c r="AQ11" s="564"/>
      <c r="AR11" s="564"/>
      <c r="AS11" s="564"/>
      <c r="AT11" s="564"/>
      <c r="AU11" s="564"/>
      <c r="AV11" s="564"/>
      <c r="AW11" s="564"/>
      <c r="AX11" s="565"/>
      <c r="AY11" s="566"/>
    </row>
    <row r="12" spans="1:51" ht="18" x14ac:dyDescent="0.25">
      <c r="A12" s="471"/>
      <c r="B12" s="563"/>
      <c r="C12" s="564"/>
      <c r="D12" s="564"/>
      <c r="E12" s="564"/>
      <c r="F12" s="564"/>
      <c r="G12" s="564"/>
      <c r="H12" s="564"/>
      <c r="I12" s="564"/>
      <c r="J12" s="564"/>
      <c r="K12" s="564"/>
      <c r="L12" s="564"/>
      <c r="M12" s="564"/>
      <c r="N12" s="564"/>
      <c r="O12" s="564"/>
      <c r="P12" s="564"/>
      <c r="Q12" s="564"/>
      <c r="R12" s="564"/>
      <c r="S12" s="564"/>
      <c r="T12" s="564"/>
      <c r="U12" s="564"/>
      <c r="V12" s="564"/>
      <c r="W12" s="564"/>
      <c r="X12" s="564"/>
      <c r="Y12" s="564"/>
      <c r="Z12" s="564"/>
      <c r="AA12" s="564"/>
      <c r="AB12" s="564"/>
      <c r="AC12" s="564"/>
      <c r="AD12" s="564"/>
      <c r="AE12" s="564"/>
      <c r="AF12" s="564"/>
      <c r="AG12" s="564"/>
      <c r="AH12" s="564"/>
      <c r="AI12" s="564"/>
      <c r="AJ12" s="564"/>
      <c r="AK12" s="564"/>
      <c r="AL12" s="564"/>
      <c r="AM12" s="564"/>
      <c r="AN12" s="564"/>
      <c r="AO12" s="564"/>
      <c r="AP12" s="564"/>
      <c r="AQ12" s="564"/>
      <c r="AR12" s="564"/>
      <c r="AS12" s="564"/>
      <c r="AT12" s="564"/>
      <c r="AU12" s="564"/>
      <c r="AV12" s="564"/>
      <c r="AW12" s="564"/>
      <c r="AX12" s="566"/>
      <c r="AY12" s="566"/>
    </row>
    <row r="13" spans="1:51" ht="18" x14ac:dyDescent="0.25">
      <c r="A13" s="471"/>
      <c r="B13" s="563"/>
      <c r="C13" s="564"/>
      <c r="D13" s="564"/>
      <c r="E13" s="564"/>
      <c r="F13" s="564"/>
      <c r="G13" s="564"/>
      <c r="H13" s="564"/>
      <c r="I13" s="564"/>
      <c r="J13" s="564"/>
      <c r="K13" s="564"/>
      <c r="L13" s="564"/>
      <c r="M13" s="564"/>
      <c r="N13" s="564"/>
      <c r="O13" s="564"/>
      <c r="P13" s="564"/>
      <c r="Q13" s="564"/>
      <c r="R13" s="564"/>
      <c r="S13" s="564"/>
      <c r="T13" s="564"/>
      <c r="U13" s="564"/>
      <c r="V13" s="564"/>
      <c r="W13" s="564"/>
      <c r="X13" s="564"/>
      <c r="Y13" s="564"/>
      <c r="Z13" s="564"/>
      <c r="AA13" s="564"/>
      <c r="AB13" s="564"/>
      <c r="AC13" s="564"/>
      <c r="AD13" s="564"/>
      <c r="AE13" s="564"/>
      <c r="AF13" s="564"/>
      <c r="AG13" s="564"/>
      <c r="AH13" s="564"/>
      <c r="AI13" s="564"/>
      <c r="AJ13" s="564"/>
      <c r="AK13" s="564"/>
      <c r="AL13" s="564"/>
      <c r="AM13" s="564"/>
      <c r="AN13" s="564"/>
      <c r="AO13" s="564"/>
      <c r="AP13" s="564"/>
      <c r="AQ13" s="564"/>
      <c r="AR13" s="564"/>
      <c r="AS13" s="564"/>
      <c r="AT13" s="564"/>
      <c r="AU13" s="564"/>
      <c r="AV13" s="564"/>
      <c r="AW13" s="564"/>
      <c r="AX13" s="566"/>
      <c r="AY13" s="566"/>
    </row>
    <row r="14" spans="1:51" ht="18" x14ac:dyDescent="0.25">
      <c r="A14" s="471"/>
      <c r="B14" s="563"/>
      <c r="S14" s="564"/>
      <c r="T14" s="564"/>
      <c r="U14" s="564"/>
      <c r="V14" s="564"/>
      <c r="W14" s="564"/>
      <c r="X14" s="564"/>
      <c r="Y14" s="564"/>
      <c r="Z14" s="564"/>
      <c r="AA14" s="564"/>
      <c r="AB14" s="564"/>
      <c r="AC14" s="564"/>
      <c r="AD14" s="564"/>
      <c r="AE14" s="564"/>
      <c r="AF14" s="564"/>
      <c r="AG14" s="564"/>
      <c r="AH14" s="567" t="s">
        <v>1569</v>
      </c>
      <c r="AI14" s="564"/>
      <c r="AJ14" s="564"/>
      <c r="AK14" s="564"/>
      <c r="AL14" s="564"/>
      <c r="AM14" s="564"/>
      <c r="AN14" s="564"/>
      <c r="AO14" s="564"/>
      <c r="AP14" s="564"/>
      <c r="AQ14" s="564"/>
      <c r="AR14" s="564"/>
      <c r="AS14" s="564"/>
      <c r="AT14" s="564"/>
      <c r="AU14" s="564"/>
      <c r="AV14" s="564"/>
      <c r="AW14" s="564"/>
      <c r="AX14" s="566"/>
      <c r="AY14" s="566"/>
    </row>
    <row r="15" spans="1:51" ht="18" x14ac:dyDescent="0.25">
      <c r="A15" s="471"/>
      <c r="B15" s="563"/>
      <c r="N15" s="564"/>
      <c r="O15" s="564"/>
      <c r="P15" s="564"/>
      <c r="Q15" s="564"/>
      <c r="R15" s="564"/>
      <c r="S15" s="564"/>
      <c r="T15" s="564"/>
      <c r="U15" s="564"/>
      <c r="V15" s="564"/>
      <c r="W15" s="564"/>
      <c r="X15" s="564"/>
      <c r="Y15" s="564"/>
      <c r="Z15" s="564"/>
      <c r="AA15" s="564"/>
      <c r="AB15" s="564"/>
      <c r="AC15" s="564" t="s">
        <v>546</v>
      </c>
      <c r="AE15" s="564"/>
      <c r="AF15" s="564"/>
      <c r="AG15" s="564"/>
      <c r="AH15" s="564"/>
      <c r="AI15" s="564"/>
      <c r="AJ15" s="564"/>
      <c r="AK15" s="564"/>
      <c r="AL15" s="564"/>
      <c r="AM15" s="564"/>
      <c r="AN15" s="564"/>
      <c r="AO15" s="564"/>
      <c r="AP15" s="564"/>
      <c r="AQ15" s="564"/>
      <c r="AR15" s="564"/>
      <c r="AS15" s="564"/>
      <c r="AT15" s="564"/>
      <c r="AU15" s="564"/>
      <c r="AV15" s="564"/>
      <c r="AW15" s="564"/>
      <c r="AX15" s="566"/>
      <c r="AY15" s="566"/>
    </row>
    <row r="16" spans="1:51" ht="18" x14ac:dyDescent="0.25">
      <c r="A16" s="471"/>
      <c r="B16" s="563"/>
      <c r="N16" s="564"/>
      <c r="O16" s="564"/>
      <c r="P16" s="564"/>
      <c r="Q16" s="564"/>
      <c r="R16" s="564"/>
      <c r="S16" s="564"/>
      <c r="T16" s="564"/>
      <c r="U16" s="564"/>
      <c r="V16" s="564"/>
      <c r="W16" s="564"/>
      <c r="X16" s="564"/>
      <c r="Y16" s="564"/>
      <c r="Z16" s="564"/>
      <c r="AA16" s="564"/>
      <c r="AB16" s="564"/>
      <c r="AC16" s="564"/>
      <c r="AD16" s="564"/>
      <c r="AE16" s="564"/>
      <c r="AF16" s="564"/>
      <c r="AG16" s="564"/>
      <c r="AH16" s="568"/>
      <c r="AI16" s="568"/>
      <c r="AJ16" s="568"/>
      <c r="AK16" s="568"/>
      <c r="AL16" s="568"/>
      <c r="AM16" s="568"/>
      <c r="AN16" s="568"/>
      <c r="AO16" s="564"/>
      <c r="AP16" s="564"/>
      <c r="AQ16" s="564"/>
      <c r="AR16" s="564"/>
      <c r="AS16" s="564"/>
      <c r="AT16" s="564"/>
      <c r="AU16" s="564"/>
      <c r="AV16" s="564"/>
      <c r="AW16" s="564"/>
      <c r="AX16" s="566"/>
      <c r="AY16" s="566"/>
    </row>
    <row r="17" spans="1:51" ht="18" x14ac:dyDescent="0.25">
      <c r="A17" s="471"/>
      <c r="B17" s="563"/>
      <c r="C17" s="564"/>
      <c r="D17" s="564"/>
      <c r="E17" s="564"/>
      <c r="F17" s="564"/>
      <c r="G17" s="564"/>
      <c r="H17" s="564"/>
      <c r="I17" s="564"/>
      <c r="J17" s="564"/>
      <c r="K17" s="564"/>
      <c r="L17" s="564"/>
      <c r="M17" s="564"/>
      <c r="N17" s="564"/>
      <c r="O17" s="564"/>
      <c r="P17" s="564"/>
      <c r="Q17" s="564"/>
      <c r="R17" s="564"/>
      <c r="S17" s="564"/>
      <c r="T17" s="564"/>
      <c r="U17" s="564"/>
      <c r="V17" s="564"/>
      <c r="W17" s="564"/>
      <c r="X17" s="564"/>
      <c r="Y17" s="564"/>
      <c r="Z17" s="564"/>
      <c r="AA17" s="564"/>
      <c r="AB17" s="564"/>
      <c r="AC17" s="564"/>
      <c r="AD17" s="564"/>
      <c r="AE17" s="564"/>
      <c r="AF17" s="564"/>
      <c r="AG17" s="564"/>
      <c r="AH17" s="501"/>
      <c r="AI17" s="501"/>
      <c r="AJ17" s="501"/>
      <c r="AK17" s="501"/>
      <c r="AL17" s="501"/>
      <c r="AM17" s="501"/>
      <c r="AN17" s="501"/>
      <c r="AO17" s="501"/>
      <c r="AP17" s="501"/>
      <c r="AQ17" s="501"/>
      <c r="AR17" s="568" t="s">
        <v>1570</v>
      </c>
      <c r="AS17" s="568"/>
      <c r="AT17" s="568"/>
      <c r="AU17" s="564"/>
      <c r="AV17" s="564"/>
      <c r="AW17" s="564"/>
      <c r="AX17" s="566"/>
      <c r="AY17" s="566"/>
    </row>
    <row r="18" spans="1:51" ht="18" x14ac:dyDescent="0.25">
      <c r="A18" s="471"/>
      <c r="B18" s="563"/>
      <c r="C18" s="564"/>
      <c r="D18" s="564"/>
      <c r="E18" s="564"/>
      <c r="F18" s="564"/>
      <c r="G18" s="564"/>
      <c r="H18" s="564"/>
      <c r="I18" s="564"/>
      <c r="J18" s="564"/>
      <c r="K18" s="564"/>
      <c r="L18" s="564"/>
      <c r="M18" s="564"/>
      <c r="N18" s="564"/>
      <c r="O18" s="564"/>
      <c r="P18" s="564"/>
      <c r="Q18" s="564"/>
      <c r="R18" s="564"/>
      <c r="S18" s="564"/>
      <c r="T18" s="564"/>
      <c r="U18" s="564"/>
      <c r="V18" s="564"/>
      <c r="W18" s="564"/>
      <c r="X18" s="564"/>
      <c r="Y18" s="564"/>
      <c r="Z18" s="564"/>
      <c r="AA18" s="564"/>
      <c r="AB18" s="564"/>
      <c r="AC18" s="564"/>
      <c r="AD18" s="564"/>
      <c r="AE18" s="564"/>
      <c r="AF18" s="564"/>
      <c r="AG18" s="564"/>
      <c r="AH18" s="568"/>
      <c r="AI18" s="568"/>
      <c r="AJ18" s="568"/>
      <c r="AK18" s="568"/>
      <c r="AL18" s="568"/>
      <c r="AM18" s="568"/>
      <c r="AN18" s="568"/>
      <c r="AO18" s="568"/>
      <c r="AP18" s="568"/>
      <c r="AQ18" s="568"/>
      <c r="AR18" s="568"/>
      <c r="AS18" s="568"/>
      <c r="AT18" s="568"/>
      <c r="AU18" s="564"/>
      <c r="AV18" s="564"/>
      <c r="AW18" s="564"/>
      <c r="AX18" s="566"/>
      <c r="AY18" s="566"/>
    </row>
    <row r="19" spans="1:51" ht="18" x14ac:dyDescent="0.25">
      <c r="A19" s="471"/>
      <c r="B19" s="563"/>
      <c r="C19" s="564"/>
      <c r="D19" s="564"/>
      <c r="E19" s="564"/>
      <c r="F19" s="564"/>
      <c r="G19" s="564"/>
      <c r="H19" s="564"/>
      <c r="I19" s="564"/>
      <c r="J19" s="564"/>
      <c r="K19" s="564"/>
      <c r="L19" s="564"/>
      <c r="M19" s="564"/>
      <c r="N19" s="564"/>
      <c r="O19" s="564"/>
      <c r="P19" s="564"/>
      <c r="Q19" s="564"/>
      <c r="R19" s="564"/>
      <c r="S19" s="564"/>
      <c r="T19" s="564"/>
      <c r="U19" s="564"/>
      <c r="V19" s="564"/>
      <c r="W19" s="564"/>
      <c r="X19" s="564"/>
      <c r="Y19" s="564"/>
      <c r="Z19" s="564"/>
      <c r="AA19" s="564"/>
      <c r="AB19" s="564"/>
      <c r="AC19" s="564"/>
      <c r="AD19" s="564"/>
      <c r="AE19" s="564"/>
      <c r="AF19" s="564"/>
      <c r="AG19" s="564"/>
      <c r="AH19" s="564"/>
      <c r="AI19" s="564"/>
      <c r="AJ19" s="564"/>
      <c r="AK19" s="564"/>
      <c r="AL19" s="564"/>
      <c r="AM19" s="564"/>
      <c r="AN19" s="564"/>
      <c r="AO19" s="564"/>
      <c r="AP19" s="564"/>
      <c r="AQ19" s="564"/>
      <c r="AR19" s="564"/>
      <c r="AS19" s="564"/>
      <c r="AT19" s="564"/>
      <c r="AU19" s="564"/>
      <c r="AV19" s="564"/>
      <c r="AW19" s="564"/>
      <c r="AX19" s="566"/>
      <c r="AY19" s="566"/>
    </row>
    <row r="20" spans="1:51" ht="23.25" x14ac:dyDescent="0.35">
      <c r="A20" s="471"/>
      <c r="B20" s="563"/>
      <c r="C20" s="564"/>
      <c r="D20" s="564"/>
      <c r="E20" s="564"/>
      <c r="F20" s="564"/>
      <c r="G20" s="564"/>
      <c r="H20" s="564"/>
      <c r="I20" s="564"/>
      <c r="J20" s="564"/>
      <c r="K20" s="564"/>
      <c r="L20" s="564"/>
      <c r="M20" s="564"/>
      <c r="N20" s="564"/>
      <c r="O20" s="564"/>
      <c r="P20" s="564"/>
      <c r="Q20" s="564"/>
      <c r="R20" s="564"/>
      <c r="S20" s="569" t="s">
        <v>1571</v>
      </c>
      <c r="T20" s="564"/>
      <c r="U20" s="564"/>
      <c r="V20" s="564"/>
      <c r="W20" s="564"/>
      <c r="X20" s="564"/>
      <c r="Y20" s="564"/>
      <c r="Z20" s="564"/>
      <c r="AA20" s="564"/>
      <c r="AB20" s="564"/>
      <c r="AC20" s="564"/>
      <c r="AD20" s="564"/>
      <c r="AE20" s="564"/>
      <c r="AF20" s="564"/>
      <c r="AG20" s="564"/>
      <c r="AH20" s="564"/>
      <c r="AI20" s="564"/>
      <c r="AJ20" s="564"/>
      <c r="AK20" s="564"/>
      <c r="AL20" s="564"/>
      <c r="AM20" s="564"/>
      <c r="AN20" s="564"/>
      <c r="AO20" s="564"/>
      <c r="AP20" s="564"/>
      <c r="AQ20" s="564"/>
      <c r="AR20" s="564"/>
      <c r="AS20" s="564"/>
      <c r="AT20" s="564"/>
      <c r="AU20" s="564"/>
      <c r="AV20" s="564"/>
      <c r="AW20" s="564"/>
      <c r="AX20" s="566"/>
      <c r="AY20" s="566"/>
    </row>
    <row r="21" spans="1:51" ht="18" x14ac:dyDescent="0.25">
      <c r="A21" s="471"/>
      <c r="B21" s="563"/>
      <c r="C21" s="564" t="s">
        <v>1572</v>
      </c>
      <c r="D21" s="564"/>
      <c r="E21" s="564"/>
      <c r="F21" s="564"/>
      <c r="G21" s="564"/>
      <c r="H21" s="564"/>
      <c r="I21" s="564"/>
      <c r="J21" s="564"/>
      <c r="K21" s="564"/>
      <c r="L21" s="564"/>
      <c r="M21" s="564"/>
      <c r="N21" s="564"/>
      <c r="O21" s="564"/>
      <c r="P21" s="1307" t="s">
        <v>1573</v>
      </c>
      <c r="Q21" s="1307"/>
      <c r="R21" s="1307"/>
      <c r="S21" s="1307"/>
      <c r="T21" s="1307"/>
      <c r="U21" s="1307"/>
      <c r="V21" s="1307"/>
      <c r="W21" s="1307"/>
      <c r="X21" s="1307"/>
      <c r="Y21" s="1307"/>
      <c r="Z21" s="1307"/>
      <c r="AA21" s="1307"/>
      <c r="AB21" s="1307"/>
      <c r="AC21" s="1307"/>
      <c r="AD21" s="1307"/>
      <c r="AE21" s="1307"/>
      <c r="AF21" s="1307"/>
      <c r="AG21" s="1307"/>
      <c r="AH21" s="564"/>
      <c r="AI21" s="564"/>
      <c r="AJ21" s="564"/>
      <c r="AK21" s="564"/>
      <c r="AL21" s="564"/>
      <c r="AM21" s="564"/>
      <c r="AN21" s="564"/>
      <c r="AO21" s="564"/>
      <c r="AP21" s="564"/>
      <c r="AQ21" s="564"/>
      <c r="AR21" s="564"/>
      <c r="AS21" s="564"/>
      <c r="AT21" s="564"/>
      <c r="AU21" s="564"/>
      <c r="AV21" s="564"/>
      <c r="AW21" s="564"/>
      <c r="AX21" s="566"/>
      <c r="AY21" s="566"/>
    </row>
    <row r="22" spans="1:51" ht="18" x14ac:dyDescent="0.25">
      <c r="A22" s="471"/>
      <c r="B22" s="563"/>
      <c r="C22" s="564" t="s">
        <v>1574</v>
      </c>
      <c r="D22" s="564"/>
      <c r="E22" s="564"/>
      <c r="F22" s="564"/>
      <c r="G22" s="564"/>
      <c r="H22" s="564"/>
      <c r="I22" s="564"/>
      <c r="J22" s="564"/>
      <c r="K22" s="564"/>
      <c r="L22" s="564"/>
      <c r="M22" s="564"/>
      <c r="N22" s="564"/>
      <c r="O22" s="564"/>
      <c r="P22" s="1307" t="s">
        <v>1575</v>
      </c>
      <c r="Q22" s="1307"/>
      <c r="R22" s="1307"/>
      <c r="S22" s="1307"/>
      <c r="T22" s="1307"/>
      <c r="U22" s="1307"/>
      <c r="V22" s="1307"/>
      <c r="W22" s="1307"/>
      <c r="X22" s="1307"/>
      <c r="Y22" s="1307"/>
      <c r="Z22" s="1307"/>
      <c r="AA22" s="1307"/>
      <c r="AB22" s="1307"/>
      <c r="AC22" s="1307"/>
      <c r="AD22" s="1307"/>
      <c r="AE22" s="1307"/>
      <c r="AF22" s="1307"/>
      <c r="AG22" s="1307"/>
      <c r="AH22" s="564"/>
      <c r="AI22" s="564"/>
      <c r="AJ22" s="564"/>
      <c r="AK22" s="564"/>
      <c r="AL22" s="564"/>
      <c r="AM22" s="564"/>
      <c r="AN22" s="564"/>
      <c r="AO22" s="564"/>
      <c r="AP22" s="564"/>
      <c r="AQ22" s="564"/>
      <c r="AR22" s="564"/>
      <c r="AS22" s="564"/>
      <c r="AT22" s="564"/>
      <c r="AU22" s="564"/>
      <c r="AV22" s="564"/>
      <c r="AW22" s="564"/>
      <c r="AX22" s="566"/>
      <c r="AY22" s="566"/>
    </row>
    <row r="23" spans="1:51" ht="18" x14ac:dyDescent="0.25">
      <c r="A23" s="471"/>
      <c r="B23" s="563"/>
      <c r="C23" s="564"/>
      <c r="D23" s="564"/>
      <c r="E23" s="564"/>
      <c r="F23" s="564"/>
      <c r="G23" s="501"/>
      <c r="H23" s="501"/>
      <c r="I23" s="501"/>
      <c r="J23" s="501"/>
      <c r="K23" s="501"/>
      <c r="L23" s="501"/>
      <c r="M23" s="564" t="s">
        <v>1576</v>
      </c>
      <c r="N23" s="564"/>
      <c r="O23" s="564"/>
      <c r="P23" s="564"/>
      <c r="Q23" s="564"/>
      <c r="R23" s="564"/>
      <c r="S23" s="564"/>
      <c r="T23" s="564"/>
      <c r="U23" s="564"/>
      <c r="V23" s="564"/>
      <c r="W23" s="564"/>
      <c r="X23" s="564"/>
      <c r="Y23" s="564"/>
      <c r="Z23" s="564"/>
      <c r="AA23" s="564"/>
      <c r="AB23" s="564"/>
      <c r="AC23" s="564"/>
      <c r="AD23" s="564"/>
      <c r="AE23" s="564"/>
      <c r="AF23" s="564"/>
      <c r="AG23" s="564"/>
      <c r="AH23" s="564"/>
      <c r="AI23" s="564"/>
      <c r="AJ23" s="564"/>
      <c r="AK23" s="564"/>
      <c r="AL23" s="564"/>
      <c r="AM23" s="564"/>
      <c r="AN23" s="564"/>
      <c r="AO23" s="564"/>
      <c r="AP23" s="564"/>
      <c r="AQ23" s="564"/>
      <c r="AR23" s="564"/>
      <c r="AS23" s="564"/>
      <c r="AT23" s="564"/>
      <c r="AU23" s="564"/>
      <c r="AV23" s="564"/>
      <c r="AW23" s="564"/>
      <c r="AX23" s="566"/>
      <c r="AY23" s="566"/>
    </row>
    <row r="24" spans="1:51" ht="18" x14ac:dyDescent="0.25">
      <c r="A24" s="471"/>
      <c r="B24" s="563"/>
      <c r="C24" s="564"/>
      <c r="N24" s="564"/>
      <c r="O24" s="564"/>
      <c r="P24" s="564"/>
      <c r="Q24" s="564"/>
      <c r="R24" s="564"/>
      <c r="S24" s="564"/>
      <c r="T24" s="564"/>
      <c r="U24" s="564"/>
      <c r="V24" s="564"/>
      <c r="W24" s="564"/>
      <c r="X24" s="564"/>
      <c r="Y24" s="564"/>
      <c r="Z24" s="564"/>
      <c r="AA24" s="564"/>
      <c r="AB24" s="564"/>
      <c r="AC24" s="564"/>
      <c r="AD24" s="564"/>
      <c r="AE24" s="564"/>
      <c r="AF24" s="564"/>
      <c r="AG24" s="564"/>
      <c r="AV24" s="564"/>
      <c r="AW24" s="564"/>
      <c r="AX24" s="566"/>
      <c r="AY24" s="566"/>
    </row>
    <row r="25" spans="1:51" ht="18" x14ac:dyDescent="0.25">
      <c r="A25" s="471"/>
      <c r="B25" s="563"/>
      <c r="C25" s="564" t="s">
        <v>1577</v>
      </c>
      <c r="D25" s="564"/>
      <c r="E25" s="564"/>
      <c r="F25" s="564"/>
      <c r="G25" s="564"/>
      <c r="H25" s="564"/>
      <c r="I25" s="564"/>
      <c r="J25" s="564"/>
      <c r="K25" s="564"/>
      <c r="L25" s="564"/>
      <c r="M25" s="564"/>
      <c r="N25" s="564"/>
      <c r="O25" s="564"/>
      <c r="P25" s="564"/>
      <c r="Q25" s="564"/>
      <c r="R25" s="564"/>
      <c r="S25" s="564"/>
      <c r="T25" s="564"/>
      <c r="U25" s="564"/>
      <c r="V25" s="564"/>
      <c r="W25" s="564"/>
      <c r="X25" s="564"/>
      <c r="Y25" s="564"/>
      <c r="Z25" s="564"/>
      <c r="AA25" s="564"/>
      <c r="AB25" s="564"/>
      <c r="AC25" s="564"/>
      <c r="AD25" s="564"/>
      <c r="AE25" s="564"/>
      <c r="AT25" s="564"/>
      <c r="AU25" s="564"/>
      <c r="AV25" s="564"/>
      <c r="AW25" s="564"/>
      <c r="AX25" s="566"/>
      <c r="AY25" s="566"/>
    </row>
    <row r="26" spans="1:51" ht="18" x14ac:dyDescent="0.25">
      <c r="A26" s="471"/>
      <c r="B26" s="563"/>
      <c r="C26" s="564" t="s">
        <v>1578</v>
      </c>
      <c r="D26" s="564"/>
      <c r="E26" s="564"/>
      <c r="F26" s="568"/>
      <c r="G26" s="501"/>
      <c r="H26" s="501"/>
      <c r="I26" s="501"/>
      <c r="J26" s="501"/>
      <c r="K26" s="501"/>
      <c r="L26" s="501"/>
      <c r="M26" s="564" t="s">
        <v>1579</v>
      </c>
      <c r="N26" s="564"/>
      <c r="O26" s="564"/>
      <c r="P26" s="564"/>
      <c r="Q26" s="564"/>
      <c r="R26" s="564"/>
      <c r="S26" s="564"/>
      <c r="T26" s="564"/>
      <c r="U26" s="564"/>
      <c r="V26" s="564"/>
      <c r="W26" s="564"/>
      <c r="X26" s="564"/>
      <c r="Y26" s="564"/>
      <c r="Z26" s="564"/>
      <c r="AA26" s="564"/>
      <c r="AB26" s="564"/>
      <c r="AC26" s="564"/>
      <c r="AD26" s="564"/>
      <c r="AE26" s="564"/>
      <c r="AF26" s="564"/>
      <c r="AG26" s="564"/>
      <c r="AH26" s="564"/>
      <c r="AI26" s="564"/>
      <c r="AJ26" s="564"/>
      <c r="AK26" s="564"/>
      <c r="AL26" s="564"/>
      <c r="AM26" s="564"/>
      <c r="AN26" s="564"/>
      <c r="AO26" s="564"/>
      <c r="AP26" s="564"/>
      <c r="AQ26" s="564"/>
      <c r="AR26" s="564"/>
      <c r="AS26" s="564"/>
      <c r="AT26" s="564"/>
      <c r="AU26" s="564"/>
      <c r="AV26" s="564"/>
      <c r="AW26" s="564"/>
      <c r="AX26" s="566"/>
      <c r="AY26" s="566"/>
    </row>
    <row r="27" spans="1:51" ht="18" x14ac:dyDescent="0.25">
      <c r="A27" s="471"/>
      <c r="B27" s="563"/>
      <c r="C27" s="564"/>
      <c r="D27" s="564"/>
      <c r="E27" s="564"/>
      <c r="F27" s="568"/>
      <c r="G27" s="568"/>
      <c r="H27" s="568"/>
      <c r="I27" s="568"/>
      <c r="J27" s="568"/>
      <c r="K27" s="564"/>
      <c r="L27" s="564"/>
      <c r="M27" s="564"/>
      <c r="N27" s="564"/>
      <c r="O27" s="564"/>
      <c r="P27" s="564"/>
      <c r="Q27" s="564"/>
      <c r="R27" s="564"/>
      <c r="S27" s="564"/>
      <c r="T27" s="564"/>
      <c r="U27" s="564"/>
      <c r="V27" s="564"/>
      <c r="W27" s="564"/>
      <c r="X27" s="564"/>
      <c r="Y27" s="564"/>
      <c r="Z27" s="564"/>
      <c r="AA27" s="564"/>
      <c r="AB27" s="564"/>
      <c r="AC27" s="564"/>
      <c r="AD27" s="564"/>
      <c r="AE27" s="564"/>
      <c r="AF27" s="564"/>
      <c r="AG27" s="564"/>
      <c r="AH27" s="568"/>
      <c r="AI27" s="568"/>
      <c r="AJ27" s="568"/>
      <c r="AK27" s="568"/>
      <c r="AL27" s="568"/>
      <c r="AM27" s="568"/>
      <c r="AN27" s="568"/>
      <c r="AO27" s="568"/>
      <c r="AP27" s="568"/>
      <c r="AQ27" s="568"/>
      <c r="AR27" s="568"/>
      <c r="AS27" s="568"/>
      <c r="AT27" s="568"/>
      <c r="AU27" s="568"/>
      <c r="AV27" s="564"/>
      <c r="AW27" s="564"/>
      <c r="AX27" s="566"/>
      <c r="AY27" s="566"/>
    </row>
    <row r="28" spans="1:51" ht="18" x14ac:dyDescent="0.25">
      <c r="A28" s="471"/>
      <c r="B28" s="563"/>
      <c r="C28" s="564" t="s">
        <v>1580</v>
      </c>
      <c r="D28" s="564"/>
      <c r="E28" s="564"/>
      <c r="F28" s="568"/>
      <c r="G28" s="568"/>
      <c r="H28" s="568"/>
      <c r="I28" s="568"/>
      <c r="J28" s="568"/>
      <c r="K28" s="564"/>
      <c r="L28" s="564"/>
      <c r="M28" s="564"/>
      <c r="N28" s="564"/>
      <c r="O28" s="568"/>
      <c r="P28" s="568"/>
      <c r="Q28" s="568"/>
      <c r="R28" s="568"/>
      <c r="S28" s="568"/>
      <c r="T28" s="564"/>
      <c r="U28" s="564"/>
      <c r="V28" s="564"/>
      <c r="W28" s="564"/>
      <c r="X28" s="564"/>
      <c r="Y28" s="564"/>
      <c r="Z28" s="564"/>
      <c r="AA28" s="568" t="s">
        <v>1581</v>
      </c>
      <c r="AB28" s="564"/>
      <c r="AD28" s="564"/>
      <c r="AE28" s="564"/>
      <c r="AF28" s="564"/>
      <c r="AG28" s="564"/>
      <c r="AH28" s="564"/>
      <c r="AI28" s="564"/>
      <c r="AJ28" s="564"/>
      <c r="AK28" s="564"/>
      <c r="AL28" s="564"/>
      <c r="AM28" s="564"/>
      <c r="AN28" s="564"/>
      <c r="AO28" s="564"/>
      <c r="AP28" s="564"/>
      <c r="AQ28" s="564"/>
      <c r="AR28" s="564"/>
      <c r="AS28" s="564"/>
      <c r="AT28" s="564"/>
      <c r="AU28" s="564"/>
      <c r="AV28" s="564"/>
      <c r="AW28" s="564"/>
      <c r="AX28" s="566"/>
      <c r="AY28" s="566"/>
    </row>
    <row r="29" spans="1:51" ht="18" x14ac:dyDescent="0.25">
      <c r="A29" s="471"/>
      <c r="B29" s="563"/>
      <c r="C29" s="564"/>
      <c r="D29" s="564"/>
      <c r="E29" s="564"/>
      <c r="F29" s="568"/>
      <c r="G29" s="501"/>
      <c r="H29" s="501"/>
      <c r="I29" s="501"/>
      <c r="J29" s="501"/>
      <c r="K29" s="501"/>
      <c r="L29" s="501"/>
      <c r="M29" s="568" t="s">
        <v>1582</v>
      </c>
      <c r="N29" s="568"/>
      <c r="O29" s="568"/>
      <c r="P29" s="568"/>
      <c r="Q29" s="568"/>
      <c r="R29" s="568"/>
      <c r="S29" s="568"/>
      <c r="T29" s="564"/>
      <c r="U29" s="564"/>
      <c r="V29" s="564"/>
      <c r="W29" s="564"/>
      <c r="X29" s="564"/>
      <c r="Y29" s="564"/>
      <c r="Z29" s="564"/>
      <c r="AA29" s="564"/>
      <c r="AB29" s="564"/>
      <c r="AC29" s="564"/>
      <c r="AD29" s="564"/>
      <c r="AE29" s="564"/>
      <c r="AF29" s="564"/>
      <c r="AG29" s="564"/>
      <c r="AH29" s="564"/>
      <c r="AI29" s="501"/>
      <c r="AJ29" s="501"/>
      <c r="AK29" s="501"/>
      <c r="AL29" s="501"/>
      <c r="AM29" s="501"/>
      <c r="AN29" s="501"/>
      <c r="AO29" s="501"/>
      <c r="AP29" s="501"/>
      <c r="AQ29" s="501"/>
      <c r="AR29" s="564" t="s">
        <v>1583</v>
      </c>
      <c r="AS29" s="564"/>
      <c r="AT29" s="564"/>
      <c r="AU29" s="564"/>
      <c r="AV29" s="564"/>
      <c r="AW29" s="564"/>
      <c r="AX29" s="566"/>
      <c r="AY29" s="566"/>
    </row>
    <row r="30" spans="1:51" ht="18" x14ac:dyDescent="0.25">
      <c r="A30" s="471"/>
      <c r="B30" s="563"/>
      <c r="C30" s="564"/>
      <c r="D30" s="564"/>
      <c r="E30" s="564"/>
      <c r="F30" s="564"/>
      <c r="G30" s="564"/>
      <c r="H30" s="564"/>
      <c r="I30" s="564"/>
      <c r="J30" s="564"/>
      <c r="K30" s="564"/>
      <c r="L30" s="564"/>
      <c r="M30" s="564"/>
      <c r="N30" s="568"/>
      <c r="O30" s="568"/>
      <c r="P30" s="568"/>
      <c r="Q30" s="568"/>
      <c r="R30" s="568"/>
      <c r="S30" s="568"/>
      <c r="T30" s="564"/>
      <c r="U30" s="564"/>
      <c r="V30" s="564"/>
      <c r="W30" s="564"/>
      <c r="X30" s="564"/>
      <c r="Y30" s="564"/>
      <c r="Z30" s="564"/>
      <c r="AW30" s="564"/>
      <c r="AX30" s="566"/>
      <c r="AY30" s="566"/>
    </row>
    <row r="31" spans="1:51" ht="18" x14ac:dyDescent="0.25">
      <c r="A31" s="471"/>
      <c r="B31" s="563"/>
      <c r="C31" s="564" t="s">
        <v>1584</v>
      </c>
      <c r="D31" s="564"/>
      <c r="E31" s="564"/>
      <c r="F31" s="564"/>
      <c r="G31" s="564"/>
      <c r="H31" s="564"/>
      <c r="I31" s="564"/>
      <c r="J31" s="564"/>
      <c r="K31" s="564"/>
      <c r="L31" s="564"/>
      <c r="M31" s="564"/>
      <c r="N31" s="568"/>
      <c r="O31" s="568"/>
      <c r="P31" s="568"/>
      <c r="Q31" s="568"/>
      <c r="R31" s="568"/>
      <c r="S31" s="568"/>
      <c r="T31" s="564"/>
      <c r="U31" s="564"/>
      <c r="V31" s="564"/>
      <c r="W31" s="564"/>
      <c r="X31" s="564"/>
      <c r="Y31" s="564"/>
      <c r="Z31" s="564"/>
      <c r="AA31" s="564"/>
      <c r="AB31" s="564"/>
      <c r="AC31" s="564"/>
      <c r="AD31" s="564"/>
      <c r="AE31" s="564"/>
      <c r="AF31" s="564"/>
      <c r="AG31" s="564"/>
      <c r="AI31" s="564"/>
      <c r="AJ31" s="564"/>
      <c r="AK31" s="564"/>
      <c r="AL31" s="564"/>
      <c r="AM31" s="564"/>
      <c r="AN31" s="564"/>
      <c r="AO31" s="568"/>
      <c r="AP31" s="568"/>
      <c r="AQ31" s="568"/>
      <c r="AR31" s="568"/>
      <c r="AS31" s="568"/>
      <c r="AT31" s="568"/>
      <c r="AV31" s="564"/>
      <c r="AW31" s="564"/>
      <c r="AX31" s="566"/>
      <c r="AY31" s="566"/>
    </row>
    <row r="32" spans="1:51" ht="18" x14ac:dyDescent="0.25">
      <c r="A32" s="471"/>
      <c r="B32" s="563"/>
      <c r="C32" s="564"/>
      <c r="D32" s="564"/>
      <c r="E32" s="564"/>
      <c r="F32" s="564"/>
      <c r="G32" s="501"/>
      <c r="H32" s="501"/>
      <c r="I32" s="501"/>
      <c r="J32" s="501"/>
      <c r="K32" s="501"/>
      <c r="L32" s="501"/>
      <c r="M32" s="564" t="s">
        <v>1585</v>
      </c>
      <c r="AH32" s="564"/>
      <c r="AI32" s="564"/>
      <c r="AJ32" s="564"/>
      <c r="AK32" s="564"/>
      <c r="AL32" s="564"/>
      <c r="AM32" s="564"/>
      <c r="AN32" s="564"/>
      <c r="AO32" s="564"/>
      <c r="AP32" s="564"/>
      <c r="AQ32" s="564"/>
      <c r="AR32" s="564"/>
      <c r="AS32" s="564"/>
      <c r="AT32" s="564"/>
      <c r="AU32" s="564"/>
      <c r="AV32" s="564"/>
      <c r="AW32" s="564"/>
      <c r="AX32" s="566"/>
      <c r="AY32" s="566"/>
    </row>
    <row r="33" spans="1:51" ht="16.149999999999999" customHeight="1" x14ac:dyDescent="0.25">
      <c r="A33" s="471"/>
      <c r="B33" s="563"/>
      <c r="C33" s="564"/>
      <c r="K33" s="564"/>
      <c r="L33" s="564"/>
      <c r="M33" s="564"/>
      <c r="N33" s="564"/>
      <c r="O33" s="564"/>
      <c r="P33" s="564"/>
      <c r="Q33" s="564"/>
      <c r="R33" s="564"/>
      <c r="S33" s="564"/>
      <c r="T33" s="564"/>
      <c r="U33" s="564"/>
      <c r="V33" s="564"/>
      <c r="W33" s="564"/>
      <c r="X33" s="564"/>
      <c r="Y33" s="564"/>
      <c r="Z33" s="564"/>
      <c r="AA33" s="564"/>
      <c r="AH33" s="564"/>
      <c r="AI33" s="564"/>
      <c r="AJ33" s="564"/>
      <c r="AK33" s="564"/>
      <c r="AL33" s="564"/>
      <c r="AM33" s="564"/>
      <c r="AN33" s="564"/>
      <c r="AO33" s="564"/>
      <c r="AP33" s="564"/>
      <c r="AQ33" s="564"/>
      <c r="AR33" s="564"/>
      <c r="AS33" s="564"/>
      <c r="AT33" s="564"/>
      <c r="AU33" s="564"/>
      <c r="AV33" s="564"/>
      <c r="AW33" s="564"/>
      <c r="AX33" s="566"/>
      <c r="AY33" s="566"/>
    </row>
    <row r="34" spans="1:51" ht="21" customHeight="1" x14ac:dyDescent="0.25">
      <c r="A34" s="471"/>
      <c r="B34" s="563"/>
      <c r="C34" s="564"/>
      <c r="G34" s="564"/>
      <c r="H34" s="564" t="s">
        <v>1586</v>
      </c>
      <c r="K34" s="564"/>
      <c r="O34" s="568" t="s">
        <v>1587</v>
      </c>
      <c r="P34" s="564"/>
      <c r="Q34" s="564"/>
      <c r="R34" s="564"/>
      <c r="S34" s="564"/>
      <c r="T34" s="501"/>
      <c r="U34" s="501"/>
      <c r="V34" s="564" t="s">
        <v>1588</v>
      </c>
      <c r="W34" s="478"/>
      <c r="X34" s="501"/>
      <c r="Y34" s="501"/>
      <c r="Z34" s="501"/>
      <c r="AA34" s="501"/>
      <c r="AB34" s="564"/>
      <c r="AC34" s="564"/>
      <c r="AD34" s="564"/>
      <c r="AE34" s="564"/>
      <c r="AF34" s="564"/>
      <c r="AG34" s="564"/>
      <c r="AH34" s="564"/>
      <c r="AI34" s="564"/>
      <c r="AJ34" s="564"/>
      <c r="AK34" s="564"/>
      <c r="AL34" s="564"/>
      <c r="AM34" s="564"/>
      <c r="AN34" s="564"/>
      <c r="AO34" s="564"/>
      <c r="AP34" s="564"/>
      <c r="AQ34" s="564"/>
      <c r="AR34" s="564"/>
      <c r="AS34" s="564"/>
      <c r="AT34" s="564"/>
      <c r="AU34" s="564"/>
      <c r="AV34" s="564"/>
      <c r="AW34" s="564"/>
      <c r="AX34" s="566"/>
      <c r="AY34" s="566"/>
    </row>
    <row r="35" spans="1:51" ht="4.5" customHeight="1" x14ac:dyDescent="0.25">
      <c r="A35" s="471"/>
      <c r="B35" s="570"/>
      <c r="C35" s="501"/>
      <c r="D35" s="501"/>
      <c r="F35" s="501"/>
      <c r="G35" s="501"/>
      <c r="H35" s="501"/>
      <c r="I35" s="501"/>
      <c r="J35" s="501"/>
      <c r="K35" s="501"/>
      <c r="L35" s="501"/>
      <c r="M35" s="501"/>
      <c r="N35" s="501"/>
      <c r="O35" s="501"/>
      <c r="P35" s="501"/>
      <c r="Q35" s="501"/>
      <c r="R35" s="501"/>
      <c r="S35" s="571"/>
      <c r="T35" s="1308"/>
      <c r="U35" s="1308"/>
      <c r="V35" s="1308"/>
      <c r="W35" s="1308"/>
      <c r="X35" s="1308"/>
      <c r="Y35" s="1308"/>
      <c r="Z35" s="1308"/>
      <c r="AA35" s="1308"/>
      <c r="AB35" s="501"/>
      <c r="AC35" s="501"/>
      <c r="AD35" s="501"/>
      <c r="AE35" s="501"/>
      <c r="AF35" s="501"/>
      <c r="AG35" s="501"/>
      <c r="AH35" s="501"/>
      <c r="AI35" s="501"/>
      <c r="AJ35" s="501"/>
      <c r="AK35" s="501"/>
      <c r="AL35" s="501"/>
      <c r="AM35" s="501"/>
      <c r="AN35" s="501"/>
      <c r="AO35" s="501"/>
      <c r="AP35" s="501"/>
      <c r="AQ35" s="501"/>
      <c r="AR35" s="501"/>
      <c r="AS35" s="501"/>
      <c r="AT35" s="501"/>
      <c r="AU35" s="501"/>
      <c r="AV35" s="501"/>
      <c r="AW35" s="501"/>
      <c r="AX35" s="572"/>
      <c r="AY35" s="566"/>
    </row>
    <row r="36" spans="1:51" ht="20.25" x14ac:dyDescent="0.3">
      <c r="A36" s="477"/>
      <c r="B36" s="1298" t="s">
        <v>1589</v>
      </c>
      <c r="C36" s="1299"/>
      <c r="D36" s="1299"/>
      <c r="E36" s="1300"/>
      <c r="F36" s="1116" t="s">
        <v>1590</v>
      </c>
      <c r="G36" s="1086"/>
      <c r="H36" s="1086"/>
      <c r="I36" s="1086"/>
      <c r="J36" s="1086"/>
      <c r="K36" s="1086"/>
      <c r="L36" s="1086"/>
      <c r="M36" s="1086"/>
      <c r="N36" s="1086"/>
      <c r="O36" s="1086"/>
      <c r="P36" s="1086"/>
      <c r="Q36" s="1086"/>
      <c r="R36" s="1086"/>
      <c r="S36" s="1086"/>
      <c r="T36" s="1086"/>
      <c r="U36" s="1086"/>
      <c r="V36" s="1086"/>
      <c r="W36" s="1086"/>
      <c r="X36" s="1086"/>
      <c r="Y36" s="1086"/>
      <c r="Z36" s="1086"/>
      <c r="AA36" s="1086"/>
      <c r="AB36" s="1086"/>
      <c r="AC36" s="1086"/>
      <c r="AD36" s="1086"/>
      <c r="AE36" s="1086"/>
      <c r="AF36" s="1086"/>
      <c r="AG36" s="1086"/>
      <c r="AH36" s="1086"/>
      <c r="AI36" s="1086"/>
      <c r="AJ36" s="1086"/>
      <c r="AK36" s="1086"/>
      <c r="AL36" s="1086"/>
      <c r="AM36" s="1086"/>
      <c r="AN36" s="1086"/>
      <c r="AO36" s="1086"/>
      <c r="AP36" s="1086"/>
      <c r="AQ36" s="1086"/>
      <c r="AR36" s="1086"/>
      <c r="AS36" s="1086"/>
      <c r="AT36" s="1086"/>
      <c r="AU36" s="1086"/>
      <c r="AV36" s="1086"/>
      <c r="AW36" s="1086"/>
      <c r="AX36" s="1083"/>
      <c r="AY36" s="572"/>
    </row>
    <row r="37" spans="1:51" ht="18" x14ac:dyDescent="0.25">
      <c r="AY37" s="564"/>
    </row>
  </sheetData>
  <protectedRanges>
    <protectedRange sqref="B21:AX22" name="Диапазон1"/>
  </protectedRanges>
  <mergeCells count="18">
    <mergeCell ref="B36:E36"/>
    <mergeCell ref="F36:AX36"/>
    <mergeCell ref="AQ8:AX9"/>
    <mergeCell ref="F9:K9"/>
    <mergeCell ref="R10:AT10"/>
    <mergeCell ref="P21:AG21"/>
    <mergeCell ref="P22:AG22"/>
    <mergeCell ref="T35:AA35"/>
    <mergeCell ref="B6:Y6"/>
    <mergeCell ref="Z6:AJ6"/>
    <mergeCell ref="AK6:AT6"/>
    <mergeCell ref="AU6:AV6"/>
    <mergeCell ref="AW6:AX6"/>
    <mergeCell ref="F7:K7"/>
    <mergeCell ref="R7:U9"/>
    <mergeCell ref="V7:AG8"/>
    <mergeCell ref="AH7:AP9"/>
    <mergeCell ref="AQ7:AX7"/>
  </mergeCells>
  <printOptions horizontalCentered="1" verticalCentered="1"/>
  <pageMargins left="0" right="0" top="0" bottom="0" header="0" footer="0"/>
  <pageSetup paperSize="261" scale="94" orientation="landscape" horizontalDpi="120" verticalDpi="144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19"/>
  <sheetViews>
    <sheetView view="pageBreakPreview" topLeftCell="A77" zoomScaleNormal="100" zoomScaleSheetLayoutView="100" workbookViewId="0">
      <selection activeCell="ET118" sqref="ET118:EV118"/>
    </sheetView>
  </sheetViews>
  <sheetFormatPr defaultColWidth="0.85546875" defaultRowHeight="11.25" customHeight="1" x14ac:dyDescent="0.2"/>
  <cols>
    <col min="1" max="67" width="0.85546875" style="576"/>
    <col min="68" max="69" width="0.85546875" style="576" customWidth="1"/>
    <col min="70" max="83" width="0.85546875" style="576"/>
    <col min="84" max="84" width="7" style="576" customWidth="1"/>
    <col min="85" max="173" width="0.85546875" style="576"/>
    <col min="174" max="174" width="4.42578125" style="576" bestFit="1" customWidth="1"/>
    <col min="175" max="176" width="0.85546875" style="576"/>
    <col min="177" max="177" width="7.42578125" style="576" bestFit="1" customWidth="1"/>
    <col min="178" max="16384" width="0.85546875" style="576"/>
  </cols>
  <sheetData>
    <row r="1" spans="1:155" ht="11.25" customHeight="1" x14ac:dyDescent="0.2">
      <c r="A1" s="574"/>
      <c r="B1" s="575"/>
      <c r="C1" s="575"/>
      <c r="D1" s="575"/>
      <c r="E1" s="575"/>
      <c r="F1" s="575"/>
      <c r="G1" s="575"/>
      <c r="H1" s="575"/>
      <c r="I1" s="575"/>
      <c r="J1" s="575"/>
      <c r="K1" s="575"/>
      <c r="L1" s="575"/>
      <c r="M1" s="575"/>
      <c r="N1" s="575"/>
      <c r="O1" s="575"/>
      <c r="P1" s="575"/>
      <c r="Q1" s="575"/>
      <c r="R1" s="575"/>
      <c r="S1" s="575"/>
      <c r="T1" s="575"/>
      <c r="U1" s="575"/>
      <c r="V1" s="575"/>
      <c r="W1" s="575"/>
      <c r="X1" s="575"/>
      <c r="Y1" s="575"/>
      <c r="Z1" s="575"/>
      <c r="AA1" s="575"/>
      <c r="AB1" s="575"/>
      <c r="AC1" s="575"/>
      <c r="AD1" s="575"/>
      <c r="AE1" s="575"/>
      <c r="AF1" s="575"/>
      <c r="AG1" s="575"/>
      <c r="AH1" s="575"/>
      <c r="AI1" s="575"/>
      <c r="AJ1" s="575"/>
      <c r="AK1" s="575"/>
      <c r="AL1" s="575"/>
      <c r="AM1" s="575"/>
      <c r="AN1" s="575"/>
      <c r="AO1" s="575"/>
      <c r="AP1" s="575"/>
      <c r="AQ1" s="575"/>
      <c r="AR1" s="575"/>
      <c r="AS1" s="575"/>
      <c r="AT1" s="575"/>
      <c r="AU1" s="575"/>
      <c r="AV1" s="575"/>
      <c r="AW1" s="575"/>
      <c r="AX1" s="575"/>
      <c r="AY1" s="575"/>
      <c r="AZ1" s="575"/>
      <c r="BA1" s="575"/>
      <c r="BB1" s="575"/>
      <c r="BC1" s="575"/>
      <c r="BD1" s="575"/>
      <c r="BE1" s="575"/>
      <c r="BF1" s="575"/>
      <c r="BG1" s="575"/>
      <c r="BH1" s="575"/>
      <c r="BI1" s="575"/>
      <c r="BJ1" s="575"/>
      <c r="BK1" s="575"/>
      <c r="BL1" s="575"/>
      <c r="BM1" s="575"/>
      <c r="BN1" s="575"/>
      <c r="BO1" s="575"/>
      <c r="BP1" s="575"/>
      <c r="BQ1" s="575"/>
      <c r="BR1" s="575"/>
      <c r="BS1" s="575"/>
      <c r="BT1" s="575"/>
      <c r="BU1" s="575"/>
      <c r="BV1" s="575"/>
      <c r="BW1" s="575"/>
      <c r="BX1" s="575"/>
      <c r="BY1" s="575"/>
      <c r="BZ1" s="575"/>
      <c r="CA1" s="575"/>
      <c r="CB1" s="575"/>
      <c r="CC1" s="575"/>
      <c r="CD1" s="575"/>
      <c r="CE1" s="575"/>
      <c r="CF1" s="575"/>
      <c r="CG1" s="575"/>
      <c r="CH1" s="575"/>
      <c r="CI1" s="575"/>
      <c r="CJ1" s="575"/>
      <c r="CK1" s="575"/>
      <c r="CL1" s="575"/>
      <c r="CM1" s="575"/>
      <c r="CN1" s="575"/>
      <c r="CO1" s="575"/>
      <c r="CP1" s="575"/>
      <c r="CQ1" s="575"/>
      <c r="CR1" s="575"/>
      <c r="CS1" s="575"/>
      <c r="CT1" s="575"/>
      <c r="CU1" s="575"/>
      <c r="CV1" s="575"/>
      <c r="CW1" s="575"/>
      <c r="CX1" s="575"/>
      <c r="CY1" s="575"/>
      <c r="CZ1" s="575"/>
      <c r="DA1" s="575"/>
      <c r="DB1" s="575"/>
      <c r="DC1" s="575"/>
      <c r="DD1" s="575"/>
      <c r="DE1" s="575"/>
      <c r="DF1" s="575"/>
      <c r="DG1" s="575"/>
      <c r="DH1" s="575"/>
      <c r="DI1" s="575"/>
      <c r="DJ1" s="575"/>
      <c r="DK1" s="575"/>
      <c r="DL1" s="575"/>
      <c r="DM1" s="575"/>
      <c r="DN1" s="575"/>
      <c r="DO1" s="575"/>
      <c r="DP1" s="575"/>
      <c r="DQ1" s="575"/>
      <c r="DR1" s="575"/>
      <c r="DS1" s="575"/>
      <c r="DT1" s="575"/>
      <c r="DU1" s="575"/>
      <c r="DV1" s="575"/>
      <c r="DW1" s="575"/>
      <c r="DX1" s="575"/>
      <c r="DY1" s="575"/>
      <c r="DZ1" s="575"/>
      <c r="EA1" s="575"/>
      <c r="EB1" s="575"/>
      <c r="EC1" s="575"/>
      <c r="ED1" s="1309" t="s">
        <v>574</v>
      </c>
      <c r="EE1" s="1309"/>
      <c r="EF1" s="1309"/>
      <c r="EG1" s="1309"/>
      <c r="EH1" s="1309"/>
      <c r="EI1" s="1309"/>
      <c r="EJ1" s="1309"/>
      <c r="EK1" s="1309"/>
      <c r="EL1" s="1309"/>
      <c r="EM1" s="1309"/>
      <c r="EN1" s="1309"/>
      <c r="EO1" s="1309"/>
      <c r="EP1" s="1309"/>
      <c r="EQ1" s="1309"/>
      <c r="ER1" s="1309"/>
      <c r="ES1" s="1309"/>
      <c r="ET1" s="1309"/>
      <c r="EU1" s="1309"/>
      <c r="EV1" s="1309"/>
      <c r="EW1" s="1309"/>
      <c r="EX1" s="1309"/>
      <c r="EY1" s="1309"/>
    </row>
    <row r="2" spans="1:155" ht="45.75" customHeight="1" x14ac:dyDescent="0.2">
      <c r="A2" s="575"/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  <c r="Q2" s="575"/>
      <c r="R2" s="575"/>
      <c r="S2" s="575"/>
      <c r="T2" s="575"/>
      <c r="U2" s="575"/>
      <c r="V2" s="575"/>
      <c r="W2" s="575"/>
      <c r="X2" s="575"/>
      <c r="Y2" s="575"/>
      <c r="Z2" s="575"/>
      <c r="AA2" s="575"/>
      <c r="AB2" s="575"/>
      <c r="AC2" s="575"/>
      <c r="AD2" s="575"/>
      <c r="AE2" s="575"/>
      <c r="AF2" s="575"/>
      <c r="AG2" s="575"/>
      <c r="AH2" s="575"/>
      <c r="AI2" s="575"/>
      <c r="AJ2" s="575"/>
      <c r="AK2" s="575"/>
      <c r="AL2" s="575"/>
      <c r="AM2" s="575"/>
      <c r="AN2" s="575"/>
      <c r="AO2" s="575"/>
      <c r="AP2" s="575"/>
      <c r="AQ2" s="575"/>
      <c r="AR2" s="575"/>
      <c r="AS2" s="575"/>
      <c r="AT2" s="575"/>
      <c r="AU2" s="575"/>
      <c r="AV2" s="575"/>
      <c r="AW2" s="575"/>
      <c r="AX2" s="575"/>
      <c r="AY2" s="575"/>
      <c r="AZ2" s="575"/>
      <c r="BA2" s="575"/>
      <c r="BB2" s="575"/>
      <c r="BC2" s="575"/>
      <c r="BD2" s="575"/>
      <c r="BE2" s="575"/>
      <c r="BF2" s="575"/>
      <c r="BG2" s="575"/>
      <c r="BH2" s="575"/>
      <c r="BI2" s="575"/>
      <c r="BJ2" s="575"/>
      <c r="BK2" s="575"/>
      <c r="BL2" s="575"/>
      <c r="BM2" s="575"/>
      <c r="BN2" s="575"/>
      <c r="BO2" s="575"/>
      <c r="BP2" s="575"/>
      <c r="BQ2" s="575"/>
      <c r="BR2" s="575"/>
      <c r="BS2" s="575"/>
      <c r="BT2" s="575"/>
      <c r="BU2" s="575"/>
      <c r="BV2" s="575"/>
      <c r="BW2" s="575"/>
      <c r="BX2" s="575"/>
      <c r="BY2" s="575"/>
      <c r="BZ2" s="575"/>
      <c r="CA2" s="575"/>
      <c r="CB2" s="575"/>
      <c r="CC2" s="575"/>
      <c r="CD2" s="575"/>
      <c r="CE2" s="575"/>
      <c r="CF2" s="575"/>
      <c r="CG2" s="575"/>
      <c r="CH2" s="575"/>
      <c r="CI2" s="575"/>
      <c r="CJ2" s="575"/>
      <c r="CK2" s="575"/>
      <c r="CL2" s="575"/>
      <c r="CM2" s="575"/>
      <c r="CN2" s="575"/>
      <c r="CO2" s="575"/>
      <c r="CP2" s="575"/>
      <c r="CQ2" s="575"/>
      <c r="CR2" s="575"/>
      <c r="CS2" s="575"/>
      <c r="CT2" s="575"/>
      <c r="CU2" s="575"/>
      <c r="CV2" s="575"/>
      <c r="CW2" s="575"/>
      <c r="CX2" s="575"/>
      <c r="CY2" s="575"/>
      <c r="CZ2" s="575"/>
      <c r="DA2" s="575"/>
      <c r="DB2" s="575"/>
      <c r="DC2" s="575"/>
      <c r="DD2" s="575"/>
      <c r="DE2" s="575"/>
      <c r="DF2" s="575"/>
      <c r="DG2" s="575"/>
      <c r="DH2" s="575"/>
      <c r="DI2" s="575"/>
      <c r="DJ2" s="575"/>
      <c r="DK2" s="575"/>
      <c r="DL2" s="575"/>
      <c r="DM2" s="575"/>
      <c r="DN2" s="575"/>
      <c r="DO2" s="575"/>
      <c r="DP2" s="575"/>
      <c r="DQ2" s="575"/>
      <c r="DR2" s="575"/>
      <c r="DS2" s="575"/>
      <c r="DT2" s="575"/>
      <c r="DU2" s="575"/>
      <c r="DV2" s="575"/>
      <c r="DW2" s="575"/>
      <c r="DX2" s="575"/>
      <c r="DY2" s="575"/>
      <c r="DZ2" s="575"/>
      <c r="EA2" s="575"/>
      <c r="EB2" s="575"/>
      <c r="EC2" s="575"/>
      <c r="ED2" s="1309" t="s">
        <v>575</v>
      </c>
      <c r="EE2" s="1309"/>
      <c r="EF2" s="1309"/>
      <c r="EG2" s="1309"/>
      <c r="EH2" s="1309"/>
      <c r="EI2" s="1309"/>
      <c r="EJ2" s="1309"/>
      <c r="EK2" s="1309"/>
      <c r="EL2" s="1309"/>
      <c r="EM2" s="1309"/>
      <c r="EN2" s="1309"/>
      <c r="EO2" s="1309"/>
      <c r="EP2" s="1309"/>
      <c r="EQ2" s="1309"/>
      <c r="ER2" s="1309"/>
      <c r="ES2" s="1309"/>
      <c r="ET2" s="1309"/>
      <c r="EU2" s="1309"/>
      <c r="EV2" s="1309"/>
      <c r="EW2" s="1309"/>
      <c r="EX2" s="1309"/>
      <c r="EY2" s="1309"/>
    </row>
    <row r="3" spans="1:155" ht="11.25" customHeight="1" x14ac:dyDescent="0.2">
      <c r="A3" s="575"/>
      <c r="B3" s="575"/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  <c r="Q3" s="575"/>
      <c r="R3" s="575"/>
      <c r="S3" s="575"/>
      <c r="T3" s="575"/>
      <c r="U3" s="575"/>
      <c r="V3" s="575"/>
      <c r="W3" s="575"/>
      <c r="X3" s="575"/>
      <c r="Y3" s="575"/>
      <c r="Z3" s="575"/>
      <c r="AA3" s="575"/>
      <c r="AB3" s="575"/>
      <c r="AC3" s="575"/>
      <c r="AD3" s="575"/>
      <c r="AE3" s="575"/>
      <c r="AF3" s="575"/>
      <c r="AG3" s="575"/>
      <c r="AH3" s="575"/>
      <c r="AI3" s="575"/>
      <c r="AJ3" s="575"/>
      <c r="AK3" s="575"/>
      <c r="AL3" s="575"/>
      <c r="AM3" s="575"/>
      <c r="AN3" s="575"/>
      <c r="AO3" s="575"/>
      <c r="AP3" s="575"/>
      <c r="AQ3" s="575"/>
      <c r="AR3" s="575"/>
      <c r="AS3" s="575"/>
      <c r="AT3" s="575"/>
      <c r="AU3" s="575"/>
      <c r="AV3" s="575"/>
      <c r="AW3" s="575"/>
      <c r="AX3" s="575"/>
      <c r="AY3" s="575"/>
      <c r="AZ3" s="575"/>
      <c r="BA3" s="575"/>
      <c r="BB3" s="575"/>
      <c r="BC3" s="575"/>
      <c r="BD3" s="575"/>
      <c r="BE3" s="575"/>
      <c r="BF3" s="575"/>
      <c r="BG3" s="575"/>
      <c r="BH3" s="575"/>
      <c r="BI3" s="575"/>
      <c r="BJ3" s="575"/>
      <c r="BK3" s="575"/>
      <c r="BL3" s="575"/>
      <c r="BM3" s="575"/>
      <c r="BN3" s="575"/>
      <c r="BO3" s="575"/>
      <c r="BP3" s="575"/>
      <c r="BQ3" s="575"/>
      <c r="BR3" s="575"/>
      <c r="BS3" s="575"/>
      <c r="BT3" s="575"/>
      <c r="BU3" s="575"/>
      <c r="BV3" s="575"/>
      <c r="BW3" s="575"/>
      <c r="BX3" s="575"/>
      <c r="BY3" s="575"/>
      <c r="BZ3" s="575"/>
      <c r="CA3" s="575"/>
      <c r="CB3" s="575"/>
      <c r="CC3" s="575"/>
      <c r="CD3" s="575"/>
      <c r="CE3" s="575"/>
      <c r="CF3" s="575"/>
      <c r="CG3" s="575"/>
      <c r="CH3" s="575"/>
      <c r="CI3" s="575"/>
      <c r="CJ3" s="575"/>
      <c r="CK3" s="575"/>
      <c r="CL3" s="575"/>
      <c r="CM3" s="575"/>
      <c r="CN3" s="575"/>
      <c r="CO3" s="575"/>
      <c r="CP3" s="575"/>
      <c r="CQ3" s="575"/>
      <c r="CR3" s="575"/>
      <c r="CS3" s="575"/>
      <c r="CT3" s="575"/>
      <c r="CU3" s="575"/>
      <c r="CV3" s="575"/>
      <c r="CW3" s="575"/>
      <c r="CX3" s="575"/>
      <c r="CY3" s="575"/>
      <c r="CZ3" s="575"/>
      <c r="DA3" s="575"/>
      <c r="DB3" s="575"/>
      <c r="DC3" s="575"/>
      <c r="DD3" s="575"/>
      <c r="DE3" s="575"/>
      <c r="DF3" s="575"/>
      <c r="DG3" s="575"/>
      <c r="DH3" s="575"/>
      <c r="DI3" s="575"/>
      <c r="DJ3" s="575"/>
      <c r="DK3" s="575"/>
      <c r="DL3" s="575"/>
      <c r="DM3" s="575"/>
      <c r="DN3" s="575"/>
      <c r="DO3" s="575"/>
      <c r="DP3" s="575"/>
      <c r="DQ3" s="575"/>
      <c r="DR3" s="575"/>
      <c r="DS3" s="575"/>
      <c r="DT3" s="575"/>
      <c r="DU3" s="575"/>
      <c r="DV3" s="575"/>
      <c r="DW3" s="575"/>
      <c r="DX3" s="575"/>
      <c r="DY3" s="575"/>
      <c r="DZ3" s="575"/>
      <c r="EA3" s="575"/>
      <c r="EB3" s="575"/>
      <c r="EC3" s="575"/>
      <c r="ED3" s="1309" t="s">
        <v>1592</v>
      </c>
      <c r="EE3" s="1309"/>
      <c r="EF3" s="1309"/>
      <c r="EG3" s="1309"/>
      <c r="EH3" s="1309"/>
      <c r="EI3" s="1309"/>
      <c r="EJ3" s="1309"/>
      <c r="EK3" s="1309"/>
      <c r="EL3" s="1309"/>
      <c r="EM3" s="1309"/>
      <c r="EN3" s="1309"/>
      <c r="EO3" s="1309"/>
      <c r="EP3" s="1309"/>
      <c r="EQ3" s="1309"/>
      <c r="ER3" s="1309"/>
      <c r="ES3" s="1309"/>
      <c r="ET3" s="1309"/>
      <c r="EU3" s="1309"/>
      <c r="EV3" s="1309"/>
      <c r="EW3" s="1309"/>
      <c r="EX3" s="1309"/>
      <c r="EY3" s="1309"/>
    </row>
    <row r="4" spans="1:155" ht="6" customHeight="1" x14ac:dyDescent="0.2">
      <c r="A4" s="575"/>
      <c r="B4" s="575"/>
      <c r="C4" s="575"/>
      <c r="D4" s="575"/>
      <c r="E4" s="575"/>
      <c r="F4" s="575"/>
      <c r="G4" s="575"/>
      <c r="H4" s="575"/>
      <c r="I4" s="575"/>
      <c r="J4" s="575"/>
      <c r="K4" s="575"/>
      <c r="L4" s="575"/>
      <c r="M4" s="575"/>
      <c r="N4" s="575"/>
      <c r="O4" s="575"/>
      <c r="P4" s="575"/>
      <c r="Q4" s="575"/>
      <c r="R4" s="575"/>
      <c r="S4" s="575"/>
      <c r="T4" s="575"/>
      <c r="U4" s="575"/>
      <c r="V4" s="575"/>
      <c r="W4" s="575"/>
      <c r="X4" s="575"/>
      <c r="Y4" s="575"/>
      <c r="Z4" s="575"/>
      <c r="AA4" s="575"/>
      <c r="AB4" s="575"/>
      <c r="AC4" s="575"/>
      <c r="AD4" s="575"/>
      <c r="AE4" s="575"/>
      <c r="AF4" s="575"/>
      <c r="AG4" s="575"/>
      <c r="AH4" s="575"/>
      <c r="AI4" s="575"/>
      <c r="AJ4" s="575"/>
      <c r="AK4" s="575"/>
      <c r="AL4" s="575"/>
      <c r="AM4" s="575"/>
      <c r="AN4" s="575"/>
      <c r="AO4" s="575"/>
      <c r="AP4" s="575"/>
      <c r="AQ4" s="575"/>
      <c r="AR4" s="575"/>
      <c r="AS4" s="575"/>
      <c r="AT4" s="575"/>
      <c r="AU4" s="575"/>
      <c r="AV4" s="575"/>
      <c r="AW4" s="575"/>
      <c r="AX4" s="575"/>
      <c r="AY4" s="575"/>
      <c r="AZ4" s="575"/>
      <c r="BA4" s="575"/>
      <c r="BB4" s="575"/>
      <c r="BC4" s="575"/>
      <c r="BD4" s="575"/>
      <c r="BE4" s="575"/>
      <c r="BF4" s="575"/>
      <c r="BG4" s="575"/>
      <c r="BH4" s="575"/>
      <c r="BI4" s="575"/>
      <c r="BJ4" s="575"/>
      <c r="BK4" s="575"/>
      <c r="BL4" s="575"/>
      <c r="BM4" s="575"/>
      <c r="BN4" s="575"/>
      <c r="BO4" s="575"/>
      <c r="BP4" s="575"/>
      <c r="BQ4" s="575"/>
      <c r="BR4" s="575"/>
      <c r="BS4" s="575"/>
      <c r="BT4" s="575"/>
      <c r="BU4" s="575"/>
      <c r="BV4" s="575"/>
      <c r="BW4" s="575"/>
      <c r="BX4" s="575"/>
      <c r="BY4" s="575"/>
      <c r="BZ4" s="575"/>
      <c r="CA4" s="575"/>
      <c r="CB4" s="575"/>
      <c r="CC4" s="575"/>
      <c r="CD4" s="575"/>
      <c r="CE4" s="575"/>
      <c r="CF4" s="575"/>
      <c r="CG4" s="575"/>
      <c r="CH4" s="575"/>
      <c r="CI4" s="575"/>
      <c r="CJ4" s="575"/>
      <c r="CK4" s="575"/>
      <c r="CL4" s="575"/>
      <c r="CM4" s="575"/>
      <c r="CN4" s="575"/>
      <c r="CO4" s="575"/>
      <c r="CP4" s="575"/>
      <c r="CQ4" s="575"/>
      <c r="CR4" s="575"/>
      <c r="CS4" s="575"/>
      <c r="CT4" s="575"/>
      <c r="CU4" s="575"/>
      <c r="CV4" s="575"/>
      <c r="CW4" s="575"/>
      <c r="CX4" s="575"/>
      <c r="CY4" s="575"/>
      <c r="CZ4" s="575"/>
      <c r="DA4" s="575"/>
      <c r="DB4" s="575"/>
      <c r="DC4" s="575"/>
      <c r="DD4" s="575"/>
      <c r="DE4" s="575"/>
      <c r="DF4" s="575"/>
      <c r="DG4" s="575"/>
      <c r="DH4" s="575"/>
      <c r="DI4" s="575"/>
      <c r="DJ4" s="575"/>
      <c r="DK4" s="575"/>
      <c r="DL4" s="575"/>
      <c r="DM4" s="575"/>
      <c r="DN4" s="575"/>
      <c r="DO4" s="575"/>
      <c r="DP4" s="575"/>
      <c r="DQ4" s="575"/>
      <c r="DR4" s="575"/>
      <c r="DS4" s="575"/>
      <c r="DT4" s="575"/>
      <c r="DU4" s="575"/>
      <c r="DV4" s="575"/>
      <c r="DW4" s="575"/>
      <c r="DX4" s="575"/>
      <c r="DY4" s="575"/>
      <c r="DZ4" s="575"/>
      <c r="EA4" s="575"/>
      <c r="EB4" s="575"/>
      <c r="EC4" s="575"/>
      <c r="ED4" s="575"/>
      <c r="EE4" s="575"/>
      <c r="EF4" s="575"/>
      <c r="EG4" s="575"/>
      <c r="EH4" s="575"/>
      <c r="EI4" s="575"/>
      <c r="EJ4" s="575"/>
      <c r="EK4" s="575"/>
      <c r="EL4" s="575"/>
      <c r="EM4" s="575"/>
      <c r="EN4" s="575"/>
      <c r="EO4" s="575"/>
      <c r="EP4" s="575"/>
      <c r="EQ4" s="575"/>
      <c r="ER4" s="575"/>
      <c r="ES4" s="575"/>
      <c r="ET4" s="575"/>
      <c r="EU4" s="575"/>
      <c r="EV4" s="575"/>
      <c r="EW4" s="575"/>
      <c r="EX4" s="575"/>
      <c r="EY4" s="575"/>
    </row>
    <row r="5" spans="1:155" ht="3" customHeight="1" x14ac:dyDescent="0.2">
      <c r="A5" s="577"/>
      <c r="B5" s="578"/>
      <c r="C5" s="578"/>
      <c r="D5" s="578"/>
      <c r="E5" s="578"/>
      <c r="F5" s="578"/>
      <c r="G5" s="578"/>
      <c r="H5" s="578"/>
      <c r="I5" s="578"/>
      <c r="J5" s="578"/>
      <c r="K5" s="578"/>
      <c r="L5" s="578"/>
      <c r="M5" s="578"/>
      <c r="N5" s="578"/>
      <c r="O5" s="578"/>
      <c r="P5" s="578"/>
      <c r="Q5" s="578"/>
      <c r="R5" s="578"/>
      <c r="S5" s="578"/>
      <c r="T5" s="578"/>
      <c r="U5" s="578"/>
      <c r="V5" s="578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G5" s="578"/>
      <c r="AH5" s="578"/>
      <c r="AI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AW5" s="578"/>
      <c r="AX5" s="578"/>
      <c r="AY5" s="578"/>
      <c r="AZ5" s="578"/>
      <c r="BA5" s="578"/>
      <c r="BB5" s="578"/>
      <c r="BC5" s="578"/>
      <c r="BD5" s="578"/>
      <c r="BE5" s="578"/>
      <c r="BF5" s="578"/>
      <c r="BG5" s="578"/>
      <c r="BH5" s="578"/>
      <c r="BI5" s="578"/>
      <c r="BJ5" s="578"/>
      <c r="BK5" s="578"/>
      <c r="BL5" s="578"/>
      <c r="BM5" s="578"/>
      <c r="BN5" s="578"/>
      <c r="BO5" s="578"/>
      <c r="BP5" s="578"/>
      <c r="BQ5" s="578"/>
      <c r="BR5" s="578"/>
      <c r="BS5" s="578"/>
      <c r="BT5" s="578"/>
      <c r="BU5" s="578"/>
      <c r="BV5" s="578"/>
      <c r="BW5" s="578"/>
      <c r="BX5" s="578"/>
      <c r="BY5" s="578"/>
      <c r="BZ5" s="578"/>
      <c r="CA5" s="578"/>
      <c r="CB5" s="578"/>
      <c r="CC5" s="578"/>
      <c r="CD5" s="578"/>
      <c r="CE5" s="578"/>
      <c r="CF5" s="578"/>
      <c r="CG5" s="578"/>
      <c r="CH5" s="578"/>
      <c r="CI5" s="578"/>
      <c r="CJ5" s="578"/>
      <c r="CK5" s="578"/>
      <c r="CL5" s="578"/>
      <c r="CM5" s="578"/>
      <c r="CN5" s="578"/>
      <c r="CO5" s="578"/>
      <c r="CP5" s="578"/>
      <c r="CQ5" s="578"/>
      <c r="CR5" s="578"/>
      <c r="CS5" s="578"/>
      <c r="CT5" s="578"/>
      <c r="CU5" s="578"/>
      <c r="CV5" s="578"/>
      <c r="CW5" s="578"/>
      <c r="CX5" s="578"/>
      <c r="CY5" s="578"/>
      <c r="CZ5" s="578"/>
      <c r="DA5" s="578"/>
      <c r="DB5" s="578"/>
      <c r="DC5" s="578"/>
      <c r="DD5" s="578"/>
      <c r="DE5" s="578"/>
      <c r="DF5" s="578"/>
      <c r="DG5" s="578"/>
      <c r="DH5" s="578"/>
      <c r="DI5" s="578"/>
      <c r="DJ5" s="578"/>
      <c r="DK5" s="578"/>
      <c r="DL5" s="578"/>
      <c r="DM5" s="578"/>
      <c r="DN5" s="578"/>
      <c r="DO5" s="578"/>
      <c r="DP5" s="578"/>
      <c r="DQ5" s="578"/>
      <c r="DR5" s="578"/>
      <c r="DS5" s="578"/>
      <c r="DT5" s="578"/>
      <c r="DU5" s="578"/>
      <c r="DV5" s="578"/>
      <c r="DW5" s="578"/>
      <c r="DX5" s="578"/>
      <c r="DY5" s="578"/>
      <c r="DZ5" s="578"/>
      <c r="EA5" s="578"/>
      <c r="EB5" s="578"/>
      <c r="EC5" s="578"/>
      <c r="ED5" s="578"/>
      <c r="EE5" s="578"/>
      <c r="EF5" s="578"/>
      <c r="EG5" s="578"/>
      <c r="EH5" s="578"/>
      <c r="EI5" s="578"/>
      <c r="EJ5" s="578"/>
      <c r="EK5" s="578"/>
      <c r="EL5" s="578"/>
      <c r="EM5" s="578"/>
      <c r="EN5" s="578"/>
      <c r="EO5" s="578"/>
      <c r="EP5" s="578"/>
      <c r="EQ5" s="578"/>
      <c r="ER5" s="578"/>
      <c r="ES5" s="578"/>
      <c r="ET5" s="578"/>
      <c r="EU5" s="578"/>
      <c r="EV5" s="578"/>
      <c r="EW5" s="578"/>
      <c r="EX5" s="578"/>
      <c r="EY5" s="579"/>
    </row>
    <row r="6" spans="1:155" ht="13.5" customHeight="1" x14ac:dyDescent="0.2">
      <c r="A6" s="1310" t="s">
        <v>577</v>
      </c>
      <c r="B6" s="1311"/>
      <c r="C6" s="1311"/>
      <c r="D6" s="1311"/>
      <c r="E6" s="1311"/>
      <c r="F6" s="1311"/>
      <c r="G6" s="1311"/>
      <c r="H6" s="1311"/>
      <c r="I6" s="1311"/>
      <c r="J6" s="1311"/>
      <c r="K6" s="1311"/>
      <c r="L6" s="1311"/>
      <c r="M6" s="1311"/>
      <c r="N6" s="1311"/>
      <c r="O6" s="1311"/>
      <c r="P6" s="1311"/>
      <c r="Q6" s="1311"/>
      <c r="R6" s="1311"/>
      <c r="S6" s="1311"/>
      <c r="T6" s="1311"/>
      <c r="U6" s="1311"/>
      <c r="V6" s="1311"/>
      <c r="W6" s="1311"/>
      <c r="X6" s="1311"/>
      <c r="Y6" s="1311"/>
      <c r="Z6" s="1311"/>
      <c r="AA6" s="1311"/>
      <c r="AB6" s="1311"/>
      <c r="AC6" s="1311"/>
      <c r="AD6" s="1311"/>
      <c r="AE6" s="1311"/>
      <c r="AF6" s="1311"/>
      <c r="AG6" s="1311"/>
      <c r="AH6" s="1311"/>
      <c r="AI6" s="1311"/>
      <c r="AJ6" s="1311"/>
      <c r="AK6" s="1311"/>
      <c r="AL6" s="1311"/>
      <c r="AM6" s="1311"/>
      <c r="AN6" s="1311"/>
      <c r="AO6" s="1311"/>
      <c r="AP6" s="1311"/>
      <c r="AQ6" s="1311"/>
      <c r="AR6" s="1311"/>
      <c r="AS6" s="1311"/>
      <c r="AT6" s="1311"/>
      <c r="AU6" s="1311"/>
      <c r="AV6" s="1311"/>
      <c r="AW6" s="1311"/>
      <c r="AX6" s="1311"/>
      <c r="AY6" s="1311"/>
      <c r="AZ6" s="1311"/>
      <c r="BA6" s="1311"/>
      <c r="BB6" s="1311"/>
      <c r="BC6" s="1311"/>
      <c r="BD6" s="1311"/>
      <c r="BE6" s="1311"/>
      <c r="BF6" s="1311"/>
      <c r="BG6" s="1311"/>
      <c r="BH6" s="1311"/>
      <c r="BI6" s="1311"/>
      <c r="BJ6" s="1311"/>
      <c r="BK6" s="1311"/>
      <c r="BL6" s="1311"/>
      <c r="BM6" s="1311"/>
      <c r="BN6" s="1311"/>
      <c r="BO6" s="1311"/>
      <c r="BP6" s="1311"/>
      <c r="BQ6" s="1311"/>
      <c r="BR6" s="1311"/>
      <c r="BS6" s="1311"/>
      <c r="BT6" s="1311"/>
      <c r="BU6" s="1311"/>
      <c r="BV6" s="1311"/>
      <c r="BW6" s="1311"/>
      <c r="BX6" s="1311"/>
      <c r="BY6" s="1311"/>
      <c r="BZ6" s="1311"/>
      <c r="CA6" s="1311"/>
      <c r="CB6" s="1311"/>
      <c r="CC6" s="1311"/>
      <c r="CD6" s="1311"/>
      <c r="CE6" s="1311"/>
      <c r="CF6" s="1311"/>
      <c r="CG6" s="1311"/>
      <c r="CH6" s="1311"/>
      <c r="CI6" s="1311"/>
      <c r="CJ6" s="1311"/>
      <c r="CK6" s="1311"/>
      <c r="CL6" s="1311"/>
      <c r="CM6" s="1311"/>
      <c r="CN6" s="1311"/>
      <c r="CO6" s="1311"/>
      <c r="CP6" s="1311"/>
      <c r="CQ6" s="1311"/>
      <c r="CR6" s="1311"/>
      <c r="CS6" s="1311"/>
      <c r="CT6" s="1311"/>
      <c r="CU6" s="1311"/>
      <c r="CV6" s="1311"/>
      <c r="CW6" s="1311"/>
      <c r="CX6" s="1311"/>
      <c r="CY6" s="1311"/>
      <c r="CZ6" s="1311"/>
      <c r="DA6" s="1311"/>
      <c r="DB6" s="1311"/>
      <c r="DC6" s="1311"/>
      <c r="DD6" s="1311"/>
      <c r="DE6" s="1311"/>
      <c r="DF6" s="1311"/>
      <c r="DG6" s="1311"/>
      <c r="DH6" s="1311"/>
      <c r="DI6" s="1311"/>
      <c r="DJ6" s="1311"/>
      <c r="DK6" s="1311"/>
      <c r="DL6" s="1311"/>
      <c r="DM6" s="1311"/>
      <c r="DN6" s="1311"/>
      <c r="DO6" s="1311"/>
      <c r="DP6" s="1311"/>
      <c r="DQ6" s="1311"/>
      <c r="DR6" s="1311"/>
      <c r="DS6" s="1311"/>
      <c r="DT6" s="1311"/>
      <c r="DU6" s="1311"/>
      <c r="DV6" s="1311"/>
      <c r="DW6" s="1311"/>
      <c r="DX6" s="1311"/>
      <c r="DY6" s="1311"/>
      <c r="DZ6" s="1311"/>
      <c r="EA6" s="1311"/>
      <c r="EB6" s="1311"/>
      <c r="EC6" s="1311"/>
      <c r="ED6" s="1311"/>
      <c r="EE6" s="1311"/>
      <c r="EF6" s="1311"/>
      <c r="EG6" s="1311"/>
      <c r="EH6" s="1311"/>
      <c r="EI6" s="1311"/>
      <c r="EJ6" s="1311"/>
      <c r="EK6" s="1311"/>
      <c r="EL6" s="1311"/>
      <c r="EM6" s="1311"/>
      <c r="EN6" s="1311"/>
      <c r="EO6" s="1311"/>
      <c r="EP6" s="1311"/>
      <c r="EQ6" s="1311"/>
      <c r="ER6" s="1311"/>
      <c r="ES6" s="1311"/>
      <c r="ET6" s="1311"/>
      <c r="EU6" s="1311"/>
      <c r="EV6" s="1311"/>
      <c r="EW6" s="1311"/>
      <c r="EX6" s="1311"/>
      <c r="EY6" s="1312"/>
    </row>
    <row r="7" spans="1:155" ht="3" customHeight="1" x14ac:dyDescent="0.2">
      <c r="A7" s="580"/>
      <c r="B7" s="581"/>
      <c r="C7" s="581"/>
      <c r="D7" s="581"/>
      <c r="E7" s="581"/>
      <c r="F7" s="581"/>
      <c r="G7" s="581"/>
      <c r="H7" s="581"/>
      <c r="I7" s="581"/>
      <c r="J7" s="581"/>
      <c r="K7" s="581"/>
      <c r="L7" s="581"/>
      <c r="M7" s="581"/>
      <c r="N7" s="581"/>
      <c r="O7" s="581"/>
      <c r="P7" s="581"/>
      <c r="Q7" s="581"/>
      <c r="R7" s="581"/>
      <c r="S7" s="581"/>
      <c r="T7" s="581"/>
      <c r="U7" s="581"/>
      <c r="V7" s="581"/>
      <c r="W7" s="581"/>
      <c r="X7" s="581"/>
      <c r="Y7" s="581"/>
      <c r="Z7" s="581"/>
      <c r="AA7" s="581"/>
      <c r="AB7" s="581"/>
      <c r="AC7" s="581"/>
      <c r="AD7" s="581"/>
      <c r="AE7" s="581"/>
      <c r="AF7" s="581"/>
      <c r="AG7" s="581"/>
      <c r="AH7" s="581"/>
      <c r="AI7" s="581"/>
      <c r="AJ7" s="581"/>
      <c r="AK7" s="581"/>
      <c r="AL7" s="581"/>
      <c r="AM7" s="581"/>
      <c r="AN7" s="581"/>
      <c r="AO7" s="581"/>
      <c r="AP7" s="581"/>
      <c r="AQ7" s="581"/>
      <c r="AR7" s="581"/>
      <c r="AS7" s="581"/>
      <c r="AT7" s="581"/>
      <c r="AU7" s="581"/>
      <c r="AV7" s="581"/>
      <c r="AW7" s="581"/>
      <c r="AX7" s="581"/>
      <c r="AY7" s="581"/>
      <c r="AZ7" s="581"/>
      <c r="BA7" s="581"/>
      <c r="BB7" s="581"/>
      <c r="BC7" s="581"/>
      <c r="BD7" s="581"/>
      <c r="BE7" s="581"/>
      <c r="BF7" s="581"/>
      <c r="BG7" s="581"/>
      <c r="BH7" s="581"/>
      <c r="BI7" s="581"/>
      <c r="BJ7" s="581"/>
      <c r="BK7" s="581"/>
      <c r="BL7" s="581"/>
      <c r="BM7" s="581"/>
      <c r="BN7" s="581"/>
      <c r="BO7" s="581"/>
      <c r="BP7" s="581"/>
      <c r="BQ7" s="581"/>
      <c r="BR7" s="581"/>
      <c r="BS7" s="581"/>
      <c r="BT7" s="581"/>
      <c r="BU7" s="581"/>
      <c r="BV7" s="581"/>
      <c r="BW7" s="581"/>
      <c r="BX7" s="581"/>
      <c r="BY7" s="581"/>
      <c r="BZ7" s="581"/>
      <c r="CA7" s="581"/>
      <c r="CB7" s="581"/>
      <c r="CC7" s="581"/>
      <c r="CD7" s="581"/>
      <c r="CE7" s="581"/>
      <c r="CF7" s="581"/>
      <c r="CG7" s="581"/>
      <c r="CH7" s="581"/>
      <c r="CI7" s="581"/>
      <c r="CJ7" s="581"/>
      <c r="CK7" s="581"/>
      <c r="CL7" s="581"/>
      <c r="CM7" s="581"/>
      <c r="CN7" s="581"/>
      <c r="CO7" s="581"/>
      <c r="CP7" s="581"/>
      <c r="CQ7" s="581"/>
      <c r="CR7" s="581"/>
      <c r="CS7" s="581"/>
      <c r="CT7" s="581"/>
      <c r="CU7" s="581"/>
      <c r="CV7" s="581"/>
      <c r="CW7" s="581"/>
      <c r="CX7" s="581"/>
      <c r="CY7" s="581"/>
      <c r="CZ7" s="581"/>
      <c r="DA7" s="581"/>
      <c r="DB7" s="581"/>
      <c r="DC7" s="581"/>
      <c r="DD7" s="581"/>
      <c r="DE7" s="581"/>
      <c r="DF7" s="581"/>
      <c r="DG7" s="581"/>
      <c r="DH7" s="581"/>
      <c r="DI7" s="581"/>
      <c r="DJ7" s="581"/>
      <c r="DK7" s="581"/>
      <c r="DL7" s="581"/>
      <c r="DM7" s="581"/>
      <c r="DN7" s="581"/>
      <c r="DO7" s="581"/>
      <c r="DP7" s="581"/>
      <c r="DQ7" s="581"/>
      <c r="DR7" s="581"/>
      <c r="DS7" s="581"/>
      <c r="DT7" s="581"/>
      <c r="DU7" s="581"/>
      <c r="DV7" s="581"/>
      <c r="DW7" s="581"/>
      <c r="DX7" s="581"/>
      <c r="DY7" s="581"/>
      <c r="DZ7" s="581"/>
      <c r="EA7" s="581"/>
      <c r="EB7" s="581"/>
      <c r="EC7" s="581"/>
      <c r="ED7" s="581"/>
      <c r="EE7" s="581"/>
      <c r="EF7" s="581"/>
      <c r="EG7" s="581"/>
      <c r="EH7" s="581"/>
      <c r="EI7" s="581"/>
      <c r="EJ7" s="581"/>
      <c r="EK7" s="581"/>
      <c r="EL7" s="581"/>
      <c r="EM7" s="581"/>
      <c r="EN7" s="581"/>
      <c r="EO7" s="581"/>
      <c r="EP7" s="581"/>
      <c r="EQ7" s="581"/>
      <c r="ER7" s="581"/>
      <c r="ES7" s="581"/>
      <c r="ET7" s="581"/>
      <c r="EU7" s="581"/>
      <c r="EV7" s="581"/>
      <c r="EW7" s="581"/>
      <c r="EX7" s="581"/>
      <c r="EY7" s="582"/>
    </row>
    <row r="8" spans="1:155" ht="6" customHeight="1" x14ac:dyDescent="0.2">
      <c r="A8" s="575"/>
      <c r="B8" s="575"/>
      <c r="C8" s="575"/>
      <c r="D8" s="575"/>
      <c r="E8" s="575"/>
      <c r="F8" s="575"/>
      <c r="G8" s="575"/>
      <c r="H8" s="575"/>
      <c r="I8" s="575"/>
      <c r="J8" s="575"/>
      <c r="K8" s="575"/>
      <c r="L8" s="575"/>
      <c r="M8" s="575"/>
      <c r="N8" s="575"/>
      <c r="O8" s="575"/>
      <c r="P8" s="575"/>
      <c r="Q8" s="575"/>
      <c r="R8" s="575"/>
      <c r="S8" s="575"/>
      <c r="T8" s="575"/>
      <c r="U8" s="575"/>
      <c r="V8" s="575"/>
      <c r="W8" s="575"/>
      <c r="X8" s="575"/>
      <c r="Y8" s="575"/>
      <c r="Z8" s="575"/>
      <c r="AA8" s="575"/>
      <c r="AB8" s="575"/>
      <c r="AC8" s="575"/>
      <c r="AD8" s="575"/>
      <c r="AE8" s="575"/>
      <c r="AF8" s="575"/>
      <c r="AG8" s="575"/>
      <c r="AH8" s="575"/>
      <c r="AI8" s="575"/>
      <c r="AJ8" s="575"/>
      <c r="AK8" s="575"/>
      <c r="AL8" s="575"/>
      <c r="AM8" s="575"/>
      <c r="AN8" s="575"/>
      <c r="AO8" s="575"/>
      <c r="AP8" s="575"/>
      <c r="AQ8" s="575"/>
      <c r="AR8" s="575"/>
      <c r="AS8" s="575"/>
      <c r="AT8" s="575"/>
      <c r="AU8" s="575"/>
      <c r="AV8" s="575"/>
      <c r="AW8" s="575"/>
      <c r="AX8" s="575"/>
      <c r="AY8" s="575"/>
      <c r="AZ8" s="575"/>
      <c r="BA8" s="575"/>
      <c r="BB8" s="575"/>
      <c r="BC8" s="575"/>
      <c r="BD8" s="575"/>
      <c r="BE8" s="575"/>
      <c r="BF8" s="575"/>
      <c r="BG8" s="575"/>
      <c r="BH8" s="575"/>
      <c r="BI8" s="575"/>
      <c r="BJ8" s="575"/>
      <c r="BK8" s="575"/>
      <c r="BL8" s="575"/>
      <c r="BM8" s="575"/>
      <c r="BN8" s="575"/>
      <c r="BO8" s="575"/>
      <c r="BP8" s="575"/>
      <c r="BQ8" s="575"/>
      <c r="BR8" s="575"/>
      <c r="BS8" s="575"/>
      <c r="BT8" s="575"/>
      <c r="BU8" s="575"/>
      <c r="BV8" s="575"/>
      <c r="BW8" s="575"/>
      <c r="BX8" s="575"/>
      <c r="BY8" s="575"/>
      <c r="BZ8" s="575"/>
      <c r="CA8" s="575"/>
      <c r="CB8" s="575"/>
      <c r="CC8" s="575"/>
      <c r="CD8" s="575"/>
      <c r="CE8" s="575"/>
      <c r="CF8" s="575"/>
      <c r="CG8" s="575"/>
      <c r="CH8" s="575"/>
      <c r="CI8" s="575"/>
      <c r="CJ8" s="575"/>
      <c r="CK8" s="575"/>
      <c r="CL8" s="575"/>
      <c r="CM8" s="575"/>
      <c r="CN8" s="575"/>
      <c r="CO8" s="575"/>
      <c r="CP8" s="575"/>
      <c r="CQ8" s="575"/>
      <c r="CR8" s="575"/>
      <c r="CS8" s="575"/>
      <c r="CT8" s="575"/>
      <c r="CU8" s="575"/>
      <c r="CV8" s="575"/>
      <c r="CW8" s="575"/>
      <c r="CX8" s="575"/>
      <c r="CY8" s="575"/>
      <c r="CZ8" s="575"/>
      <c r="DA8" s="575"/>
      <c r="DB8" s="575"/>
      <c r="DC8" s="575"/>
      <c r="DD8" s="575"/>
      <c r="DE8" s="575"/>
      <c r="DF8" s="575"/>
      <c r="DG8" s="575"/>
      <c r="DH8" s="575"/>
      <c r="DI8" s="575"/>
      <c r="DJ8" s="575"/>
      <c r="DK8" s="575"/>
      <c r="DL8" s="575"/>
      <c r="DM8" s="575"/>
      <c r="DN8" s="575"/>
      <c r="DO8" s="575"/>
      <c r="DP8" s="575"/>
      <c r="DQ8" s="575"/>
      <c r="DR8" s="575"/>
      <c r="DS8" s="575"/>
      <c r="DT8" s="575"/>
      <c r="DU8" s="575"/>
      <c r="DV8" s="575"/>
      <c r="DW8" s="575"/>
      <c r="DX8" s="575"/>
      <c r="DY8" s="575"/>
      <c r="DZ8" s="575"/>
      <c r="EA8" s="575"/>
      <c r="EB8" s="575"/>
      <c r="EC8" s="575"/>
      <c r="ED8" s="575"/>
      <c r="EE8" s="575"/>
      <c r="EF8" s="575"/>
      <c r="EG8" s="575"/>
      <c r="EH8" s="575"/>
      <c r="EI8" s="575"/>
      <c r="EJ8" s="575"/>
      <c r="EK8" s="575"/>
      <c r="EL8" s="575"/>
      <c r="EM8" s="575"/>
      <c r="EN8" s="575"/>
      <c r="EO8" s="575"/>
      <c r="EP8" s="575"/>
      <c r="EQ8" s="575"/>
      <c r="ER8" s="575"/>
      <c r="ES8" s="575"/>
      <c r="ET8" s="575"/>
      <c r="EU8" s="575"/>
      <c r="EV8" s="575"/>
      <c r="EW8" s="575"/>
      <c r="EX8" s="575"/>
      <c r="EY8" s="575"/>
    </row>
    <row r="9" spans="1:155" ht="3" customHeight="1" x14ac:dyDescent="0.2">
      <c r="A9" s="577"/>
      <c r="B9" s="578"/>
      <c r="C9" s="578"/>
      <c r="D9" s="578"/>
      <c r="E9" s="578"/>
      <c r="F9" s="578"/>
      <c r="G9" s="578"/>
      <c r="H9" s="578"/>
      <c r="I9" s="578"/>
      <c r="J9" s="578"/>
      <c r="K9" s="578"/>
      <c r="L9" s="578"/>
      <c r="M9" s="578"/>
      <c r="N9" s="578"/>
      <c r="O9" s="578"/>
      <c r="P9" s="578"/>
      <c r="Q9" s="578"/>
      <c r="R9" s="578"/>
      <c r="S9" s="578"/>
      <c r="T9" s="578"/>
      <c r="U9" s="578"/>
      <c r="V9" s="578"/>
      <c r="W9" s="578"/>
      <c r="X9" s="578"/>
      <c r="Y9" s="578"/>
      <c r="Z9" s="578"/>
      <c r="AA9" s="578"/>
      <c r="AB9" s="578"/>
      <c r="AC9" s="578"/>
      <c r="AD9" s="578"/>
      <c r="AE9" s="578"/>
      <c r="AF9" s="578"/>
      <c r="AG9" s="578"/>
      <c r="AH9" s="578"/>
      <c r="AI9" s="578"/>
      <c r="AJ9" s="578"/>
      <c r="AK9" s="578"/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78"/>
      <c r="AX9" s="578"/>
      <c r="AY9" s="578"/>
      <c r="AZ9" s="578"/>
      <c r="BA9" s="578"/>
      <c r="BB9" s="578"/>
      <c r="BC9" s="578"/>
      <c r="BD9" s="578"/>
      <c r="BE9" s="578"/>
      <c r="BF9" s="578"/>
      <c r="BG9" s="578"/>
      <c r="BH9" s="578"/>
      <c r="BI9" s="578"/>
      <c r="BJ9" s="578"/>
      <c r="BK9" s="578"/>
      <c r="BL9" s="578"/>
      <c r="BM9" s="578"/>
      <c r="BN9" s="578"/>
      <c r="BO9" s="578"/>
      <c r="BP9" s="578"/>
      <c r="BQ9" s="578"/>
      <c r="BR9" s="578"/>
      <c r="BS9" s="578"/>
      <c r="BT9" s="578"/>
      <c r="BU9" s="578"/>
      <c r="BV9" s="578"/>
      <c r="BW9" s="578"/>
      <c r="BX9" s="578"/>
      <c r="BY9" s="578"/>
      <c r="BZ9" s="578"/>
      <c r="CA9" s="578"/>
      <c r="CB9" s="578"/>
      <c r="CC9" s="578"/>
      <c r="CD9" s="578"/>
      <c r="CE9" s="578"/>
      <c r="CF9" s="578"/>
      <c r="CG9" s="578"/>
      <c r="CH9" s="578"/>
      <c r="CI9" s="578"/>
      <c r="CJ9" s="578"/>
      <c r="CK9" s="578"/>
      <c r="CL9" s="578"/>
      <c r="CM9" s="578"/>
      <c r="CN9" s="578"/>
      <c r="CO9" s="578"/>
      <c r="CP9" s="578"/>
      <c r="CQ9" s="578"/>
      <c r="CR9" s="578"/>
      <c r="CS9" s="578"/>
      <c r="CT9" s="578"/>
      <c r="CU9" s="578"/>
      <c r="CV9" s="578"/>
      <c r="CW9" s="578"/>
      <c r="CX9" s="578"/>
      <c r="CY9" s="578"/>
      <c r="CZ9" s="578"/>
      <c r="DA9" s="578"/>
      <c r="DB9" s="578"/>
      <c r="DC9" s="578"/>
      <c r="DD9" s="578"/>
      <c r="DE9" s="578"/>
      <c r="DF9" s="578"/>
      <c r="DG9" s="578"/>
      <c r="DH9" s="578"/>
      <c r="DI9" s="578"/>
      <c r="DJ9" s="578"/>
      <c r="DK9" s="578"/>
      <c r="DL9" s="578"/>
      <c r="DM9" s="578"/>
      <c r="DN9" s="578"/>
      <c r="DO9" s="578"/>
      <c r="DP9" s="578"/>
      <c r="DQ9" s="578"/>
      <c r="DR9" s="578"/>
      <c r="DS9" s="578"/>
      <c r="DT9" s="578"/>
      <c r="DU9" s="578"/>
      <c r="DV9" s="578"/>
      <c r="DW9" s="578"/>
      <c r="DX9" s="578"/>
      <c r="DY9" s="578"/>
      <c r="DZ9" s="578"/>
      <c r="EA9" s="578"/>
      <c r="EB9" s="578"/>
      <c r="EC9" s="578"/>
      <c r="ED9" s="578"/>
      <c r="EE9" s="578"/>
      <c r="EF9" s="578"/>
      <c r="EG9" s="578"/>
      <c r="EH9" s="578"/>
      <c r="EI9" s="578"/>
      <c r="EJ9" s="578"/>
      <c r="EK9" s="578"/>
      <c r="EL9" s="578"/>
      <c r="EM9" s="578"/>
      <c r="EN9" s="578"/>
      <c r="EO9" s="578"/>
      <c r="EP9" s="578"/>
      <c r="EQ9" s="578"/>
      <c r="ER9" s="578"/>
      <c r="ES9" s="578"/>
      <c r="ET9" s="578"/>
      <c r="EU9" s="578"/>
      <c r="EV9" s="578"/>
      <c r="EW9" s="578"/>
      <c r="EX9" s="578"/>
      <c r="EY9" s="579"/>
    </row>
    <row r="10" spans="1:155" ht="12" customHeight="1" x14ac:dyDescent="0.2">
      <c r="A10" s="1313" t="s">
        <v>578</v>
      </c>
      <c r="B10" s="1314"/>
      <c r="C10" s="1314"/>
      <c r="D10" s="1314"/>
      <c r="E10" s="1314"/>
      <c r="F10" s="1314"/>
      <c r="G10" s="1314"/>
      <c r="H10" s="1314"/>
      <c r="I10" s="1314"/>
      <c r="J10" s="1314"/>
      <c r="K10" s="1314"/>
      <c r="L10" s="1314"/>
      <c r="M10" s="1314"/>
      <c r="N10" s="1314"/>
      <c r="O10" s="1314"/>
      <c r="P10" s="1314"/>
      <c r="Q10" s="1314"/>
      <c r="R10" s="1314"/>
      <c r="S10" s="1314"/>
      <c r="T10" s="1314"/>
      <c r="U10" s="1314"/>
      <c r="V10" s="1314"/>
      <c r="W10" s="1314"/>
      <c r="X10" s="1314"/>
      <c r="Y10" s="1314"/>
      <c r="Z10" s="1314"/>
      <c r="AA10" s="1314"/>
      <c r="AB10" s="1314"/>
      <c r="AC10" s="1314"/>
      <c r="AD10" s="1314"/>
      <c r="AE10" s="1314"/>
      <c r="AF10" s="1314"/>
      <c r="AG10" s="1314"/>
      <c r="AH10" s="1314"/>
      <c r="AI10" s="1314"/>
      <c r="AJ10" s="1314"/>
      <c r="AK10" s="1314"/>
      <c r="AL10" s="1314"/>
      <c r="AM10" s="1314"/>
      <c r="AN10" s="1314"/>
      <c r="AO10" s="1314"/>
      <c r="AP10" s="1314"/>
      <c r="AQ10" s="1314"/>
      <c r="AR10" s="1314"/>
      <c r="AS10" s="1314"/>
      <c r="AT10" s="1314"/>
      <c r="AU10" s="1314"/>
      <c r="AV10" s="1314"/>
      <c r="AW10" s="1314"/>
      <c r="AX10" s="1314"/>
      <c r="AY10" s="1314"/>
      <c r="AZ10" s="1314"/>
      <c r="BA10" s="1314"/>
      <c r="BB10" s="1314"/>
      <c r="BC10" s="1314"/>
      <c r="BD10" s="1314"/>
      <c r="BE10" s="1314"/>
      <c r="BF10" s="1314"/>
      <c r="BG10" s="1314"/>
      <c r="BH10" s="1314"/>
      <c r="BI10" s="1314"/>
      <c r="BJ10" s="1314"/>
      <c r="BK10" s="1314"/>
      <c r="BL10" s="1314"/>
      <c r="BM10" s="1314"/>
      <c r="BN10" s="1314"/>
      <c r="BO10" s="1314"/>
      <c r="BP10" s="1314"/>
      <c r="BQ10" s="1314"/>
      <c r="BR10" s="1314"/>
      <c r="BS10" s="1314"/>
      <c r="BT10" s="1314"/>
      <c r="BU10" s="1314"/>
      <c r="BV10" s="1314"/>
      <c r="BW10" s="1314"/>
      <c r="BX10" s="1314"/>
      <c r="BY10" s="1314"/>
      <c r="BZ10" s="1314"/>
      <c r="CA10" s="1314"/>
      <c r="CB10" s="1314"/>
      <c r="CC10" s="1314"/>
      <c r="CD10" s="1314"/>
      <c r="CE10" s="1314"/>
      <c r="CF10" s="1314"/>
      <c r="CG10" s="1314"/>
      <c r="CH10" s="1314"/>
      <c r="CI10" s="1314"/>
      <c r="CJ10" s="1314"/>
      <c r="CK10" s="1314"/>
      <c r="CL10" s="1314"/>
      <c r="CM10" s="1314"/>
      <c r="CN10" s="1314"/>
      <c r="CO10" s="1314"/>
      <c r="CP10" s="1314"/>
      <c r="CQ10" s="1314"/>
      <c r="CR10" s="1314"/>
      <c r="CS10" s="1314"/>
      <c r="CT10" s="1314"/>
      <c r="CU10" s="1314"/>
      <c r="CV10" s="1314"/>
      <c r="CW10" s="1314"/>
      <c r="CX10" s="1314"/>
      <c r="CY10" s="1314"/>
      <c r="CZ10" s="1314"/>
      <c r="DA10" s="1314"/>
      <c r="DB10" s="1314"/>
      <c r="DC10" s="1314"/>
      <c r="DD10" s="1314"/>
      <c r="DE10" s="1314"/>
      <c r="DF10" s="1314"/>
      <c r="DG10" s="1314"/>
      <c r="DH10" s="1314"/>
      <c r="DI10" s="1314"/>
      <c r="DJ10" s="1314"/>
      <c r="DK10" s="1314"/>
      <c r="DL10" s="1314"/>
      <c r="DM10" s="1314"/>
      <c r="DN10" s="1314"/>
      <c r="DO10" s="1314"/>
      <c r="DP10" s="1314"/>
      <c r="DQ10" s="1314"/>
      <c r="DR10" s="1314"/>
      <c r="DS10" s="1314"/>
      <c r="DT10" s="1314"/>
      <c r="DU10" s="1314"/>
      <c r="DV10" s="1314"/>
      <c r="DW10" s="1314"/>
      <c r="DX10" s="1314"/>
      <c r="DY10" s="1314"/>
      <c r="DZ10" s="1314"/>
      <c r="EA10" s="1314"/>
      <c r="EB10" s="1314"/>
      <c r="EC10" s="1314"/>
      <c r="ED10" s="1314"/>
      <c r="EE10" s="1314"/>
      <c r="EF10" s="1314"/>
      <c r="EG10" s="1314"/>
      <c r="EH10" s="1314"/>
      <c r="EI10" s="1314"/>
      <c r="EJ10" s="1314"/>
      <c r="EK10" s="1314"/>
      <c r="EL10" s="1314"/>
      <c r="EM10" s="1314"/>
      <c r="EN10" s="1314"/>
      <c r="EO10" s="1314"/>
      <c r="EP10" s="1314"/>
      <c r="EQ10" s="1314"/>
      <c r="ER10" s="1314"/>
      <c r="ES10" s="1314"/>
      <c r="ET10" s="1314"/>
      <c r="EU10" s="1314"/>
      <c r="EV10" s="1314"/>
      <c r="EW10" s="1314"/>
      <c r="EX10" s="1314"/>
      <c r="EY10" s="1315"/>
    </row>
    <row r="11" spans="1:155" ht="3" customHeight="1" x14ac:dyDescent="0.2">
      <c r="A11" s="580"/>
      <c r="B11" s="581"/>
      <c r="C11" s="581"/>
      <c r="D11" s="581"/>
      <c r="E11" s="581"/>
      <c r="F11" s="581"/>
      <c r="G11" s="581"/>
      <c r="H11" s="581"/>
      <c r="I11" s="581"/>
      <c r="J11" s="581"/>
      <c r="K11" s="581"/>
      <c r="L11" s="581"/>
      <c r="M11" s="581"/>
      <c r="N11" s="581"/>
      <c r="O11" s="581"/>
      <c r="P11" s="581"/>
      <c r="Q11" s="581"/>
      <c r="R11" s="581"/>
      <c r="S11" s="581"/>
      <c r="T11" s="581"/>
      <c r="U11" s="581"/>
      <c r="V11" s="581"/>
      <c r="W11" s="581"/>
      <c r="X11" s="581"/>
      <c r="Y11" s="581"/>
      <c r="Z11" s="581"/>
      <c r="AA11" s="581"/>
      <c r="AB11" s="581"/>
      <c r="AC11" s="581"/>
      <c r="AD11" s="581"/>
      <c r="AE11" s="581"/>
      <c r="AF11" s="581"/>
      <c r="AG11" s="581"/>
      <c r="AH11" s="581"/>
      <c r="AI11" s="581"/>
      <c r="AJ11" s="581"/>
      <c r="AK11" s="581"/>
      <c r="AL11" s="581"/>
      <c r="AM11" s="581"/>
      <c r="AN11" s="581"/>
      <c r="AO11" s="581"/>
      <c r="AP11" s="581"/>
      <c r="AQ11" s="581"/>
      <c r="AR11" s="581"/>
      <c r="AS11" s="581"/>
      <c r="AT11" s="581"/>
      <c r="AU11" s="581"/>
      <c r="AV11" s="581"/>
      <c r="AW11" s="581"/>
      <c r="AX11" s="581"/>
      <c r="AY11" s="581"/>
      <c r="AZ11" s="581"/>
      <c r="BA11" s="581"/>
      <c r="BB11" s="581"/>
      <c r="BC11" s="581"/>
      <c r="BD11" s="581"/>
      <c r="BE11" s="581"/>
      <c r="BF11" s="581"/>
      <c r="BG11" s="581"/>
      <c r="BH11" s="581"/>
      <c r="BI11" s="581"/>
      <c r="BJ11" s="581"/>
      <c r="BK11" s="581"/>
      <c r="BL11" s="581"/>
      <c r="BM11" s="581"/>
      <c r="BN11" s="581"/>
      <c r="BO11" s="581"/>
      <c r="BP11" s="581"/>
      <c r="BQ11" s="581"/>
      <c r="BR11" s="581"/>
      <c r="BS11" s="581"/>
      <c r="BT11" s="581"/>
      <c r="BU11" s="581"/>
      <c r="BV11" s="581"/>
      <c r="BW11" s="581"/>
      <c r="BX11" s="581"/>
      <c r="BY11" s="581"/>
      <c r="BZ11" s="581"/>
      <c r="CA11" s="581"/>
      <c r="CB11" s="581"/>
      <c r="CC11" s="581"/>
      <c r="CD11" s="581"/>
      <c r="CE11" s="581"/>
      <c r="CF11" s="581"/>
      <c r="CG11" s="581"/>
      <c r="CH11" s="581"/>
      <c r="CI11" s="581"/>
      <c r="CJ11" s="581"/>
      <c r="CK11" s="581"/>
      <c r="CL11" s="581"/>
      <c r="CM11" s="581"/>
      <c r="CN11" s="581"/>
      <c r="CO11" s="581"/>
      <c r="CP11" s="581"/>
      <c r="CQ11" s="581"/>
      <c r="CR11" s="581"/>
      <c r="CS11" s="581"/>
      <c r="CT11" s="581"/>
      <c r="CU11" s="581"/>
      <c r="CV11" s="581"/>
      <c r="CW11" s="581"/>
      <c r="CX11" s="581"/>
      <c r="CY11" s="581"/>
      <c r="CZ11" s="581"/>
      <c r="DA11" s="581"/>
      <c r="DB11" s="581"/>
      <c r="DC11" s="581"/>
      <c r="DD11" s="581"/>
      <c r="DE11" s="581"/>
      <c r="DF11" s="581"/>
      <c r="DG11" s="581"/>
      <c r="DH11" s="581"/>
      <c r="DI11" s="581"/>
      <c r="DJ11" s="581"/>
      <c r="DK11" s="581"/>
      <c r="DL11" s="581"/>
      <c r="DM11" s="581"/>
      <c r="DN11" s="581"/>
      <c r="DO11" s="581"/>
      <c r="DP11" s="581"/>
      <c r="DQ11" s="581"/>
      <c r="DR11" s="581"/>
      <c r="DS11" s="581"/>
      <c r="DT11" s="581"/>
      <c r="DU11" s="581"/>
      <c r="DV11" s="581"/>
      <c r="DW11" s="581"/>
      <c r="DX11" s="581"/>
      <c r="DY11" s="581"/>
      <c r="DZ11" s="581"/>
      <c r="EA11" s="581"/>
      <c r="EB11" s="581"/>
      <c r="EC11" s="581"/>
      <c r="ED11" s="581"/>
      <c r="EE11" s="581"/>
      <c r="EF11" s="581"/>
      <c r="EG11" s="581"/>
      <c r="EH11" s="581"/>
      <c r="EI11" s="581"/>
      <c r="EJ11" s="581"/>
      <c r="EK11" s="581"/>
      <c r="EL11" s="581"/>
      <c r="EM11" s="581"/>
      <c r="EN11" s="581"/>
      <c r="EO11" s="581"/>
      <c r="EP11" s="581"/>
      <c r="EQ11" s="581"/>
      <c r="ER11" s="581"/>
      <c r="ES11" s="581"/>
      <c r="ET11" s="581"/>
      <c r="EU11" s="581"/>
      <c r="EV11" s="581"/>
      <c r="EW11" s="581"/>
      <c r="EX11" s="581"/>
      <c r="EY11" s="582"/>
    </row>
    <row r="12" spans="1:155" ht="6" customHeight="1" x14ac:dyDescent="0.2">
      <c r="A12" s="575"/>
      <c r="B12" s="575"/>
      <c r="C12" s="575"/>
      <c r="D12" s="575"/>
      <c r="E12" s="575"/>
      <c r="F12" s="575"/>
      <c r="G12" s="575"/>
      <c r="H12" s="575"/>
      <c r="I12" s="575"/>
      <c r="J12" s="575"/>
      <c r="K12" s="575"/>
      <c r="L12" s="575"/>
      <c r="M12" s="575"/>
      <c r="N12" s="575"/>
      <c r="O12" s="575"/>
      <c r="P12" s="575"/>
      <c r="Q12" s="575"/>
      <c r="R12" s="575"/>
      <c r="S12" s="575"/>
      <c r="T12" s="575"/>
      <c r="U12" s="575"/>
      <c r="V12" s="575"/>
      <c r="W12" s="575"/>
      <c r="X12" s="575"/>
      <c r="Y12" s="575"/>
      <c r="Z12" s="575"/>
      <c r="AA12" s="575"/>
      <c r="AB12" s="575"/>
      <c r="AC12" s="575"/>
      <c r="AD12" s="575"/>
      <c r="AE12" s="575"/>
      <c r="AF12" s="575"/>
      <c r="AG12" s="575"/>
      <c r="AH12" s="575"/>
      <c r="AI12" s="575"/>
      <c r="AJ12" s="575"/>
      <c r="AK12" s="575"/>
      <c r="AL12" s="575"/>
      <c r="AM12" s="575"/>
      <c r="AN12" s="575"/>
      <c r="AO12" s="575"/>
      <c r="AP12" s="575"/>
      <c r="AQ12" s="575"/>
      <c r="AR12" s="575"/>
      <c r="AS12" s="575"/>
      <c r="AT12" s="575"/>
      <c r="AU12" s="575"/>
      <c r="AV12" s="575"/>
      <c r="AW12" s="575"/>
      <c r="AX12" s="575"/>
      <c r="AY12" s="575"/>
      <c r="AZ12" s="575"/>
      <c r="BA12" s="575"/>
      <c r="BB12" s="575"/>
      <c r="BC12" s="575"/>
      <c r="BD12" s="575"/>
      <c r="BE12" s="575"/>
      <c r="BF12" s="575"/>
      <c r="BG12" s="575"/>
      <c r="BH12" s="575"/>
      <c r="BI12" s="575"/>
      <c r="BJ12" s="575"/>
      <c r="BK12" s="575"/>
      <c r="BL12" s="575"/>
      <c r="BM12" s="575"/>
      <c r="BN12" s="575"/>
      <c r="BO12" s="575"/>
      <c r="BP12" s="575"/>
      <c r="BQ12" s="575"/>
      <c r="BR12" s="575"/>
      <c r="BS12" s="575"/>
      <c r="BT12" s="575"/>
      <c r="BU12" s="575"/>
      <c r="BV12" s="575"/>
      <c r="BW12" s="575"/>
      <c r="BX12" s="575"/>
      <c r="BY12" s="575"/>
      <c r="BZ12" s="575"/>
      <c r="CA12" s="575"/>
      <c r="CB12" s="575"/>
      <c r="CC12" s="575"/>
      <c r="CD12" s="575"/>
      <c r="CE12" s="575"/>
      <c r="CF12" s="575"/>
      <c r="CG12" s="575"/>
      <c r="CH12" s="575"/>
      <c r="CI12" s="575"/>
      <c r="CJ12" s="575"/>
      <c r="CK12" s="575"/>
      <c r="CL12" s="575"/>
      <c r="CM12" s="575"/>
      <c r="CN12" s="575"/>
      <c r="CO12" s="575"/>
      <c r="CP12" s="575"/>
      <c r="CQ12" s="575"/>
      <c r="CR12" s="575"/>
      <c r="CS12" s="575"/>
      <c r="CT12" s="575"/>
      <c r="CU12" s="575"/>
      <c r="CV12" s="575"/>
      <c r="CW12" s="575"/>
      <c r="CX12" s="575"/>
      <c r="CY12" s="575"/>
      <c r="CZ12" s="575"/>
      <c r="DA12" s="575"/>
      <c r="DB12" s="575"/>
      <c r="DC12" s="575"/>
      <c r="DD12" s="575"/>
      <c r="DE12" s="575"/>
      <c r="DF12" s="575"/>
      <c r="DG12" s="575"/>
      <c r="DH12" s="575"/>
      <c r="DI12" s="575"/>
      <c r="DJ12" s="575"/>
      <c r="DK12" s="575"/>
      <c r="DL12" s="575"/>
      <c r="DM12" s="575"/>
      <c r="DN12" s="575"/>
      <c r="DO12" s="575"/>
      <c r="DP12" s="575"/>
      <c r="DQ12" s="575"/>
      <c r="DR12" s="575"/>
      <c r="DS12" s="575"/>
      <c r="DT12" s="575"/>
      <c r="DU12" s="575"/>
      <c r="DV12" s="575"/>
      <c r="DW12" s="575"/>
      <c r="DX12" s="575"/>
      <c r="DY12" s="575"/>
      <c r="DZ12" s="575"/>
      <c r="EA12" s="575"/>
      <c r="EB12" s="575"/>
      <c r="EC12" s="575"/>
      <c r="ED12" s="575"/>
      <c r="EE12" s="575"/>
      <c r="EF12" s="575"/>
      <c r="EG12" s="575"/>
      <c r="EH12" s="575"/>
      <c r="EI12" s="575"/>
      <c r="EJ12" s="575"/>
      <c r="EK12" s="575"/>
      <c r="EL12" s="575"/>
      <c r="EM12" s="575"/>
      <c r="EN12" s="575"/>
      <c r="EO12" s="575"/>
      <c r="EP12" s="575"/>
      <c r="EQ12" s="575"/>
      <c r="ER12" s="575"/>
      <c r="ES12" s="575"/>
      <c r="ET12" s="575"/>
      <c r="EU12" s="575"/>
      <c r="EV12" s="575"/>
      <c r="EW12" s="575"/>
      <c r="EX12" s="575"/>
      <c r="EY12" s="575"/>
    </row>
    <row r="13" spans="1:155" ht="3" customHeight="1" x14ac:dyDescent="0.2">
      <c r="A13" s="577"/>
      <c r="B13" s="578"/>
      <c r="C13" s="578"/>
      <c r="D13" s="578"/>
      <c r="E13" s="578"/>
      <c r="F13" s="578"/>
      <c r="G13" s="578"/>
      <c r="H13" s="578"/>
      <c r="I13" s="578"/>
      <c r="J13" s="578"/>
      <c r="K13" s="578"/>
      <c r="L13" s="578"/>
      <c r="M13" s="578"/>
      <c r="N13" s="578"/>
      <c r="O13" s="578"/>
      <c r="P13" s="578"/>
      <c r="Q13" s="578"/>
      <c r="R13" s="578"/>
      <c r="S13" s="578"/>
      <c r="T13" s="578"/>
      <c r="U13" s="578"/>
      <c r="V13" s="578"/>
      <c r="W13" s="578"/>
      <c r="X13" s="578"/>
      <c r="Y13" s="578"/>
      <c r="Z13" s="578"/>
      <c r="AA13" s="578"/>
      <c r="AB13" s="578"/>
      <c r="AC13" s="578"/>
      <c r="AD13" s="578"/>
      <c r="AE13" s="578"/>
      <c r="AF13" s="578"/>
      <c r="AG13" s="578"/>
      <c r="AH13" s="578"/>
      <c r="AI13" s="578"/>
      <c r="AJ13" s="578"/>
      <c r="AK13" s="578"/>
      <c r="AL13" s="578"/>
      <c r="AM13" s="578"/>
      <c r="AN13" s="578"/>
      <c r="AO13" s="578"/>
      <c r="AP13" s="578"/>
      <c r="AQ13" s="578"/>
      <c r="AR13" s="578"/>
      <c r="AS13" s="578"/>
      <c r="AT13" s="578"/>
      <c r="AU13" s="578"/>
      <c r="AV13" s="578"/>
      <c r="AW13" s="578"/>
      <c r="AX13" s="578"/>
      <c r="AY13" s="578"/>
      <c r="AZ13" s="578"/>
      <c r="BA13" s="578"/>
      <c r="BB13" s="578"/>
      <c r="BC13" s="578"/>
      <c r="BD13" s="578"/>
      <c r="BE13" s="578"/>
      <c r="BF13" s="578"/>
      <c r="BG13" s="578"/>
      <c r="BH13" s="578"/>
      <c r="BI13" s="578"/>
      <c r="BJ13" s="578"/>
      <c r="BK13" s="578"/>
      <c r="BL13" s="578"/>
      <c r="BM13" s="578"/>
      <c r="BN13" s="578"/>
      <c r="BO13" s="578"/>
      <c r="BP13" s="578"/>
      <c r="BQ13" s="578"/>
      <c r="BR13" s="578"/>
      <c r="BS13" s="578"/>
      <c r="BT13" s="578"/>
      <c r="BU13" s="578"/>
      <c r="BV13" s="578"/>
      <c r="BW13" s="578"/>
      <c r="BX13" s="578"/>
      <c r="BY13" s="578"/>
      <c r="BZ13" s="578"/>
      <c r="CA13" s="578"/>
      <c r="CB13" s="578"/>
      <c r="CC13" s="578"/>
      <c r="CD13" s="578"/>
      <c r="CE13" s="578"/>
      <c r="CF13" s="578"/>
      <c r="CG13" s="578"/>
      <c r="CH13" s="578"/>
      <c r="CI13" s="578"/>
      <c r="CJ13" s="578"/>
      <c r="CK13" s="578"/>
      <c r="CL13" s="578"/>
      <c r="CM13" s="578"/>
      <c r="CN13" s="578"/>
      <c r="CO13" s="578"/>
      <c r="CP13" s="578"/>
      <c r="CQ13" s="578"/>
      <c r="CR13" s="578"/>
      <c r="CS13" s="578"/>
      <c r="CT13" s="578"/>
      <c r="CU13" s="578"/>
      <c r="CV13" s="578"/>
      <c r="CW13" s="578"/>
      <c r="CX13" s="578"/>
      <c r="CY13" s="578"/>
      <c r="CZ13" s="578"/>
      <c r="DA13" s="578"/>
      <c r="DB13" s="578"/>
      <c r="DC13" s="578"/>
      <c r="DD13" s="578"/>
      <c r="DE13" s="578"/>
      <c r="DF13" s="578"/>
      <c r="DG13" s="578"/>
      <c r="DH13" s="578"/>
      <c r="DI13" s="578"/>
      <c r="DJ13" s="578"/>
      <c r="DK13" s="578"/>
      <c r="DL13" s="578"/>
      <c r="DM13" s="578"/>
      <c r="DN13" s="578"/>
      <c r="DO13" s="578"/>
      <c r="DP13" s="578"/>
      <c r="DQ13" s="578"/>
      <c r="DR13" s="578"/>
      <c r="DS13" s="578"/>
      <c r="DT13" s="578"/>
      <c r="DU13" s="578"/>
      <c r="DV13" s="578"/>
      <c r="DW13" s="578"/>
      <c r="DX13" s="578"/>
      <c r="DY13" s="578"/>
      <c r="DZ13" s="578"/>
      <c r="EA13" s="578"/>
      <c r="EB13" s="578"/>
      <c r="EC13" s="578"/>
      <c r="ED13" s="578"/>
      <c r="EE13" s="578"/>
      <c r="EF13" s="578"/>
      <c r="EG13" s="578"/>
      <c r="EH13" s="578"/>
      <c r="EI13" s="578"/>
      <c r="EJ13" s="578"/>
      <c r="EK13" s="578"/>
      <c r="EL13" s="578"/>
      <c r="EM13" s="578"/>
      <c r="EN13" s="578"/>
      <c r="EO13" s="578"/>
      <c r="EP13" s="578"/>
      <c r="EQ13" s="578"/>
      <c r="ER13" s="578"/>
      <c r="ES13" s="578"/>
      <c r="ET13" s="578"/>
      <c r="EU13" s="578"/>
      <c r="EV13" s="578"/>
      <c r="EW13" s="578"/>
      <c r="EX13" s="578"/>
      <c r="EY13" s="579"/>
    </row>
    <row r="14" spans="1:155" ht="23.25" customHeight="1" x14ac:dyDescent="0.2">
      <c r="A14" s="1316" t="s">
        <v>579</v>
      </c>
      <c r="B14" s="1317"/>
      <c r="C14" s="1317"/>
      <c r="D14" s="1317"/>
      <c r="E14" s="1317"/>
      <c r="F14" s="1317"/>
      <c r="G14" s="1317"/>
      <c r="H14" s="1317"/>
      <c r="I14" s="1317"/>
      <c r="J14" s="1317"/>
      <c r="K14" s="1317"/>
      <c r="L14" s="1317"/>
      <c r="M14" s="1317"/>
      <c r="N14" s="1317"/>
      <c r="O14" s="1317"/>
      <c r="P14" s="1317"/>
      <c r="Q14" s="1317"/>
      <c r="R14" s="1317"/>
      <c r="S14" s="1317"/>
      <c r="T14" s="1317"/>
      <c r="U14" s="1317"/>
      <c r="V14" s="1317"/>
      <c r="W14" s="1317"/>
      <c r="X14" s="1317"/>
      <c r="Y14" s="1317"/>
      <c r="Z14" s="1317"/>
      <c r="AA14" s="1317"/>
      <c r="AB14" s="1317"/>
      <c r="AC14" s="1317"/>
      <c r="AD14" s="1317"/>
      <c r="AE14" s="1317"/>
      <c r="AF14" s="1317"/>
      <c r="AG14" s="1317"/>
      <c r="AH14" s="1317"/>
      <c r="AI14" s="1317"/>
      <c r="AJ14" s="1317"/>
      <c r="AK14" s="1317"/>
      <c r="AL14" s="1317"/>
      <c r="AM14" s="1317"/>
      <c r="AN14" s="1317"/>
      <c r="AO14" s="1317"/>
      <c r="AP14" s="1317"/>
      <c r="AQ14" s="1317"/>
      <c r="AR14" s="1317"/>
      <c r="AS14" s="1317"/>
      <c r="AT14" s="1317"/>
      <c r="AU14" s="1317"/>
      <c r="AV14" s="1317"/>
      <c r="AW14" s="1317"/>
      <c r="AX14" s="1317"/>
      <c r="AY14" s="1317"/>
      <c r="AZ14" s="1317"/>
      <c r="BA14" s="1317"/>
      <c r="BB14" s="1317"/>
      <c r="BC14" s="1317"/>
      <c r="BD14" s="1317"/>
      <c r="BE14" s="1317"/>
      <c r="BF14" s="1317"/>
      <c r="BG14" s="1317"/>
      <c r="BH14" s="1317"/>
      <c r="BI14" s="1317"/>
      <c r="BJ14" s="1317"/>
      <c r="BK14" s="1317"/>
      <c r="BL14" s="1317"/>
      <c r="BM14" s="1317"/>
      <c r="BN14" s="1317"/>
      <c r="BO14" s="1317"/>
      <c r="BP14" s="1317"/>
      <c r="BQ14" s="1317"/>
      <c r="BR14" s="1317"/>
      <c r="BS14" s="1317"/>
      <c r="BT14" s="1317"/>
      <c r="BU14" s="1317"/>
      <c r="BV14" s="1317"/>
      <c r="BW14" s="1317"/>
      <c r="BX14" s="1317"/>
      <c r="BY14" s="1317"/>
      <c r="BZ14" s="1317"/>
      <c r="CA14" s="1317"/>
      <c r="CB14" s="1317"/>
      <c r="CC14" s="1317"/>
      <c r="CD14" s="1317"/>
      <c r="CE14" s="1317"/>
      <c r="CF14" s="1317"/>
      <c r="CG14" s="1317"/>
      <c r="CH14" s="1317"/>
      <c r="CI14" s="1317"/>
      <c r="CJ14" s="1317"/>
      <c r="CK14" s="1317"/>
      <c r="CL14" s="1317"/>
      <c r="CM14" s="1317"/>
      <c r="CN14" s="1317"/>
      <c r="CO14" s="1317"/>
      <c r="CP14" s="1317"/>
      <c r="CQ14" s="1317"/>
      <c r="CR14" s="1317"/>
      <c r="CS14" s="1317"/>
      <c r="CT14" s="1317"/>
      <c r="CU14" s="1317"/>
      <c r="CV14" s="1317"/>
      <c r="CW14" s="1317"/>
      <c r="CX14" s="1317"/>
      <c r="CY14" s="1317"/>
      <c r="CZ14" s="1317"/>
      <c r="DA14" s="1317"/>
      <c r="DB14" s="1317"/>
      <c r="DC14" s="1317"/>
      <c r="DD14" s="1317"/>
      <c r="DE14" s="1317"/>
      <c r="DF14" s="1317"/>
      <c r="DG14" s="1317"/>
      <c r="DH14" s="1317"/>
      <c r="DI14" s="1317"/>
      <c r="DJ14" s="1317"/>
      <c r="DK14" s="1317"/>
      <c r="DL14" s="1317"/>
      <c r="DM14" s="1317"/>
      <c r="DN14" s="1317"/>
      <c r="DO14" s="1317"/>
      <c r="DP14" s="1317"/>
      <c r="DQ14" s="1317"/>
      <c r="DR14" s="1317"/>
      <c r="DS14" s="1317"/>
      <c r="DT14" s="1317"/>
      <c r="DU14" s="1317"/>
      <c r="DV14" s="1317"/>
      <c r="DW14" s="1317"/>
      <c r="DX14" s="1317"/>
      <c r="DY14" s="1317"/>
      <c r="DZ14" s="1317"/>
      <c r="EA14" s="1317"/>
      <c r="EB14" s="1317"/>
      <c r="EC14" s="1317"/>
      <c r="ED14" s="1317"/>
      <c r="EE14" s="1317"/>
      <c r="EF14" s="1317"/>
      <c r="EG14" s="1317"/>
      <c r="EH14" s="1317"/>
      <c r="EI14" s="1317"/>
      <c r="EJ14" s="1317"/>
      <c r="EK14" s="1317"/>
      <c r="EL14" s="1317"/>
      <c r="EM14" s="1317"/>
      <c r="EN14" s="1317"/>
      <c r="EO14" s="1317"/>
      <c r="EP14" s="1317"/>
      <c r="EQ14" s="1317"/>
      <c r="ER14" s="1317"/>
      <c r="ES14" s="1317"/>
      <c r="ET14" s="1317"/>
      <c r="EU14" s="1317"/>
      <c r="EV14" s="1317"/>
      <c r="EW14" s="1317"/>
      <c r="EX14" s="1317"/>
      <c r="EY14" s="1318"/>
    </row>
    <row r="15" spans="1:155" ht="3.75" customHeight="1" x14ac:dyDescent="0.2">
      <c r="A15" s="580"/>
      <c r="B15" s="581"/>
      <c r="C15" s="581"/>
      <c r="D15" s="581"/>
      <c r="E15" s="581"/>
      <c r="F15" s="581"/>
      <c r="G15" s="581"/>
      <c r="H15" s="581"/>
      <c r="I15" s="581"/>
      <c r="J15" s="581"/>
      <c r="K15" s="581"/>
      <c r="L15" s="581"/>
      <c r="M15" s="581"/>
      <c r="N15" s="581"/>
      <c r="O15" s="581"/>
      <c r="P15" s="581"/>
      <c r="Q15" s="581"/>
      <c r="R15" s="581"/>
      <c r="S15" s="581"/>
      <c r="T15" s="581"/>
      <c r="U15" s="581"/>
      <c r="V15" s="581"/>
      <c r="W15" s="581"/>
      <c r="X15" s="581"/>
      <c r="Y15" s="581"/>
      <c r="Z15" s="581"/>
      <c r="AA15" s="581"/>
      <c r="AB15" s="581"/>
      <c r="AC15" s="581"/>
      <c r="AD15" s="581"/>
      <c r="AE15" s="581"/>
      <c r="AF15" s="581"/>
      <c r="AG15" s="581"/>
      <c r="AH15" s="581"/>
      <c r="AI15" s="581"/>
      <c r="AJ15" s="581"/>
      <c r="AK15" s="581"/>
      <c r="AL15" s="581"/>
      <c r="AM15" s="581"/>
      <c r="AN15" s="581"/>
      <c r="AO15" s="581"/>
      <c r="AP15" s="581"/>
      <c r="AQ15" s="581"/>
      <c r="AR15" s="581"/>
      <c r="AS15" s="581"/>
      <c r="AT15" s="581"/>
      <c r="AU15" s="581"/>
      <c r="AV15" s="581"/>
      <c r="AW15" s="581"/>
      <c r="AX15" s="581"/>
      <c r="AY15" s="581"/>
      <c r="AZ15" s="581"/>
      <c r="BA15" s="581"/>
      <c r="BB15" s="581"/>
      <c r="BC15" s="581"/>
      <c r="BD15" s="581"/>
      <c r="BE15" s="581"/>
      <c r="BF15" s="581"/>
      <c r="BG15" s="581"/>
      <c r="BH15" s="581"/>
      <c r="BI15" s="581"/>
      <c r="BJ15" s="581"/>
      <c r="BK15" s="581"/>
      <c r="BL15" s="581"/>
      <c r="BM15" s="581"/>
      <c r="BN15" s="581"/>
      <c r="BO15" s="581"/>
      <c r="BP15" s="581"/>
      <c r="BQ15" s="581"/>
      <c r="BR15" s="581"/>
      <c r="BS15" s="581"/>
      <c r="BT15" s="581"/>
      <c r="BU15" s="581"/>
      <c r="BV15" s="581"/>
      <c r="BW15" s="581"/>
      <c r="BX15" s="581"/>
      <c r="BY15" s="581"/>
      <c r="BZ15" s="581"/>
      <c r="CA15" s="581"/>
      <c r="CB15" s="581"/>
      <c r="CC15" s="581"/>
      <c r="CD15" s="581"/>
      <c r="CE15" s="581"/>
      <c r="CF15" s="581"/>
      <c r="CG15" s="581"/>
      <c r="CH15" s="581"/>
      <c r="CI15" s="581"/>
      <c r="CJ15" s="581"/>
      <c r="CK15" s="581"/>
      <c r="CL15" s="581"/>
      <c r="CM15" s="581"/>
      <c r="CN15" s="581"/>
      <c r="CO15" s="581"/>
      <c r="CP15" s="581"/>
      <c r="CQ15" s="581"/>
      <c r="CR15" s="581"/>
      <c r="CS15" s="581"/>
      <c r="CT15" s="581"/>
      <c r="CU15" s="581"/>
      <c r="CV15" s="581"/>
      <c r="CW15" s="581"/>
      <c r="CX15" s="581"/>
      <c r="CY15" s="581"/>
      <c r="CZ15" s="581"/>
      <c r="DA15" s="581"/>
      <c r="DB15" s="581"/>
      <c r="DC15" s="581"/>
      <c r="DD15" s="581"/>
      <c r="DE15" s="581"/>
      <c r="DF15" s="581"/>
      <c r="DG15" s="581"/>
      <c r="DH15" s="581"/>
      <c r="DI15" s="581"/>
      <c r="DJ15" s="581"/>
      <c r="DK15" s="581"/>
      <c r="DL15" s="581"/>
      <c r="DM15" s="581"/>
      <c r="DN15" s="581"/>
      <c r="DO15" s="581"/>
      <c r="DP15" s="581"/>
      <c r="DQ15" s="581"/>
      <c r="DR15" s="581"/>
      <c r="DS15" s="581"/>
      <c r="DT15" s="581"/>
      <c r="DU15" s="581"/>
      <c r="DV15" s="581"/>
      <c r="DW15" s="581"/>
      <c r="DX15" s="581"/>
      <c r="DY15" s="581"/>
      <c r="DZ15" s="581"/>
      <c r="EA15" s="581"/>
      <c r="EB15" s="581"/>
      <c r="EC15" s="581"/>
      <c r="ED15" s="581"/>
      <c r="EE15" s="581"/>
      <c r="EF15" s="581"/>
      <c r="EG15" s="581"/>
      <c r="EH15" s="581"/>
      <c r="EI15" s="581"/>
      <c r="EJ15" s="581"/>
      <c r="EK15" s="581"/>
      <c r="EL15" s="581"/>
      <c r="EM15" s="581"/>
      <c r="EN15" s="581"/>
      <c r="EO15" s="581"/>
      <c r="EP15" s="581"/>
      <c r="EQ15" s="581"/>
      <c r="ER15" s="581"/>
      <c r="ES15" s="581"/>
      <c r="ET15" s="581"/>
      <c r="EU15" s="581"/>
      <c r="EV15" s="581"/>
      <c r="EW15" s="581"/>
      <c r="EX15" s="581"/>
      <c r="EY15" s="582"/>
    </row>
    <row r="16" spans="1:155" ht="6" customHeight="1" x14ac:dyDescent="0.2">
      <c r="A16" s="575"/>
      <c r="B16" s="575"/>
      <c r="C16" s="575"/>
      <c r="D16" s="575"/>
      <c r="E16" s="575"/>
      <c r="F16" s="575"/>
      <c r="G16" s="575"/>
      <c r="H16" s="575"/>
      <c r="I16" s="575"/>
      <c r="J16" s="575"/>
      <c r="K16" s="575"/>
      <c r="L16" s="575"/>
      <c r="M16" s="575"/>
      <c r="N16" s="575"/>
      <c r="O16" s="575"/>
      <c r="P16" s="575"/>
      <c r="Q16" s="575"/>
      <c r="R16" s="575"/>
      <c r="S16" s="575"/>
      <c r="T16" s="575"/>
      <c r="U16" s="575"/>
      <c r="V16" s="575"/>
      <c r="W16" s="575"/>
      <c r="X16" s="575"/>
      <c r="Y16" s="575"/>
      <c r="Z16" s="575"/>
      <c r="AA16" s="575"/>
      <c r="AB16" s="575"/>
      <c r="AC16" s="575"/>
      <c r="AD16" s="575"/>
      <c r="AE16" s="575"/>
      <c r="AF16" s="575"/>
      <c r="AG16" s="575"/>
      <c r="AH16" s="575"/>
      <c r="AI16" s="575"/>
      <c r="AJ16" s="575"/>
      <c r="AK16" s="575"/>
      <c r="AL16" s="575"/>
      <c r="AM16" s="575"/>
      <c r="AN16" s="575"/>
      <c r="AO16" s="575"/>
      <c r="AP16" s="575"/>
      <c r="AQ16" s="575"/>
      <c r="AR16" s="575"/>
      <c r="AS16" s="575"/>
      <c r="AT16" s="575"/>
      <c r="AU16" s="575"/>
      <c r="AV16" s="575"/>
      <c r="AW16" s="575"/>
      <c r="AX16" s="575"/>
      <c r="AY16" s="575"/>
      <c r="AZ16" s="575"/>
      <c r="BA16" s="575"/>
      <c r="BB16" s="575"/>
      <c r="BC16" s="575"/>
      <c r="BD16" s="575"/>
      <c r="BE16" s="575"/>
      <c r="BF16" s="575"/>
      <c r="BG16" s="575"/>
      <c r="BH16" s="575"/>
      <c r="BI16" s="575"/>
      <c r="BJ16" s="575"/>
      <c r="BK16" s="575"/>
      <c r="BL16" s="575"/>
      <c r="BM16" s="575"/>
      <c r="BN16" s="575"/>
      <c r="BO16" s="575"/>
      <c r="BP16" s="575"/>
      <c r="BQ16" s="575"/>
      <c r="BR16" s="575"/>
      <c r="BS16" s="575"/>
      <c r="BT16" s="575"/>
      <c r="BU16" s="575"/>
      <c r="BV16" s="575"/>
      <c r="BW16" s="575"/>
      <c r="BX16" s="575"/>
      <c r="BY16" s="575"/>
      <c r="BZ16" s="575"/>
      <c r="CA16" s="575"/>
      <c r="CB16" s="575"/>
      <c r="CC16" s="575"/>
      <c r="CD16" s="575"/>
      <c r="CE16" s="575"/>
      <c r="CF16" s="575"/>
      <c r="CG16" s="575"/>
      <c r="CH16" s="575"/>
      <c r="CI16" s="575"/>
      <c r="CJ16" s="575"/>
      <c r="CK16" s="575"/>
      <c r="CL16" s="575"/>
      <c r="CM16" s="575"/>
      <c r="CN16" s="575"/>
      <c r="CO16" s="575"/>
      <c r="CP16" s="575"/>
      <c r="CQ16" s="575"/>
      <c r="CR16" s="575"/>
      <c r="CS16" s="575"/>
      <c r="CT16" s="575"/>
      <c r="CU16" s="575"/>
      <c r="CV16" s="575"/>
      <c r="CW16" s="575"/>
      <c r="CX16" s="575"/>
      <c r="CY16" s="575"/>
      <c r="CZ16" s="575"/>
      <c r="DA16" s="575"/>
      <c r="DB16" s="575"/>
      <c r="DC16" s="575"/>
      <c r="DD16" s="575"/>
      <c r="DE16" s="575"/>
      <c r="DF16" s="575"/>
      <c r="DG16" s="575"/>
      <c r="DH16" s="575"/>
      <c r="DI16" s="575"/>
      <c r="DJ16" s="575"/>
      <c r="DK16" s="575"/>
      <c r="DL16" s="575"/>
      <c r="DM16" s="575"/>
      <c r="DN16" s="575"/>
      <c r="DO16" s="575"/>
      <c r="DP16" s="575"/>
      <c r="DQ16" s="575"/>
      <c r="DR16" s="575"/>
      <c r="DS16" s="575"/>
      <c r="DT16" s="575"/>
      <c r="DU16" s="575"/>
      <c r="DV16" s="575"/>
      <c r="DW16" s="575"/>
      <c r="DX16" s="575"/>
      <c r="DY16" s="575"/>
      <c r="DZ16" s="575"/>
      <c r="EA16" s="575"/>
      <c r="EB16" s="575"/>
      <c r="EC16" s="575"/>
      <c r="ED16" s="575"/>
      <c r="EE16" s="575"/>
      <c r="EF16" s="575"/>
      <c r="EG16" s="575"/>
      <c r="EH16" s="575"/>
      <c r="EI16" s="575"/>
      <c r="EJ16" s="575"/>
      <c r="EK16" s="575"/>
      <c r="EL16" s="575"/>
      <c r="EM16" s="575"/>
      <c r="EN16" s="575"/>
      <c r="EO16" s="575"/>
      <c r="EP16" s="575"/>
      <c r="EQ16" s="575"/>
      <c r="ER16" s="575"/>
      <c r="ES16" s="575"/>
      <c r="ET16" s="575"/>
      <c r="EU16" s="575"/>
      <c r="EV16" s="575"/>
      <c r="EW16" s="575"/>
      <c r="EX16" s="575"/>
      <c r="EY16" s="575"/>
    </row>
    <row r="17" spans="1:155" ht="3" customHeight="1" x14ac:dyDescent="0.2">
      <c r="A17" s="577"/>
      <c r="B17" s="578"/>
      <c r="C17" s="578"/>
      <c r="D17" s="578"/>
      <c r="E17" s="578"/>
      <c r="F17" s="578"/>
      <c r="G17" s="578"/>
      <c r="H17" s="578"/>
      <c r="I17" s="578"/>
      <c r="J17" s="578"/>
      <c r="K17" s="578"/>
      <c r="L17" s="578"/>
      <c r="M17" s="578"/>
      <c r="N17" s="578"/>
      <c r="O17" s="578"/>
      <c r="P17" s="578"/>
      <c r="Q17" s="578"/>
      <c r="R17" s="578"/>
      <c r="S17" s="578"/>
      <c r="T17" s="578"/>
      <c r="U17" s="578"/>
      <c r="V17" s="578"/>
      <c r="W17" s="578"/>
      <c r="X17" s="578"/>
      <c r="Y17" s="578"/>
      <c r="Z17" s="578"/>
      <c r="AA17" s="578"/>
      <c r="AB17" s="578"/>
      <c r="AC17" s="578"/>
      <c r="AD17" s="578"/>
      <c r="AE17" s="578"/>
      <c r="AF17" s="578"/>
      <c r="AG17" s="578"/>
      <c r="AH17" s="578"/>
      <c r="AI17" s="578"/>
      <c r="AJ17" s="578"/>
      <c r="AK17" s="578"/>
      <c r="AL17" s="578"/>
      <c r="AM17" s="578"/>
      <c r="AN17" s="578"/>
      <c r="AO17" s="578"/>
      <c r="AP17" s="578"/>
      <c r="AQ17" s="578"/>
      <c r="AR17" s="578"/>
      <c r="AS17" s="578"/>
      <c r="AT17" s="578"/>
      <c r="AU17" s="578"/>
      <c r="AV17" s="578"/>
      <c r="AW17" s="578"/>
      <c r="AX17" s="578"/>
      <c r="AY17" s="578"/>
      <c r="AZ17" s="578"/>
      <c r="BA17" s="578"/>
      <c r="BB17" s="578"/>
      <c r="BC17" s="578"/>
      <c r="BD17" s="578"/>
      <c r="BE17" s="578"/>
      <c r="BF17" s="578"/>
      <c r="BG17" s="578"/>
      <c r="BH17" s="578"/>
      <c r="BI17" s="578"/>
      <c r="BJ17" s="578"/>
      <c r="BK17" s="578"/>
      <c r="BL17" s="578"/>
      <c r="BM17" s="578"/>
      <c r="BN17" s="578"/>
      <c r="BO17" s="578"/>
      <c r="BP17" s="578"/>
      <c r="BQ17" s="578"/>
      <c r="BR17" s="578"/>
      <c r="BS17" s="578"/>
      <c r="BT17" s="578"/>
      <c r="BU17" s="578"/>
      <c r="BV17" s="578"/>
      <c r="BW17" s="578"/>
      <c r="BX17" s="578"/>
      <c r="BY17" s="578"/>
      <c r="BZ17" s="578"/>
      <c r="CA17" s="578"/>
      <c r="CB17" s="578"/>
      <c r="CC17" s="578"/>
      <c r="CD17" s="578"/>
      <c r="CE17" s="578"/>
      <c r="CF17" s="578"/>
      <c r="CG17" s="578"/>
      <c r="CH17" s="578"/>
      <c r="CI17" s="578"/>
      <c r="CJ17" s="578"/>
      <c r="CK17" s="578"/>
      <c r="CL17" s="578"/>
      <c r="CM17" s="578"/>
      <c r="CN17" s="578"/>
      <c r="CO17" s="578"/>
      <c r="CP17" s="578"/>
      <c r="CQ17" s="578"/>
      <c r="CR17" s="578"/>
      <c r="CS17" s="578"/>
      <c r="CT17" s="578"/>
      <c r="CU17" s="578"/>
      <c r="CV17" s="578"/>
      <c r="CW17" s="578"/>
      <c r="CX17" s="578"/>
      <c r="CY17" s="578"/>
      <c r="CZ17" s="578"/>
      <c r="DA17" s="578"/>
      <c r="DB17" s="578"/>
      <c r="DC17" s="578"/>
      <c r="DD17" s="578"/>
      <c r="DE17" s="578"/>
      <c r="DF17" s="578"/>
      <c r="DG17" s="578"/>
      <c r="DH17" s="578"/>
      <c r="DI17" s="578"/>
      <c r="DJ17" s="578"/>
      <c r="DK17" s="578"/>
      <c r="DL17" s="578"/>
      <c r="DM17" s="578"/>
      <c r="DN17" s="578"/>
      <c r="DO17" s="578"/>
      <c r="DP17" s="578"/>
      <c r="DQ17" s="578"/>
      <c r="DR17" s="578"/>
      <c r="DS17" s="578"/>
      <c r="DT17" s="578"/>
      <c r="DU17" s="578"/>
      <c r="DV17" s="578"/>
      <c r="DW17" s="578"/>
      <c r="DX17" s="578"/>
      <c r="DY17" s="578"/>
      <c r="DZ17" s="578"/>
      <c r="EA17" s="578"/>
      <c r="EB17" s="578"/>
      <c r="EC17" s="578"/>
      <c r="ED17" s="578"/>
      <c r="EE17" s="578"/>
      <c r="EF17" s="578"/>
      <c r="EG17" s="578"/>
      <c r="EH17" s="578"/>
      <c r="EI17" s="578"/>
      <c r="EJ17" s="578"/>
      <c r="EK17" s="578"/>
      <c r="EL17" s="578"/>
      <c r="EM17" s="578"/>
      <c r="EN17" s="578"/>
      <c r="EO17" s="578"/>
      <c r="EP17" s="578"/>
      <c r="EQ17" s="578"/>
      <c r="ER17" s="578"/>
      <c r="ES17" s="578"/>
      <c r="ET17" s="578"/>
      <c r="EU17" s="578"/>
      <c r="EV17" s="578"/>
      <c r="EW17" s="578"/>
      <c r="EX17" s="578"/>
      <c r="EY17" s="579"/>
    </row>
    <row r="18" spans="1:155" ht="15" customHeight="1" x14ac:dyDescent="0.2">
      <c r="A18" s="829" t="s">
        <v>580</v>
      </c>
      <c r="B18" s="830"/>
      <c r="C18" s="830"/>
      <c r="D18" s="830"/>
      <c r="E18" s="830"/>
      <c r="F18" s="830"/>
      <c r="G18" s="830"/>
      <c r="H18" s="830"/>
      <c r="I18" s="830"/>
      <c r="J18" s="830"/>
      <c r="K18" s="830"/>
      <c r="L18" s="830"/>
      <c r="M18" s="830"/>
      <c r="N18" s="830"/>
      <c r="O18" s="830"/>
      <c r="P18" s="830"/>
      <c r="Q18" s="830"/>
      <c r="R18" s="830"/>
      <c r="S18" s="830"/>
      <c r="T18" s="830"/>
      <c r="U18" s="830"/>
      <c r="V18" s="830"/>
      <c r="W18" s="830"/>
      <c r="X18" s="830"/>
      <c r="Y18" s="830"/>
      <c r="Z18" s="830"/>
      <c r="AA18" s="830"/>
      <c r="AB18" s="830"/>
      <c r="AC18" s="830"/>
      <c r="AD18" s="830"/>
      <c r="AE18" s="830"/>
      <c r="AF18" s="830"/>
      <c r="AG18" s="830"/>
      <c r="AH18" s="830"/>
      <c r="AI18" s="830"/>
      <c r="AJ18" s="830"/>
      <c r="AK18" s="830"/>
      <c r="AL18" s="830"/>
      <c r="AM18" s="830"/>
      <c r="AN18" s="830"/>
      <c r="AO18" s="830"/>
      <c r="AP18" s="830"/>
      <c r="AQ18" s="830"/>
      <c r="AR18" s="830"/>
      <c r="AS18" s="830"/>
      <c r="AT18" s="830"/>
      <c r="AU18" s="830"/>
      <c r="AV18" s="830"/>
      <c r="AW18" s="830"/>
      <c r="AX18" s="830"/>
      <c r="AY18" s="830"/>
      <c r="AZ18" s="830"/>
      <c r="BA18" s="830"/>
      <c r="BB18" s="830"/>
      <c r="BC18" s="830"/>
      <c r="BD18" s="830"/>
      <c r="BE18" s="830"/>
      <c r="BF18" s="830"/>
      <c r="BG18" s="830"/>
      <c r="BH18" s="830"/>
      <c r="BI18" s="830"/>
      <c r="BJ18" s="830"/>
      <c r="BK18" s="830"/>
      <c r="BL18" s="830"/>
      <c r="BM18" s="830"/>
      <c r="BN18" s="830"/>
      <c r="BO18" s="830"/>
      <c r="BP18" s="830"/>
      <c r="BQ18" s="830"/>
      <c r="BR18" s="830"/>
      <c r="BS18" s="830"/>
      <c r="BT18" s="830"/>
      <c r="BU18" s="830"/>
      <c r="BV18" s="830"/>
      <c r="BW18" s="830"/>
      <c r="BX18" s="830"/>
      <c r="BY18" s="830"/>
      <c r="BZ18" s="830"/>
      <c r="CA18" s="830"/>
      <c r="CB18" s="830"/>
      <c r="CC18" s="830"/>
      <c r="CD18" s="830"/>
      <c r="CE18" s="830"/>
      <c r="CF18" s="830"/>
      <c r="CG18" s="830"/>
      <c r="CH18" s="830"/>
      <c r="CI18" s="830"/>
      <c r="CJ18" s="830"/>
      <c r="CK18" s="830"/>
      <c r="CL18" s="830"/>
      <c r="CM18" s="830"/>
      <c r="CN18" s="830"/>
      <c r="CO18" s="830"/>
      <c r="CP18" s="830"/>
      <c r="CQ18" s="830"/>
      <c r="CR18" s="830"/>
      <c r="CS18" s="830"/>
      <c r="CT18" s="830"/>
      <c r="CU18" s="830"/>
      <c r="CV18" s="830"/>
      <c r="CW18" s="830"/>
      <c r="CX18" s="830"/>
      <c r="CY18" s="830"/>
      <c r="CZ18" s="830"/>
      <c r="DA18" s="830"/>
      <c r="DB18" s="830"/>
      <c r="DC18" s="830"/>
      <c r="DD18" s="830"/>
      <c r="DE18" s="830"/>
      <c r="DF18" s="830"/>
      <c r="DG18" s="830"/>
      <c r="DH18" s="830"/>
      <c r="DI18" s="830"/>
      <c r="DJ18" s="830"/>
      <c r="DK18" s="830"/>
      <c r="DL18" s="830"/>
      <c r="DM18" s="830"/>
      <c r="DN18" s="830"/>
      <c r="DO18" s="830"/>
      <c r="DP18" s="830"/>
      <c r="DQ18" s="830"/>
      <c r="DR18" s="830"/>
      <c r="DS18" s="830"/>
      <c r="DT18" s="830"/>
      <c r="DU18" s="830"/>
      <c r="DV18" s="830"/>
      <c r="DW18" s="830"/>
      <c r="DX18" s="830"/>
      <c r="DY18" s="830"/>
      <c r="DZ18" s="830"/>
      <c r="EA18" s="830"/>
      <c r="EB18" s="830"/>
      <c r="EC18" s="830"/>
      <c r="ED18" s="830"/>
      <c r="EE18" s="830"/>
      <c r="EF18" s="830"/>
      <c r="EG18" s="830"/>
      <c r="EH18" s="830"/>
      <c r="EI18" s="830"/>
      <c r="EJ18" s="830"/>
      <c r="EK18" s="830"/>
      <c r="EL18" s="830"/>
      <c r="EM18" s="830"/>
      <c r="EN18" s="830"/>
      <c r="EO18" s="830"/>
      <c r="EP18" s="830"/>
      <c r="EQ18" s="830"/>
      <c r="ER18" s="830"/>
      <c r="ES18" s="830"/>
      <c r="ET18" s="830"/>
      <c r="EU18" s="830"/>
      <c r="EV18" s="830"/>
      <c r="EW18" s="830"/>
      <c r="EX18" s="830"/>
      <c r="EY18" s="831"/>
    </row>
    <row r="19" spans="1:155" ht="15" customHeight="1" x14ac:dyDescent="0.2">
      <c r="A19" s="1340" t="s">
        <v>1593</v>
      </c>
      <c r="B19" s="1341"/>
      <c r="C19" s="1341"/>
      <c r="D19" s="1341"/>
      <c r="E19" s="1341"/>
      <c r="F19" s="1341"/>
      <c r="G19" s="1341"/>
      <c r="H19" s="1341"/>
      <c r="I19" s="1341"/>
      <c r="J19" s="1341"/>
      <c r="K19" s="1341"/>
      <c r="L19" s="1341"/>
      <c r="M19" s="1341"/>
      <c r="N19" s="1341"/>
      <c r="O19" s="1341"/>
      <c r="P19" s="1341"/>
      <c r="Q19" s="1341"/>
      <c r="R19" s="1341"/>
      <c r="S19" s="1341"/>
      <c r="T19" s="1341"/>
      <c r="U19" s="1341"/>
      <c r="V19" s="1341"/>
      <c r="W19" s="1341"/>
      <c r="X19" s="1341"/>
      <c r="Y19" s="1341"/>
      <c r="Z19" s="1341"/>
      <c r="AA19" s="1341"/>
      <c r="AB19" s="1341"/>
      <c r="AC19" s="1341"/>
      <c r="AD19" s="1341"/>
      <c r="AE19" s="1341"/>
      <c r="AF19" s="1341"/>
      <c r="AG19" s="1341"/>
      <c r="AH19" s="1341"/>
      <c r="AI19" s="1341"/>
      <c r="AJ19" s="1341"/>
      <c r="AK19" s="1341"/>
      <c r="AL19" s="1341"/>
      <c r="AM19" s="1341"/>
      <c r="AN19" s="1341"/>
      <c r="AO19" s="1341"/>
      <c r="AP19" s="1341"/>
      <c r="AQ19" s="1341"/>
      <c r="AR19" s="1341"/>
      <c r="AS19" s="1341"/>
      <c r="AT19" s="1341"/>
      <c r="AU19" s="1341"/>
      <c r="AV19" s="1341"/>
      <c r="AW19" s="1341"/>
      <c r="AX19" s="1341"/>
      <c r="AY19" s="1341"/>
      <c r="AZ19" s="1341"/>
      <c r="BA19" s="1341"/>
      <c r="BB19" s="1341"/>
      <c r="BC19" s="1341"/>
      <c r="BD19" s="1341"/>
      <c r="BE19" s="1341"/>
      <c r="BF19" s="1341"/>
      <c r="BG19" s="1341"/>
      <c r="BH19" s="1341"/>
      <c r="BI19" s="1341"/>
      <c r="BJ19" s="1341"/>
      <c r="BK19" s="1341"/>
      <c r="BL19" s="1341"/>
      <c r="BM19" s="1341"/>
      <c r="BN19" s="1341"/>
      <c r="BO19" s="1341"/>
      <c r="BP19" s="1341"/>
      <c r="BQ19" s="1341"/>
      <c r="BR19" s="1341"/>
      <c r="BS19" s="1341"/>
      <c r="BT19" s="1341"/>
      <c r="BU19" s="1341"/>
      <c r="BV19" s="1341"/>
      <c r="BW19" s="1341"/>
      <c r="BX19" s="1341"/>
      <c r="BY19" s="1341"/>
      <c r="BZ19" s="1341"/>
      <c r="CA19" s="1341"/>
      <c r="CB19" s="1341"/>
      <c r="CC19" s="1341"/>
      <c r="CD19" s="1341"/>
      <c r="CE19" s="1341"/>
      <c r="CF19" s="1341"/>
      <c r="CG19" s="1341"/>
      <c r="CH19" s="1341"/>
      <c r="CI19" s="1341"/>
      <c r="CJ19" s="1341"/>
      <c r="CK19" s="1341"/>
      <c r="CL19" s="1341"/>
      <c r="CM19" s="1341"/>
      <c r="CN19" s="1341"/>
      <c r="CO19" s="1341"/>
      <c r="CP19" s="1341"/>
      <c r="CQ19" s="1341"/>
      <c r="CR19" s="1341"/>
      <c r="CS19" s="1341"/>
      <c r="CT19" s="1341"/>
      <c r="CU19" s="1341"/>
      <c r="CV19" s="1341"/>
      <c r="CW19" s="1341"/>
      <c r="CX19" s="1341"/>
      <c r="CY19" s="1341"/>
      <c r="CZ19" s="1341"/>
      <c r="DA19" s="1341"/>
      <c r="DB19" s="1341"/>
      <c r="DC19" s="1341"/>
      <c r="DD19" s="1341"/>
      <c r="DE19" s="1341"/>
      <c r="DF19" s="1341"/>
      <c r="DG19" s="1341"/>
      <c r="DH19" s="1341"/>
      <c r="DI19" s="1341"/>
      <c r="DJ19" s="1341"/>
      <c r="DK19" s="1341"/>
      <c r="DL19" s="1341"/>
      <c r="DM19" s="1341"/>
      <c r="DN19" s="1341"/>
      <c r="DO19" s="1341"/>
      <c r="DP19" s="1341"/>
      <c r="DQ19" s="1341"/>
      <c r="DR19" s="1341"/>
      <c r="DS19" s="1341"/>
      <c r="DT19" s="1341"/>
      <c r="DU19" s="1341"/>
      <c r="DV19" s="1341"/>
      <c r="DW19" s="1341"/>
      <c r="DX19" s="1341"/>
      <c r="DY19" s="1341"/>
      <c r="DZ19" s="1341"/>
      <c r="EA19" s="1341"/>
      <c r="EB19" s="1341"/>
      <c r="EC19" s="1341"/>
      <c r="ED19" s="1341"/>
      <c r="EE19" s="1341"/>
      <c r="EF19" s="1341"/>
      <c r="EG19" s="1341"/>
      <c r="EH19" s="1341"/>
      <c r="EI19" s="1341"/>
      <c r="EJ19" s="1341"/>
      <c r="EK19" s="1341"/>
      <c r="EL19" s="1341"/>
      <c r="EM19" s="1341"/>
      <c r="EN19" s="1341"/>
      <c r="EO19" s="1341"/>
      <c r="EP19" s="1341"/>
      <c r="EQ19" s="1341"/>
      <c r="ER19" s="1341"/>
      <c r="ES19" s="1341"/>
      <c r="ET19" s="1341"/>
      <c r="EU19" s="1341"/>
      <c r="EV19" s="1341"/>
      <c r="EW19" s="1341"/>
      <c r="EX19" s="1341"/>
      <c r="EY19" s="1342"/>
    </row>
    <row r="20" spans="1:155" ht="3" customHeight="1" x14ac:dyDescent="0.2">
      <c r="A20" s="583"/>
      <c r="B20" s="584"/>
      <c r="C20" s="584"/>
      <c r="D20" s="584"/>
      <c r="E20" s="584"/>
      <c r="F20" s="584"/>
      <c r="G20" s="584"/>
      <c r="H20" s="584"/>
      <c r="I20" s="584"/>
      <c r="J20" s="584"/>
      <c r="K20" s="584"/>
      <c r="L20" s="584"/>
      <c r="M20" s="584"/>
      <c r="N20" s="584"/>
      <c r="O20" s="584"/>
      <c r="P20" s="584"/>
      <c r="Q20" s="584"/>
      <c r="R20" s="584"/>
      <c r="S20" s="584"/>
      <c r="T20" s="584"/>
      <c r="U20" s="584"/>
      <c r="V20" s="584"/>
      <c r="W20" s="584"/>
      <c r="X20" s="584"/>
      <c r="Y20" s="584"/>
      <c r="Z20" s="584"/>
      <c r="AA20" s="584"/>
      <c r="AB20" s="584"/>
      <c r="AC20" s="584"/>
      <c r="AD20" s="584"/>
      <c r="AE20" s="584"/>
      <c r="AF20" s="584"/>
      <c r="AG20" s="584"/>
      <c r="AH20" s="584"/>
      <c r="AI20" s="584"/>
      <c r="AJ20" s="584"/>
      <c r="AK20" s="584"/>
      <c r="AL20" s="584"/>
      <c r="AM20" s="584"/>
      <c r="AN20" s="584"/>
      <c r="AO20" s="584"/>
      <c r="AP20" s="584"/>
      <c r="AQ20" s="584"/>
      <c r="AR20" s="584"/>
      <c r="AS20" s="584"/>
      <c r="AT20" s="584"/>
      <c r="AU20" s="584"/>
      <c r="AV20" s="584"/>
      <c r="AW20" s="584"/>
      <c r="AX20" s="584"/>
      <c r="AY20" s="584"/>
      <c r="AZ20" s="584"/>
      <c r="BA20" s="584"/>
      <c r="BB20" s="584"/>
      <c r="BC20" s="584"/>
      <c r="BD20" s="584"/>
      <c r="BE20" s="584"/>
      <c r="BF20" s="584"/>
      <c r="BG20" s="584"/>
      <c r="BH20" s="584"/>
      <c r="BI20" s="584"/>
      <c r="BJ20" s="584"/>
      <c r="BK20" s="584"/>
      <c r="BL20" s="584"/>
      <c r="BM20" s="584"/>
      <c r="BN20" s="584"/>
      <c r="BO20" s="584"/>
      <c r="BP20" s="584"/>
      <c r="BQ20" s="584"/>
      <c r="BR20" s="584"/>
      <c r="BS20" s="584"/>
      <c r="BT20" s="584"/>
      <c r="BU20" s="584"/>
      <c r="BV20" s="584"/>
      <c r="BW20" s="584"/>
      <c r="BX20" s="584"/>
      <c r="BY20" s="584"/>
      <c r="BZ20" s="584"/>
      <c r="CA20" s="584"/>
      <c r="CB20" s="584"/>
      <c r="CC20" s="584"/>
      <c r="CD20" s="584"/>
      <c r="CE20" s="584"/>
      <c r="CF20" s="584"/>
      <c r="CG20" s="584"/>
      <c r="CH20" s="584"/>
      <c r="CI20" s="584"/>
      <c r="CJ20" s="584"/>
      <c r="CK20" s="584"/>
      <c r="CL20" s="584"/>
      <c r="CM20" s="584"/>
      <c r="CN20" s="584"/>
      <c r="CO20" s="584"/>
      <c r="CP20" s="584"/>
      <c r="CQ20" s="584"/>
      <c r="CR20" s="575"/>
      <c r="CS20" s="575"/>
      <c r="CT20" s="584"/>
      <c r="CU20" s="584"/>
      <c r="CV20" s="584"/>
      <c r="CW20" s="584"/>
      <c r="CX20" s="584"/>
      <c r="CY20" s="584"/>
      <c r="CZ20" s="584"/>
      <c r="DA20" s="584"/>
      <c r="DB20" s="584"/>
      <c r="DC20" s="584"/>
      <c r="DD20" s="584"/>
      <c r="DE20" s="584"/>
      <c r="DF20" s="584"/>
      <c r="DG20" s="584"/>
      <c r="DH20" s="584"/>
      <c r="DI20" s="584"/>
      <c r="DJ20" s="584"/>
      <c r="DK20" s="584"/>
      <c r="DL20" s="584"/>
      <c r="DM20" s="584"/>
      <c r="DN20" s="584"/>
      <c r="DO20" s="584"/>
      <c r="DP20" s="584"/>
      <c r="DQ20" s="584"/>
      <c r="DR20" s="584"/>
      <c r="DS20" s="584"/>
      <c r="DT20" s="584"/>
      <c r="DU20" s="584"/>
      <c r="DV20" s="584"/>
      <c r="DW20" s="584"/>
      <c r="DX20" s="584"/>
      <c r="DY20" s="584"/>
      <c r="DZ20" s="584"/>
      <c r="EA20" s="584"/>
      <c r="EB20" s="584"/>
      <c r="EC20" s="584"/>
      <c r="ED20" s="584"/>
      <c r="EE20" s="584"/>
      <c r="EF20" s="584"/>
      <c r="EG20" s="584"/>
      <c r="EH20" s="584"/>
      <c r="EI20" s="584"/>
      <c r="EJ20" s="584"/>
      <c r="EK20" s="584"/>
      <c r="EL20" s="584"/>
      <c r="EM20" s="584"/>
      <c r="EN20" s="584"/>
      <c r="EO20" s="584"/>
      <c r="EP20" s="584"/>
      <c r="EQ20" s="584"/>
      <c r="ER20" s="584"/>
      <c r="ES20" s="584"/>
      <c r="ET20" s="584"/>
      <c r="EU20" s="584"/>
      <c r="EV20" s="584"/>
      <c r="EW20" s="584"/>
      <c r="EX20" s="584"/>
      <c r="EY20" s="585"/>
    </row>
    <row r="21" spans="1:155" ht="11.25" customHeight="1" x14ac:dyDescent="0.25">
      <c r="A21" s="583"/>
      <c r="B21" s="575"/>
      <c r="C21" s="575"/>
      <c r="D21" s="575"/>
      <c r="E21" s="575"/>
      <c r="F21" s="575"/>
      <c r="G21" s="575"/>
      <c r="H21" s="575"/>
      <c r="I21" s="575"/>
      <c r="J21" s="575"/>
      <c r="K21" s="575"/>
      <c r="L21" s="575"/>
      <c r="M21" s="575"/>
      <c r="N21" s="575"/>
      <c r="O21" s="575"/>
      <c r="P21" s="575"/>
      <c r="Q21" s="575"/>
      <c r="R21" s="575"/>
      <c r="S21" s="575"/>
      <c r="T21" s="575"/>
      <c r="U21" s="575"/>
      <c r="V21" s="575"/>
      <c r="W21" s="575"/>
      <c r="X21" s="575"/>
      <c r="Y21" s="575"/>
      <c r="Z21" s="575"/>
      <c r="AA21" s="575"/>
      <c r="AB21" s="575"/>
      <c r="AC21" s="575"/>
      <c r="AD21" s="575"/>
      <c r="AE21" s="575"/>
      <c r="AF21" s="575"/>
      <c r="AG21" s="575"/>
      <c r="AH21" s="575"/>
      <c r="AI21" s="575"/>
      <c r="AJ21" s="575"/>
      <c r="AK21" s="575"/>
      <c r="AL21" s="575"/>
      <c r="AM21" s="575"/>
      <c r="AN21" s="575"/>
      <c r="AO21" s="575"/>
      <c r="AP21" s="575"/>
      <c r="AQ21" s="575"/>
      <c r="AR21" s="575"/>
      <c r="AS21" s="575"/>
      <c r="AT21" s="575"/>
      <c r="AU21" s="575"/>
      <c r="AV21" s="575"/>
      <c r="AW21" s="575"/>
      <c r="AX21" s="575"/>
      <c r="AY21" s="575"/>
      <c r="AZ21" s="575"/>
      <c r="BA21" s="575"/>
      <c r="BB21" s="575"/>
      <c r="BC21" s="575"/>
      <c r="BD21" s="575"/>
      <c r="BE21" s="575"/>
      <c r="BF21" s="586"/>
      <c r="BG21" s="1343" t="s">
        <v>1594</v>
      </c>
      <c r="BH21" s="1343"/>
      <c r="BI21" s="1343"/>
      <c r="BJ21" s="1343"/>
      <c r="BK21" s="1343"/>
      <c r="BL21" s="1343"/>
      <c r="BM21" s="1343"/>
      <c r="BN21" s="1343"/>
      <c r="BO21" s="1343"/>
      <c r="BP21" s="1343"/>
      <c r="BQ21" s="586"/>
      <c r="BR21" s="1344" t="s">
        <v>1595</v>
      </c>
      <c r="BS21" s="1344"/>
      <c r="BT21" s="1344"/>
      <c r="BU21" s="1344"/>
      <c r="BV21" s="1344"/>
      <c r="BW21" s="1344"/>
      <c r="BX21" s="1344"/>
      <c r="BY21" s="1344"/>
      <c r="BZ21" s="1344"/>
      <c r="CA21" s="1344"/>
      <c r="CB21" s="1344"/>
      <c r="CC21" s="1344"/>
      <c r="CD21" s="1344"/>
      <c r="CE21" s="1344"/>
      <c r="CF21" s="1344"/>
      <c r="CG21" s="587"/>
      <c r="CH21" s="1345" t="s">
        <v>1596</v>
      </c>
      <c r="CI21" s="1345"/>
      <c r="CJ21" s="1345"/>
      <c r="CK21" s="1346" t="s">
        <v>2057</v>
      </c>
      <c r="CL21" s="1346"/>
      <c r="CM21" s="1346"/>
      <c r="CN21" s="587"/>
      <c r="CO21" s="1347" t="s">
        <v>1597</v>
      </c>
      <c r="CP21" s="1347"/>
      <c r="CQ21" s="1347"/>
      <c r="CR21" s="1347"/>
      <c r="CS21" s="1347"/>
      <c r="CT21" s="586"/>
      <c r="CU21" s="586"/>
      <c r="CV21" s="586"/>
      <c r="CW21" s="575"/>
      <c r="CX21" s="575"/>
      <c r="CY21" s="584"/>
      <c r="CZ21" s="584"/>
      <c r="DA21" s="584"/>
      <c r="DB21" s="584"/>
      <c r="DC21" s="584"/>
      <c r="DD21" s="584"/>
      <c r="DE21" s="584"/>
      <c r="DF21" s="584"/>
      <c r="DG21" s="584"/>
      <c r="DH21" s="584"/>
      <c r="DI21" s="584"/>
      <c r="DJ21" s="584"/>
      <c r="DK21" s="584"/>
      <c r="DL21" s="584"/>
      <c r="DM21" s="584"/>
      <c r="DN21" s="584"/>
      <c r="DO21" s="584"/>
      <c r="DP21" s="584"/>
      <c r="DQ21" s="584"/>
      <c r="DR21" s="584"/>
      <c r="DS21" s="584"/>
      <c r="DT21" s="584"/>
      <c r="DU21" s="584"/>
      <c r="DV21" s="584"/>
      <c r="DW21" s="584"/>
      <c r="DX21" s="584"/>
      <c r="DY21" s="584"/>
      <c r="DZ21" s="584"/>
      <c r="EA21" s="584"/>
      <c r="EB21" s="584"/>
      <c r="EC21" s="584"/>
      <c r="ED21" s="584"/>
      <c r="EE21" s="584"/>
      <c r="EF21" s="584"/>
      <c r="EG21" s="584"/>
      <c r="EH21" s="584"/>
      <c r="EI21" s="584"/>
      <c r="EJ21" s="584"/>
      <c r="EK21" s="584"/>
      <c r="EL21" s="584"/>
      <c r="EM21" s="584"/>
      <c r="EN21" s="584"/>
      <c r="EO21" s="584"/>
      <c r="EP21" s="584"/>
      <c r="EQ21" s="584"/>
      <c r="ER21" s="584"/>
      <c r="ES21" s="584"/>
      <c r="ET21" s="584"/>
      <c r="EU21" s="584"/>
      <c r="EV21" s="584"/>
      <c r="EW21" s="584"/>
      <c r="EX21" s="584"/>
      <c r="EY21" s="585"/>
    </row>
    <row r="22" spans="1:155" ht="11.25" customHeight="1" x14ac:dyDescent="0.2">
      <c r="A22" s="583"/>
      <c r="B22" s="575"/>
      <c r="C22" s="575"/>
      <c r="D22" s="575"/>
      <c r="E22" s="575"/>
      <c r="F22" s="575"/>
      <c r="G22" s="575"/>
      <c r="H22" s="575"/>
      <c r="I22" s="575"/>
      <c r="J22" s="575"/>
      <c r="K22" s="575"/>
      <c r="L22" s="575"/>
      <c r="M22" s="575"/>
      <c r="N22" s="575"/>
      <c r="O22" s="575"/>
      <c r="P22" s="575"/>
      <c r="Q22" s="575"/>
      <c r="R22" s="575"/>
      <c r="S22" s="575"/>
      <c r="T22" s="575"/>
      <c r="U22" s="575"/>
      <c r="V22" s="575"/>
      <c r="W22" s="575"/>
      <c r="X22" s="575"/>
      <c r="Y22" s="575"/>
      <c r="Z22" s="575"/>
      <c r="AA22" s="575"/>
      <c r="AB22" s="575"/>
      <c r="AC22" s="575"/>
      <c r="AD22" s="575"/>
      <c r="AE22" s="575"/>
      <c r="AF22" s="575"/>
      <c r="AG22" s="575"/>
      <c r="AH22" s="575"/>
      <c r="AI22" s="575"/>
      <c r="AJ22" s="575"/>
      <c r="AK22" s="575"/>
      <c r="AL22" s="575"/>
      <c r="AM22" s="575"/>
      <c r="AN22" s="575"/>
      <c r="AO22" s="575"/>
      <c r="AP22" s="575"/>
      <c r="AQ22" s="575"/>
      <c r="AR22" s="575"/>
      <c r="AS22" s="575"/>
      <c r="AT22" s="575"/>
      <c r="AU22" s="575"/>
      <c r="AV22" s="575"/>
      <c r="AW22" s="575"/>
      <c r="AX22" s="575"/>
      <c r="AY22" s="575"/>
      <c r="AZ22" s="575"/>
      <c r="BA22" s="575"/>
      <c r="BB22" s="575"/>
      <c r="BC22" s="575"/>
      <c r="BD22" s="575"/>
      <c r="BE22" s="575"/>
      <c r="BF22" s="575"/>
      <c r="BG22" s="575"/>
      <c r="BH22" s="575"/>
      <c r="BI22" s="575"/>
      <c r="BJ22" s="575"/>
      <c r="BK22" s="575"/>
      <c r="BL22" s="575"/>
      <c r="BM22" s="575"/>
      <c r="BN22" s="575"/>
      <c r="BO22" s="575"/>
      <c r="BP22" s="575"/>
      <c r="BQ22" s="575"/>
      <c r="BR22" s="923" t="s">
        <v>1598</v>
      </c>
      <c r="BS22" s="922"/>
      <c r="BT22" s="922"/>
      <c r="BU22" s="922"/>
      <c r="BV22" s="922"/>
      <c r="BW22" s="922"/>
      <c r="BX22" s="922"/>
      <c r="BY22" s="922"/>
      <c r="BZ22" s="922"/>
      <c r="CA22" s="922"/>
      <c r="CB22" s="922"/>
      <c r="CC22" s="922"/>
      <c r="CD22" s="922"/>
      <c r="CE22" s="922"/>
      <c r="CF22" s="922"/>
      <c r="CG22" s="575"/>
      <c r="CH22" s="575"/>
      <c r="CI22" s="575"/>
      <c r="CJ22" s="575"/>
      <c r="CK22" s="575"/>
      <c r="CL22" s="575"/>
      <c r="CM22" s="575"/>
      <c r="CN22" s="584"/>
      <c r="CO22" s="584"/>
      <c r="CP22" s="584"/>
      <c r="CQ22" s="584"/>
      <c r="CR22" s="584"/>
      <c r="CS22" s="584"/>
      <c r="CT22" s="575"/>
      <c r="CU22" s="575"/>
      <c r="CV22" s="575"/>
      <c r="CW22" s="575"/>
      <c r="CX22" s="575"/>
      <c r="CY22" s="584"/>
      <c r="CZ22" s="584"/>
      <c r="DA22" s="584"/>
      <c r="DB22" s="584"/>
      <c r="DC22" s="584"/>
      <c r="DD22" s="584"/>
      <c r="DE22" s="584"/>
      <c r="DF22" s="584"/>
      <c r="DG22" s="584"/>
      <c r="DH22" s="584"/>
      <c r="DI22" s="584"/>
      <c r="DJ22" s="584"/>
      <c r="DK22" s="584"/>
      <c r="DL22" s="584"/>
      <c r="DM22" s="584"/>
      <c r="DN22" s="584"/>
      <c r="DO22" s="584"/>
      <c r="DP22" s="584"/>
      <c r="DQ22" s="584"/>
      <c r="DR22" s="584"/>
      <c r="DS22" s="584"/>
      <c r="DT22" s="584"/>
      <c r="DU22" s="584"/>
      <c r="DV22" s="584"/>
      <c r="DW22" s="584"/>
      <c r="DX22" s="584"/>
      <c r="DY22" s="584"/>
      <c r="DZ22" s="584"/>
      <c r="EA22" s="584"/>
      <c r="EB22" s="584"/>
      <c r="EC22" s="584"/>
      <c r="ED22" s="584"/>
      <c r="EE22" s="584"/>
      <c r="EF22" s="584"/>
      <c r="EG22" s="584"/>
      <c r="EH22" s="584"/>
      <c r="EI22" s="584"/>
      <c r="EJ22" s="584"/>
      <c r="EK22" s="584"/>
      <c r="EL22" s="584"/>
      <c r="EM22" s="584"/>
      <c r="EN22" s="584"/>
      <c r="EO22" s="584"/>
      <c r="EP22" s="584"/>
      <c r="EQ22" s="584"/>
      <c r="ER22" s="584"/>
      <c r="ES22" s="584"/>
      <c r="ET22" s="584"/>
      <c r="EU22" s="584"/>
      <c r="EV22" s="584"/>
      <c r="EW22" s="584"/>
      <c r="EX22" s="584"/>
      <c r="EY22" s="585"/>
    </row>
    <row r="23" spans="1:155" ht="3" customHeight="1" x14ac:dyDescent="0.2">
      <c r="A23" s="580"/>
      <c r="B23" s="581"/>
      <c r="C23" s="581"/>
      <c r="D23" s="581"/>
      <c r="E23" s="581"/>
      <c r="F23" s="581"/>
      <c r="G23" s="581"/>
      <c r="H23" s="581"/>
      <c r="I23" s="581"/>
      <c r="J23" s="581"/>
      <c r="K23" s="581"/>
      <c r="L23" s="581"/>
      <c r="M23" s="581"/>
      <c r="N23" s="581"/>
      <c r="O23" s="581"/>
      <c r="P23" s="581"/>
      <c r="Q23" s="581"/>
      <c r="R23" s="581"/>
      <c r="S23" s="581"/>
      <c r="T23" s="581"/>
      <c r="U23" s="581"/>
      <c r="V23" s="581"/>
      <c r="W23" s="581"/>
      <c r="X23" s="581"/>
      <c r="Y23" s="581"/>
      <c r="Z23" s="581"/>
      <c r="AA23" s="581"/>
      <c r="AB23" s="581"/>
      <c r="AC23" s="581"/>
      <c r="AD23" s="581"/>
      <c r="AE23" s="581"/>
      <c r="AF23" s="581"/>
      <c r="AG23" s="581"/>
      <c r="AH23" s="581"/>
      <c r="AI23" s="581"/>
      <c r="AJ23" s="581"/>
      <c r="AK23" s="581"/>
      <c r="AL23" s="581"/>
      <c r="AM23" s="581"/>
      <c r="AN23" s="581"/>
      <c r="AO23" s="581"/>
      <c r="AP23" s="581"/>
      <c r="AQ23" s="581"/>
      <c r="AR23" s="581"/>
      <c r="AS23" s="581"/>
      <c r="AT23" s="581"/>
      <c r="AU23" s="581"/>
      <c r="AV23" s="581"/>
      <c r="AW23" s="581"/>
      <c r="AX23" s="581"/>
      <c r="AY23" s="581"/>
      <c r="AZ23" s="581"/>
      <c r="BA23" s="581"/>
      <c r="BB23" s="581"/>
      <c r="BC23" s="581"/>
      <c r="BD23" s="581"/>
      <c r="BE23" s="581"/>
      <c r="BF23" s="581"/>
      <c r="BG23" s="581"/>
      <c r="BH23" s="581"/>
      <c r="BI23" s="581"/>
      <c r="BJ23" s="581"/>
      <c r="BK23" s="581"/>
      <c r="BL23" s="581"/>
      <c r="BM23" s="581"/>
      <c r="BN23" s="581"/>
      <c r="BO23" s="581"/>
      <c r="BP23" s="581"/>
      <c r="BQ23" s="581"/>
      <c r="BR23" s="581"/>
      <c r="BS23" s="581"/>
      <c r="BT23" s="581"/>
      <c r="BU23" s="581"/>
      <c r="BV23" s="581"/>
      <c r="BW23" s="581"/>
      <c r="BX23" s="581"/>
      <c r="BY23" s="581"/>
      <c r="BZ23" s="581"/>
      <c r="CA23" s="581"/>
      <c r="CB23" s="581"/>
      <c r="CC23" s="581"/>
      <c r="CD23" s="581"/>
      <c r="CE23" s="581"/>
      <c r="CF23" s="581"/>
      <c r="CG23" s="581"/>
      <c r="CH23" s="581"/>
      <c r="CI23" s="581"/>
      <c r="CJ23" s="581"/>
      <c r="CK23" s="581"/>
      <c r="CL23" s="581"/>
      <c r="CM23" s="581"/>
      <c r="CN23" s="581"/>
      <c r="CO23" s="581"/>
      <c r="CP23" s="581"/>
      <c r="CQ23" s="581"/>
      <c r="CR23" s="581"/>
      <c r="CS23" s="581"/>
      <c r="CT23" s="581"/>
      <c r="CU23" s="581"/>
      <c r="CV23" s="581"/>
      <c r="CW23" s="581"/>
      <c r="CX23" s="581"/>
      <c r="CY23" s="581"/>
      <c r="CZ23" s="581"/>
      <c r="DA23" s="581"/>
      <c r="DB23" s="581"/>
      <c r="DC23" s="581"/>
      <c r="DD23" s="581"/>
      <c r="DE23" s="581"/>
      <c r="DF23" s="581"/>
      <c r="DG23" s="581"/>
      <c r="DH23" s="581"/>
      <c r="DI23" s="581"/>
      <c r="DJ23" s="581"/>
      <c r="DK23" s="581"/>
      <c r="DL23" s="581"/>
      <c r="DM23" s="581"/>
      <c r="DN23" s="581"/>
      <c r="DO23" s="581"/>
      <c r="DP23" s="581"/>
      <c r="DQ23" s="581"/>
      <c r="DR23" s="581"/>
      <c r="DS23" s="581"/>
      <c r="DT23" s="581"/>
      <c r="DU23" s="581"/>
      <c r="DV23" s="581"/>
      <c r="DW23" s="581"/>
      <c r="DX23" s="581"/>
      <c r="DY23" s="581"/>
      <c r="DZ23" s="581"/>
      <c r="EA23" s="581"/>
      <c r="EB23" s="581"/>
      <c r="EC23" s="581"/>
      <c r="ED23" s="581"/>
      <c r="EE23" s="581"/>
      <c r="EF23" s="581"/>
      <c r="EG23" s="581"/>
      <c r="EH23" s="581"/>
      <c r="EI23" s="581"/>
      <c r="EJ23" s="581"/>
      <c r="EK23" s="581"/>
      <c r="EL23" s="581"/>
      <c r="EM23" s="581"/>
      <c r="EN23" s="581"/>
      <c r="EO23" s="581"/>
      <c r="EP23" s="581"/>
      <c r="EQ23" s="581"/>
      <c r="ER23" s="581"/>
      <c r="ES23" s="581"/>
      <c r="ET23" s="581"/>
      <c r="EU23" s="581"/>
      <c r="EV23" s="581"/>
      <c r="EW23" s="581"/>
      <c r="EX23" s="581"/>
      <c r="EY23" s="582"/>
    </row>
    <row r="24" spans="1:155" ht="6" customHeight="1" x14ac:dyDescent="0.2">
      <c r="A24" s="575"/>
      <c r="B24" s="575"/>
      <c r="C24" s="575"/>
      <c r="D24" s="575"/>
      <c r="E24" s="575"/>
      <c r="F24" s="575"/>
      <c r="G24" s="575"/>
      <c r="H24" s="575"/>
      <c r="I24" s="575"/>
      <c r="J24" s="575"/>
      <c r="K24" s="575"/>
      <c r="L24" s="575"/>
      <c r="M24" s="575"/>
      <c r="N24" s="575"/>
      <c r="O24" s="575"/>
      <c r="P24" s="575"/>
      <c r="Q24" s="575"/>
      <c r="R24" s="575"/>
      <c r="S24" s="575"/>
      <c r="T24" s="575"/>
      <c r="U24" s="575"/>
      <c r="V24" s="575"/>
      <c r="W24" s="575"/>
      <c r="X24" s="575"/>
      <c r="Y24" s="575"/>
      <c r="Z24" s="575"/>
      <c r="AA24" s="575"/>
      <c r="AB24" s="575"/>
      <c r="AC24" s="575"/>
      <c r="AD24" s="575"/>
      <c r="AE24" s="575"/>
      <c r="AF24" s="575"/>
      <c r="AG24" s="575"/>
      <c r="AH24" s="575"/>
      <c r="AI24" s="575"/>
      <c r="AJ24" s="575"/>
      <c r="AK24" s="575"/>
      <c r="AL24" s="575"/>
      <c r="AM24" s="575"/>
      <c r="AN24" s="575"/>
      <c r="AO24" s="575"/>
      <c r="AP24" s="575"/>
      <c r="AQ24" s="575"/>
      <c r="AR24" s="575"/>
      <c r="AS24" s="575"/>
      <c r="AT24" s="575"/>
      <c r="AU24" s="575"/>
      <c r="AV24" s="575"/>
      <c r="AW24" s="575"/>
      <c r="AX24" s="575"/>
      <c r="AY24" s="575"/>
      <c r="AZ24" s="575"/>
      <c r="BA24" s="575"/>
      <c r="BB24" s="575"/>
      <c r="BC24" s="575"/>
      <c r="BD24" s="575"/>
      <c r="BE24" s="575"/>
      <c r="BF24" s="575"/>
      <c r="BG24" s="575"/>
      <c r="BH24" s="575"/>
      <c r="BI24" s="575"/>
      <c r="BJ24" s="575"/>
      <c r="BK24" s="575"/>
      <c r="BL24" s="575"/>
      <c r="BM24" s="575"/>
      <c r="BN24" s="575"/>
      <c r="BO24" s="575"/>
      <c r="BP24" s="575"/>
      <c r="BQ24" s="575"/>
      <c r="BR24" s="575"/>
      <c r="BS24" s="575"/>
      <c r="BT24" s="575"/>
      <c r="BU24" s="575"/>
      <c r="BV24" s="575"/>
      <c r="BW24" s="575"/>
      <c r="BX24" s="575"/>
      <c r="BY24" s="575"/>
      <c r="BZ24" s="575"/>
      <c r="CA24" s="575"/>
      <c r="CB24" s="575"/>
      <c r="CC24" s="575"/>
      <c r="CD24" s="575"/>
      <c r="CE24" s="575"/>
      <c r="CF24" s="575"/>
      <c r="CG24" s="575"/>
      <c r="CH24" s="575"/>
      <c r="CI24" s="575"/>
      <c r="CJ24" s="575"/>
      <c r="CK24" s="575"/>
      <c r="CL24" s="575"/>
      <c r="CM24" s="575"/>
      <c r="CN24" s="575"/>
      <c r="CO24" s="575"/>
      <c r="CP24" s="575"/>
      <c r="CQ24" s="575"/>
      <c r="CR24" s="575"/>
      <c r="CS24" s="575"/>
      <c r="CT24" s="575"/>
      <c r="CU24" s="575"/>
      <c r="CV24" s="575"/>
      <c r="CW24" s="575"/>
      <c r="CX24" s="575"/>
      <c r="CY24" s="575"/>
      <c r="CZ24" s="575"/>
      <c r="DA24" s="575"/>
      <c r="DB24" s="575"/>
      <c r="DC24" s="575"/>
      <c r="DD24" s="575"/>
      <c r="DE24" s="575"/>
      <c r="DF24" s="575"/>
      <c r="DG24" s="575"/>
      <c r="DH24" s="575"/>
      <c r="DI24" s="575"/>
      <c r="DJ24" s="575"/>
      <c r="DK24" s="575"/>
      <c r="DL24" s="575"/>
      <c r="DM24" s="575"/>
      <c r="DN24" s="575"/>
      <c r="DO24" s="575"/>
      <c r="DP24" s="575"/>
      <c r="DQ24" s="575"/>
      <c r="DR24" s="575"/>
      <c r="DS24" s="575"/>
      <c r="DT24" s="575"/>
      <c r="DU24" s="575"/>
      <c r="DV24" s="575"/>
      <c r="DW24" s="575"/>
      <c r="DX24" s="575"/>
      <c r="DY24" s="575"/>
      <c r="DZ24" s="575"/>
      <c r="EA24" s="575"/>
      <c r="EB24" s="575"/>
      <c r="EC24" s="575"/>
      <c r="ED24" s="575"/>
      <c r="EE24" s="575"/>
      <c r="EF24" s="575"/>
      <c r="EG24" s="575"/>
      <c r="EH24" s="575"/>
      <c r="EI24" s="575"/>
      <c r="EJ24" s="575"/>
      <c r="EK24" s="575"/>
      <c r="EL24" s="575"/>
      <c r="EM24" s="575"/>
      <c r="EN24" s="575"/>
      <c r="EO24" s="575"/>
      <c r="EP24" s="575"/>
      <c r="EQ24" s="575"/>
      <c r="ER24" s="575"/>
      <c r="ES24" s="575"/>
      <c r="ET24" s="575"/>
      <c r="EU24" s="575"/>
      <c r="EV24" s="575"/>
      <c r="EW24" s="575"/>
      <c r="EX24" s="575"/>
      <c r="EY24" s="575"/>
    </row>
    <row r="25" spans="1:155" ht="18" customHeight="1" x14ac:dyDescent="0.2">
      <c r="A25" s="1357" t="s">
        <v>585</v>
      </c>
      <c r="B25" s="1358"/>
      <c r="C25" s="1358"/>
      <c r="D25" s="1358"/>
      <c r="E25" s="1358"/>
      <c r="F25" s="1358"/>
      <c r="G25" s="1358"/>
      <c r="H25" s="1358"/>
      <c r="I25" s="1358"/>
      <c r="J25" s="1358"/>
      <c r="K25" s="1358"/>
      <c r="L25" s="1358"/>
      <c r="M25" s="1358"/>
      <c r="N25" s="1358"/>
      <c r="O25" s="1358"/>
      <c r="P25" s="1358"/>
      <c r="Q25" s="1358"/>
      <c r="R25" s="1358"/>
      <c r="S25" s="1358"/>
      <c r="T25" s="1358"/>
      <c r="U25" s="1358"/>
      <c r="V25" s="1358"/>
      <c r="W25" s="1358"/>
      <c r="X25" s="1358"/>
      <c r="Y25" s="1358"/>
      <c r="Z25" s="1358"/>
      <c r="AA25" s="1358"/>
      <c r="AB25" s="1358"/>
      <c r="AC25" s="1358"/>
      <c r="AD25" s="1358"/>
      <c r="AE25" s="1358"/>
      <c r="AF25" s="1358"/>
      <c r="AG25" s="1358"/>
      <c r="AH25" s="1358"/>
      <c r="AI25" s="1358"/>
      <c r="AJ25" s="1358"/>
      <c r="AK25" s="1358"/>
      <c r="AL25" s="1358"/>
      <c r="AM25" s="1358"/>
      <c r="AN25" s="1358"/>
      <c r="AO25" s="1358"/>
      <c r="AP25" s="1358"/>
      <c r="AQ25" s="1358"/>
      <c r="AR25" s="1358"/>
      <c r="AS25" s="1358"/>
      <c r="AT25" s="1358"/>
      <c r="AU25" s="1358"/>
      <c r="AV25" s="1358"/>
      <c r="AW25" s="1358"/>
      <c r="AX25" s="1358"/>
      <c r="AY25" s="1358"/>
      <c r="AZ25" s="1358"/>
      <c r="BA25" s="1358"/>
      <c r="BB25" s="1358"/>
      <c r="BC25" s="1358"/>
      <c r="BD25" s="1358"/>
      <c r="BE25" s="1358"/>
      <c r="BF25" s="1358"/>
      <c r="BG25" s="1358"/>
      <c r="BH25" s="1358"/>
      <c r="BI25" s="1358"/>
      <c r="BJ25" s="1358"/>
      <c r="BK25" s="1358"/>
      <c r="BL25" s="1358"/>
      <c r="BM25" s="1358"/>
      <c r="BN25" s="1358"/>
      <c r="BO25" s="1358"/>
      <c r="BP25" s="1358"/>
      <c r="BQ25" s="1358"/>
      <c r="BR25" s="1358"/>
      <c r="BS25" s="1358"/>
      <c r="BT25" s="1358"/>
      <c r="BU25" s="1358"/>
      <c r="BV25" s="1358"/>
      <c r="BW25" s="1358"/>
      <c r="BX25" s="1358"/>
      <c r="BY25" s="1358"/>
      <c r="BZ25" s="1358"/>
      <c r="CA25" s="1358"/>
      <c r="CB25" s="1358"/>
      <c r="CC25" s="1358"/>
      <c r="CD25" s="1358"/>
      <c r="CE25" s="1358"/>
      <c r="CF25" s="1358"/>
      <c r="CG25" s="1358"/>
      <c r="CH25" s="1358"/>
      <c r="CI25" s="1358"/>
      <c r="CJ25" s="1358"/>
      <c r="CK25" s="1359"/>
      <c r="CL25" s="1360" t="s">
        <v>586</v>
      </c>
      <c r="CM25" s="1360"/>
      <c r="CN25" s="1360"/>
      <c r="CO25" s="1360"/>
      <c r="CP25" s="1360"/>
      <c r="CQ25" s="1360"/>
      <c r="CR25" s="1360"/>
      <c r="CS25" s="1360"/>
      <c r="CT25" s="1360"/>
      <c r="CU25" s="1360"/>
      <c r="CV25" s="1360"/>
      <c r="CW25" s="1360"/>
      <c r="CX25" s="1360"/>
      <c r="CY25" s="1360"/>
      <c r="CZ25" s="1360"/>
      <c r="DA25" s="1360"/>
      <c r="DB25" s="1360"/>
      <c r="DC25" s="1360"/>
      <c r="DD25" s="1360"/>
      <c r="DE25" s="1360"/>
      <c r="DF25" s="1360"/>
      <c r="DG25" s="1360"/>
      <c r="DH25" s="1360"/>
      <c r="DI25" s="1360"/>
      <c r="DJ25" s="1360"/>
      <c r="DK25" s="1360"/>
      <c r="DL25" s="1360"/>
      <c r="DM25" s="1360"/>
      <c r="DN25" s="1360"/>
      <c r="DO25" s="1360"/>
      <c r="DP25" s="1360"/>
      <c r="DQ25" s="1360"/>
      <c r="DR25" s="1360"/>
      <c r="DS25" s="1360"/>
      <c r="DT25" s="1360"/>
      <c r="DU25" s="1360"/>
      <c r="DV25" s="575"/>
      <c r="DW25" s="575"/>
      <c r="DX25" s="1319" t="s">
        <v>1599</v>
      </c>
      <c r="DY25" s="1320"/>
      <c r="DZ25" s="1320"/>
      <c r="EA25" s="1320"/>
      <c r="EB25" s="1320"/>
      <c r="EC25" s="1320"/>
      <c r="ED25" s="1320"/>
      <c r="EE25" s="1320"/>
      <c r="EF25" s="1320"/>
      <c r="EG25" s="1320"/>
      <c r="EH25" s="1320"/>
      <c r="EI25" s="1320"/>
      <c r="EJ25" s="1320"/>
      <c r="EK25" s="1320"/>
      <c r="EL25" s="1320"/>
      <c r="EM25" s="1320"/>
      <c r="EN25" s="1320"/>
      <c r="EO25" s="1320"/>
      <c r="EP25" s="1320"/>
      <c r="EQ25" s="1320"/>
      <c r="ER25" s="1320"/>
      <c r="ES25" s="1320"/>
      <c r="ET25" s="1320"/>
      <c r="EU25" s="1320"/>
      <c r="EV25" s="1320"/>
      <c r="EW25" s="1320"/>
      <c r="EX25" s="1320"/>
      <c r="EY25" s="1321"/>
    </row>
    <row r="26" spans="1:155" ht="24.95" customHeight="1" x14ac:dyDescent="0.2">
      <c r="A26" s="1322" t="s">
        <v>1600</v>
      </c>
      <c r="B26" s="1323"/>
      <c r="C26" s="1323"/>
      <c r="D26" s="1323"/>
      <c r="E26" s="1323"/>
      <c r="F26" s="1323"/>
      <c r="G26" s="1323"/>
      <c r="H26" s="1323"/>
      <c r="I26" s="1323"/>
      <c r="J26" s="1323"/>
      <c r="K26" s="1323"/>
      <c r="L26" s="1323"/>
      <c r="M26" s="1323"/>
      <c r="N26" s="1323"/>
      <c r="O26" s="1323"/>
      <c r="P26" s="1323"/>
      <c r="Q26" s="1323"/>
      <c r="R26" s="1323"/>
      <c r="S26" s="1323"/>
      <c r="T26" s="1323"/>
      <c r="U26" s="1323"/>
      <c r="V26" s="1323"/>
      <c r="W26" s="1323"/>
      <c r="X26" s="1323"/>
      <c r="Y26" s="1323"/>
      <c r="Z26" s="1323"/>
      <c r="AA26" s="1323"/>
      <c r="AB26" s="1323"/>
      <c r="AC26" s="1323"/>
      <c r="AD26" s="1323"/>
      <c r="AE26" s="1323"/>
      <c r="AF26" s="1323"/>
      <c r="AG26" s="1323"/>
      <c r="AH26" s="1323"/>
      <c r="AI26" s="1323"/>
      <c r="AJ26" s="1323"/>
      <c r="AK26" s="1323"/>
      <c r="AL26" s="1323"/>
      <c r="AM26" s="1323"/>
      <c r="AN26" s="1323"/>
      <c r="AO26" s="1323"/>
      <c r="AP26" s="1323"/>
      <c r="AQ26" s="1323"/>
      <c r="AR26" s="1323"/>
      <c r="AS26" s="1323"/>
      <c r="AT26" s="1323"/>
      <c r="AU26" s="1323"/>
      <c r="AV26" s="1323"/>
      <c r="AW26" s="1323"/>
      <c r="AX26" s="1323"/>
      <c r="AY26" s="1323"/>
      <c r="AZ26" s="1323"/>
      <c r="BA26" s="1323"/>
      <c r="BB26" s="1323"/>
      <c r="BC26" s="1323"/>
      <c r="BD26" s="1323"/>
      <c r="BE26" s="1323"/>
      <c r="BF26" s="1323"/>
      <c r="BG26" s="1323"/>
      <c r="BH26" s="1323"/>
      <c r="BI26" s="1323"/>
      <c r="BJ26" s="1323"/>
      <c r="BK26" s="1323"/>
      <c r="BL26" s="1323"/>
      <c r="BM26" s="1323"/>
      <c r="BN26" s="1323"/>
      <c r="BO26" s="1323"/>
      <c r="BP26" s="1323"/>
      <c r="BQ26" s="1323"/>
      <c r="BR26" s="1323"/>
      <c r="BS26" s="1323"/>
      <c r="BT26" s="1323"/>
      <c r="BU26" s="1323"/>
      <c r="BV26" s="1323"/>
      <c r="BW26" s="1323"/>
      <c r="BX26" s="1323"/>
      <c r="BY26" s="1323"/>
      <c r="BZ26" s="1323"/>
      <c r="CA26" s="1323"/>
      <c r="CB26" s="1323"/>
      <c r="CC26" s="1323"/>
      <c r="CD26" s="1323"/>
      <c r="CE26" s="1323"/>
      <c r="CF26" s="1323"/>
      <c r="CG26" s="1323"/>
      <c r="CH26" s="1323"/>
      <c r="CI26" s="1323"/>
      <c r="CJ26" s="1323"/>
      <c r="CK26" s="1324"/>
      <c r="CL26" s="1325" t="s">
        <v>1601</v>
      </c>
      <c r="CM26" s="1326"/>
      <c r="CN26" s="1326"/>
      <c r="CO26" s="1326"/>
      <c r="CP26" s="1326"/>
      <c r="CQ26" s="1326"/>
      <c r="CR26" s="1326"/>
      <c r="CS26" s="1326"/>
      <c r="CT26" s="1326"/>
      <c r="CU26" s="1326"/>
      <c r="CV26" s="1326"/>
      <c r="CW26" s="1326"/>
      <c r="CX26" s="1326"/>
      <c r="CY26" s="1326"/>
      <c r="CZ26" s="1326"/>
      <c r="DA26" s="1326"/>
      <c r="DB26" s="1326"/>
      <c r="DC26" s="1326"/>
      <c r="DD26" s="1326"/>
      <c r="DE26" s="1326"/>
      <c r="DF26" s="1326"/>
      <c r="DG26" s="1326"/>
      <c r="DH26" s="1326"/>
      <c r="DI26" s="1326"/>
      <c r="DJ26" s="1326"/>
      <c r="DK26" s="1326"/>
      <c r="DL26" s="1326"/>
      <c r="DM26" s="1326"/>
      <c r="DN26" s="1326"/>
      <c r="DO26" s="1326"/>
      <c r="DP26" s="1326"/>
      <c r="DQ26" s="1326"/>
      <c r="DR26" s="1326"/>
      <c r="DS26" s="1326"/>
      <c r="DT26" s="1326"/>
      <c r="DU26" s="1327"/>
      <c r="DV26" s="575"/>
      <c r="DW26" s="575"/>
      <c r="DX26" s="1331" t="s">
        <v>590</v>
      </c>
      <c r="DY26" s="1332"/>
      <c r="DZ26" s="1332"/>
      <c r="EA26" s="1332"/>
      <c r="EB26" s="1332"/>
      <c r="EC26" s="1332"/>
      <c r="ED26" s="1332"/>
      <c r="EE26" s="1332"/>
      <c r="EF26" s="1332"/>
      <c r="EG26" s="1332"/>
      <c r="EH26" s="1332"/>
      <c r="EI26" s="1332"/>
      <c r="EJ26" s="1332"/>
      <c r="EK26" s="1332"/>
      <c r="EL26" s="1333" t="s">
        <v>1602</v>
      </c>
      <c r="EM26" s="1334"/>
      <c r="EN26" s="1334"/>
      <c r="EO26" s="1334"/>
      <c r="EP26" s="1334"/>
      <c r="EQ26" s="1334"/>
      <c r="ER26" s="1334"/>
      <c r="ES26" s="1334"/>
      <c r="ET26" s="1334"/>
      <c r="EU26" s="1334"/>
      <c r="EV26" s="1334"/>
      <c r="EW26" s="1334"/>
      <c r="EX26" s="1334"/>
      <c r="EY26" s="1335"/>
    </row>
    <row r="27" spans="1:155" ht="12.95" customHeight="1" x14ac:dyDescent="0.2">
      <c r="A27" s="1336" t="s">
        <v>1603</v>
      </c>
      <c r="B27" s="1337"/>
      <c r="C27" s="1337"/>
      <c r="D27" s="1337"/>
      <c r="E27" s="1337"/>
      <c r="F27" s="1337"/>
      <c r="G27" s="1337"/>
      <c r="H27" s="1337"/>
      <c r="I27" s="1337"/>
      <c r="J27" s="1337"/>
      <c r="K27" s="1337"/>
      <c r="L27" s="1337"/>
      <c r="M27" s="1337"/>
      <c r="N27" s="1337"/>
      <c r="O27" s="1337"/>
      <c r="P27" s="1337"/>
      <c r="Q27" s="1337"/>
      <c r="R27" s="1337"/>
      <c r="S27" s="1337"/>
      <c r="T27" s="1337"/>
      <c r="U27" s="1337"/>
      <c r="V27" s="1337"/>
      <c r="W27" s="1337"/>
      <c r="X27" s="1337"/>
      <c r="Y27" s="1337"/>
      <c r="Z27" s="1337"/>
      <c r="AA27" s="1337"/>
      <c r="AB27" s="1337"/>
      <c r="AC27" s="1337"/>
      <c r="AD27" s="1337"/>
      <c r="AE27" s="1337"/>
      <c r="AF27" s="1337"/>
      <c r="AG27" s="1337"/>
      <c r="AH27" s="1337"/>
      <c r="AI27" s="1337"/>
      <c r="AJ27" s="1337"/>
      <c r="AK27" s="1337"/>
      <c r="AL27" s="1337"/>
      <c r="AM27" s="1337"/>
      <c r="AN27" s="1337"/>
      <c r="AO27" s="1337"/>
      <c r="AP27" s="1337"/>
      <c r="AQ27" s="1337"/>
      <c r="AR27" s="1337"/>
      <c r="AS27" s="1337"/>
      <c r="AT27" s="1337"/>
      <c r="AU27" s="1337"/>
      <c r="AV27" s="1337"/>
      <c r="AW27" s="1337"/>
      <c r="AX27" s="1337"/>
      <c r="AY27" s="1337"/>
      <c r="AZ27" s="1337"/>
      <c r="BA27" s="1337"/>
      <c r="BB27" s="1337"/>
      <c r="BC27" s="1337"/>
      <c r="BD27" s="1337"/>
      <c r="BE27" s="1337"/>
      <c r="BF27" s="1337"/>
      <c r="BG27" s="1337"/>
      <c r="BH27" s="1337"/>
      <c r="BI27" s="1337"/>
      <c r="BJ27" s="1337"/>
      <c r="BK27" s="1337"/>
      <c r="BL27" s="1337"/>
      <c r="BM27" s="1337"/>
      <c r="BN27" s="1337"/>
      <c r="BO27" s="1337"/>
      <c r="BP27" s="1337"/>
      <c r="BQ27" s="1337"/>
      <c r="BR27" s="1337"/>
      <c r="BS27" s="1337"/>
      <c r="BT27" s="1337"/>
      <c r="BU27" s="1337"/>
      <c r="BV27" s="1337"/>
      <c r="BW27" s="1337"/>
      <c r="BX27" s="1337"/>
      <c r="BY27" s="1337"/>
      <c r="BZ27" s="1337"/>
      <c r="CA27" s="1337"/>
      <c r="CB27" s="1337"/>
      <c r="CC27" s="1337"/>
      <c r="CD27" s="1337"/>
      <c r="CE27" s="1337"/>
      <c r="CF27" s="1337"/>
      <c r="CG27" s="1337"/>
      <c r="CH27" s="1337"/>
      <c r="CI27" s="1337"/>
      <c r="CJ27" s="1337"/>
      <c r="CK27" s="1338"/>
      <c r="CL27" s="1328"/>
      <c r="CM27" s="1329"/>
      <c r="CN27" s="1329"/>
      <c r="CO27" s="1329"/>
      <c r="CP27" s="1329"/>
      <c r="CQ27" s="1329"/>
      <c r="CR27" s="1329"/>
      <c r="CS27" s="1329"/>
      <c r="CT27" s="1329"/>
      <c r="CU27" s="1329"/>
      <c r="CV27" s="1329"/>
      <c r="CW27" s="1329"/>
      <c r="CX27" s="1329"/>
      <c r="CY27" s="1329"/>
      <c r="CZ27" s="1329"/>
      <c r="DA27" s="1329"/>
      <c r="DB27" s="1329"/>
      <c r="DC27" s="1329"/>
      <c r="DD27" s="1329"/>
      <c r="DE27" s="1329"/>
      <c r="DF27" s="1329"/>
      <c r="DG27" s="1329"/>
      <c r="DH27" s="1329"/>
      <c r="DI27" s="1329"/>
      <c r="DJ27" s="1329"/>
      <c r="DK27" s="1329"/>
      <c r="DL27" s="1329"/>
      <c r="DM27" s="1329"/>
      <c r="DN27" s="1329"/>
      <c r="DO27" s="1329"/>
      <c r="DP27" s="1329"/>
      <c r="DQ27" s="1329"/>
      <c r="DR27" s="1329"/>
      <c r="DS27" s="1329"/>
      <c r="DT27" s="1329"/>
      <c r="DU27" s="1330"/>
      <c r="DV27" s="575"/>
      <c r="DW27" s="575"/>
      <c r="DX27" s="575"/>
      <c r="DY27" s="575"/>
      <c r="DZ27" s="575"/>
      <c r="EA27" s="575"/>
      <c r="EB27" s="575"/>
      <c r="EC27" s="575"/>
      <c r="ED27" s="575"/>
      <c r="EE27" s="575"/>
      <c r="EF27" s="575"/>
      <c r="EG27" s="575"/>
      <c r="EH27" s="575"/>
      <c r="EI27" s="575"/>
      <c r="EJ27" s="575"/>
      <c r="EK27" s="575"/>
      <c r="EL27" s="575"/>
      <c r="EM27" s="575"/>
      <c r="EN27" s="575"/>
      <c r="EO27" s="575"/>
      <c r="EP27" s="575"/>
      <c r="EQ27" s="575"/>
      <c r="ER27" s="575"/>
      <c r="ES27" s="575"/>
      <c r="ET27" s="575"/>
      <c r="EU27" s="575"/>
      <c r="EV27" s="575"/>
      <c r="EW27" s="575"/>
      <c r="EX27" s="575"/>
      <c r="EY27" s="575"/>
    </row>
    <row r="28" spans="1:155" ht="12.95" customHeight="1" x14ac:dyDescent="0.2">
      <c r="A28" s="1336"/>
      <c r="B28" s="1337"/>
      <c r="C28" s="1337"/>
      <c r="D28" s="1337"/>
      <c r="E28" s="1337"/>
      <c r="F28" s="1337"/>
      <c r="G28" s="1337"/>
      <c r="H28" s="1337"/>
      <c r="I28" s="1337"/>
      <c r="J28" s="1337"/>
      <c r="K28" s="1337"/>
      <c r="L28" s="1337"/>
      <c r="M28" s="1337"/>
      <c r="N28" s="1337"/>
      <c r="O28" s="1337"/>
      <c r="P28" s="1337"/>
      <c r="Q28" s="1337"/>
      <c r="R28" s="1337"/>
      <c r="S28" s="1337"/>
      <c r="T28" s="1337"/>
      <c r="U28" s="1337"/>
      <c r="V28" s="1337"/>
      <c r="W28" s="1337"/>
      <c r="X28" s="1337"/>
      <c r="Y28" s="1337"/>
      <c r="Z28" s="1337"/>
      <c r="AA28" s="1337"/>
      <c r="AB28" s="1337"/>
      <c r="AC28" s="1337"/>
      <c r="AD28" s="1337"/>
      <c r="AE28" s="1337"/>
      <c r="AF28" s="1337"/>
      <c r="AG28" s="1337"/>
      <c r="AH28" s="1337"/>
      <c r="AI28" s="1337"/>
      <c r="AJ28" s="1337"/>
      <c r="AK28" s="1337"/>
      <c r="AL28" s="1337"/>
      <c r="AM28" s="1337"/>
      <c r="AN28" s="1337"/>
      <c r="AO28" s="1337"/>
      <c r="AP28" s="1337"/>
      <c r="AQ28" s="1337"/>
      <c r="AR28" s="1337"/>
      <c r="AS28" s="1337"/>
      <c r="AT28" s="1337"/>
      <c r="AU28" s="1337"/>
      <c r="AV28" s="1337"/>
      <c r="AW28" s="1337"/>
      <c r="AX28" s="1337"/>
      <c r="AY28" s="1337"/>
      <c r="AZ28" s="1337"/>
      <c r="BA28" s="1337"/>
      <c r="BB28" s="1337"/>
      <c r="BC28" s="1337"/>
      <c r="BD28" s="1337"/>
      <c r="BE28" s="1337"/>
      <c r="BF28" s="1337"/>
      <c r="BG28" s="1337"/>
      <c r="BH28" s="1337"/>
      <c r="BI28" s="1337"/>
      <c r="BJ28" s="1337"/>
      <c r="BK28" s="1337"/>
      <c r="BL28" s="1337"/>
      <c r="BM28" s="1337"/>
      <c r="BN28" s="1337"/>
      <c r="BO28" s="1337"/>
      <c r="BP28" s="1337"/>
      <c r="BQ28" s="1337"/>
      <c r="BR28" s="1337"/>
      <c r="BS28" s="1337"/>
      <c r="BT28" s="1337"/>
      <c r="BU28" s="1337"/>
      <c r="BV28" s="1337"/>
      <c r="BW28" s="1337"/>
      <c r="BX28" s="1337"/>
      <c r="BY28" s="1337"/>
      <c r="BZ28" s="1337"/>
      <c r="CA28" s="1337"/>
      <c r="CB28" s="1337"/>
      <c r="CC28" s="1337"/>
      <c r="CD28" s="1337"/>
      <c r="CE28" s="1337"/>
      <c r="CF28" s="1337"/>
      <c r="CG28" s="1337"/>
      <c r="CH28" s="1337"/>
      <c r="CI28" s="1337"/>
      <c r="CJ28" s="1337"/>
      <c r="CK28" s="1338"/>
      <c r="CL28" s="1328"/>
      <c r="CM28" s="1329"/>
      <c r="CN28" s="1329"/>
      <c r="CO28" s="1329"/>
      <c r="CP28" s="1329"/>
      <c r="CQ28" s="1329"/>
      <c r="CR28" s="1329"/>
      <c r="CS28" s="1329"/>
      <c r="CT28" s="1329"/>
      <c r="CU28" s="1329"/>
      <c r="CV28" s="1329"/>
      <c r="CW28" s="1329"/>
      <c r="CX28" s="1329"/>
      <c r="CY28" s="1329"/>
      <c r="CZ28" s="1329"/>
      <c r="DA28" s="1329"/>
      <c r="DB28" s="1329"/>
      <c r="DC28" s="1329"/>
      <c r="DD28" s="1329"/>
      <c r="DE28" s="1329"/>
      <c r="DF28" s="1329"/>
      <c r="DG28" s="1329"/>
      <c r="DH28" s="1329"/>
      <c r="DI28" s="1329"/>
      <c r="DJ28" s="1329"/>
      <c r="DK28" s="1329"/>
      <c r="DL28" s="1329"/>
      <c r="DM28" s="1329"/>
      <c r="DN28" s="1329"/>
      <c r="DO28" s="1329"/>
      <c r="DP28" s="1329"/>
      <c r="DQ28" s="1329"/>
      <c r="DR28" s="1329"/>
      <c r="DS28" s="1329"/>
      <c r="DT28" s="1329"/>
      <c r="DU28" s="1330"/>
      <c r="DV28" s="575"/>
      <c r="DW28" s="575"/>
      <c r="DX28" s="1339" t="s">
        <v>1604</v>
      </c>
      <c r="DY28" s="1339"/>
      <c r="DZ28" s="1339"/>
      <c r="EA28" s="1339"/>
      <c r="EB28" s="1339"/>
      <c r="EC28" s="1339"/>
      <c r="ED28" s="1339"/>
      <c r="EE28" s="1339"/>
      <c r="EF28" s="1339"/>
      <c r="EG28" s="1339"/>
      <c r="EH28" s="1339"/>
      <c r="EI28" s="1339"/>
      <c r="EJ28" s="1339"/>
      <c r="EK28" s="1339"/>
      <c r="EL28" s="1339"/>
      <c r="EM28" s="1339"/>
      <c r="EN28" s="1339"/>
      <c r="EO28" s="1339"/>
      <c r="EP28" s="1339"/>
      <c r="EQ28" s="1339"/>
      <c r="ER28" s="1339"/>
      <c r="ES28" s="1339"/>
      <c r="ET28" s="1339"/>
      <c r="EU28" s="1339"/>
      <c r="EV28" s="1339"/>
      <c r="EW28" s="1339"/>
      <c r="EX28" s="1339"/>
      <c r="EY28" s="1339"/>
    </row>
    <row r="29" spans="1:155" ht="12.95" customHeight="1" x14ac:dyDescent="0.2">
      <c r="A29" s="1336" t="s">
        <v>1605</v>
      </c>
      <c r="B29" s="1337"/>
      <c r="C29" s="1337"/>
      <c r="D29" s="1337"/>
      <c r="E29" s="1337"/>
      <c r="F29" s="1337"/>
      <c r="G29" s="1337"/>
      <c r="H29" s="1337"/>
      <c r="I29" s="1337"/>
      <c r="J29" s="1337"/>
      <c r="K29" s="1337"/>
      <c r="L29" s="1337"/>
      <c r="M29" s="1337"/>
      <c r="N29" s="1337"/>
      <c r="O29" s="1337"/>
      <c r="P29" s="1337"/>
      <c r="Q29" s="1337"/>
      <c r="R29" s="1337"/>
      <c r="S29" s="1337"/>
      <c r="T29" s="1337"/>
      <c r="U29" s="1337"/>
      <c r="V29" s="1337"/>
      <c r="W29" s="1337"/>
      <c r="X29" s="1337"/>
      <c r="Y29" s="1337"/>
      <c r="Z29" s="1337"/>
      <c r="AA29" s="1337"/>
      <c r="AB29" s="1337"/>
      <c r="AC29" s="1337"/>
      <c r="AD29" s="1337"/>
      <c r="AE29" s="1337"/>
      <c r="AF29" s="1337"/>
      <c r="AG29" s="1337"/>
      <c r="AH29" s="1337"/>
      <c r="AI29" s="1337"/>
      <c r="AJ29" s="1337"/>
      <c r="AK29" s="1337"/>
      <c r="AL29" s="1337"/>
      <c r="AM29" s="1337"/>
      <c r="AN29" s="1337"/>
      <c r="AO29" s="1337"/>
      <c r="AP29" s="1337"/>
      <c r="AQ29" s="1337"/>
      <c r="AR29" s="1337"/>
      <c r="AS29" s="1337"/>
      <c r="AT29" s="1337"/>
      <c r="AU29" s="1337"/>
      <c r="AV29" s="1337"/>
      <c r="AW29" s="1337"/>
      <c r="AX29" s="1337"/>
      <c r="AY29" s="1337"/>
      <c r="AZ29" s="1337"/>
      <c r="BA29" s="1337"/>
      <c r="BB29" s="1337"/>
      <c r="BC29" s="1337"/>
      <c r="BD29" s="1337"/>
      <c r="BE29" s="1337"/>
      <c r="BF29" s="1337"/>
      <c r="BG29" s="1337"/>
      <c r="BH29" s="1337"/>
      <c r="BI29" s="1337"/>
      <c r="BJ29" s="1337"/>
      <c r="BK29" s="1337"/>
      <c r="BL29" s="1337"/>
      <c r="BM29" s="1337"/>
      <c r="BN29" s="1337"/>
      <c r="BO29" s="1337"/>
      <c r="BP29" s="1337"/>
      <c r="BQ29" s="1337"/>
      <c r="BR29" s="1337"/>
      <c r="BS29" s="1337"/>
      <c r="BT29" s="1337"/>
      <c r="BU29" s="1337"/>
      <c r="BV29" s="1337"/>
      <c r="BW29" s="1337"/>
      <c r="BX29" s="1337"/>
      <c r="BY29" s="1337"/>
      <c r="BZ29" s="1337"/>
      <c r="CA29" s="1337"/>
      <c r="CB29" s="1337"/>
      <c r="CC29" s="1337"/>
      <c r="CD29" s="1337"/>
      <c r="CE29" s="1337"/>
      <c r="CF29" s="1337"/>
      <c r="CG29" s="1337"/>
      <c r="CH29" s="1337"/>
      <c r="CI29" s="1337"/>
      <c r="CJ29" s="1337"/>
      <c r="CK29" s="1338"/>
      <c r="CL29" s="1328"/>
      <c r="CM29" s="1329"/>
      <c r="CN29" s="1329"/>
      <c r="CO29" s="1329"/>
      <c r="CP29" s="1329"/>
      <c r="CQ29" s="1329"/>
      <c r="CR29" s="1329"/>
      <c r="CS29" s="1329"/>
      <c r="CT29" s="1329"/>
      <c r="CU29" s="1329"/>
      <c r="CV29" s="1329"/>
      <c r="CW29" s="1329"/>
      <c r="CX29" s="1329"/>
      <c r="CY29" s="1329"/>
      <c r="CZ29" s="1329"/>
      <c r="DA29" s="1329"/>
      <c r="DB29" s="1329"/>
      <c r="DC29" s="1329"/>
      <c r="DD29" s="1329"/>
      <c r="DE29" s="1329"/>
      <c r="DF29" s="1329"/>
      <c r="DG29" s="1329"/>
      <c r="DH29" s="1329"/>
      <c r="DI29" s="1329"/>
      <c r="DJ29" s="1329"/>
      <c r="DK29" s="1329"/>
      <c r="DL29" s="1329"/>
      <c r="DM29" s="1329"/>
      <c r="DN29" s="1329"/>
      <c r="DO29" s="1329"/>
      <c r="DP29" s="1329"/>
      <c r="DQ29" s="1329"/>
      <c r="DR29" s="1329"/>
      <c r="DS29" s="1329"/>
      <c r="DT29" s="1329"/>
      <c r="DU29" s="1330"/>
      <c r="DV29" s="575"/>
      <c r="DW29" s="575"/>
      <c r="DX29" s="1339"/>
      <c r="DY29" s="1339"/>
      <c r="DZ29" s="1339"/>
      <c r="EA29" s="1339"/>
      <c r="EB29" s="1339"/>
      <c r="EC29" s="1339"/>
      <c r="ED29" s="1339"/>
      <c r="EE29" s="1339"/>
      <c r="EF29" s="1339"/>
      <c r="EG29" s="1339"/>
      <c r="EH29" s="1339"/>
      <c r="EI29" s="1339"/>
      <c r="EJ29" s="1339"/>
      <c r="EK29" s="1339"/>
      <c r="EL29" s="1339"/>
      <c r="EM29" s="1339"/>
      <c r="EN29" s="1339"/>
      <c r="EO29" s="1339"/>
      <c r="EP29" s="1339"/>
      <c r="EQ29" s="1339"/>
      <c r="ER29" s="1339"/>
      <c r="ES29" s="1339"/>
      <c r="ET29" s="1339"/>
      <c r="EU29" s="1339"/>
      <c r="EV29" s="1339"/>
      <c r="EW29" s="1339"/>
      <c r="EX29" s="1339"/>
      <c r="EY29" s="1339"/>
    </row>
    <row r="30" spans="1:155" ht="36.950000000000003" customHeight="1" x14ac:dyDescent="0.2">
      <c r="A30" s="1336" t="s">
        <v>1606</v>
      </c>
      <c r="B30" s="1337"/>
      <c r="C30" s="1337"/>
      <c r="D30" s="1337"/>
      <c r="E30" s="1337"/>
      <c r="F30" s="1337"/>
      <c r="G30" s="1337"/>
      <c r="H30" s="1337"/>
      <c r="I30" s="1337"/>
      <c r="J30" s="1337"/>
      <c r="K30" s="1337"/>
      <c r="L30" s="1337"/>
      <c r="M30" s="1337"/>
      <c r="N30" s="1337"/>
      <c r="O30" s="1337"/>
      <c r="P30" s="1337"/>
      <c r="Q30" s="1337"/>
      <c r="R30" s="1337"/>
      <c r="S30" s="1337"/>
      <c r="T30" s="1337"/>
      <c r="U30" s="1337"/>
      <c r="V30" s="1337"/>
      <c r="W30" s="1337"/>
      <c r="X30" s="1337"/>
      <c r="Y30" s="1337"/>
      <c r="Z30" s="1337"/>
      <c r="AA30" s="1337"/>
      <c r="AB30" s="1337"/>
      <c r="AC30" s="1337"/>
      <c r="AD30" s="1337"/>
      <c r="AE30" s="1337"/>
      <c r="AF30" s="1337"/>
      <c r="AG30" s="1337"/>
      <c r="AH30" s="1337"/>
      <c r="AI30" s="1337"/>
      <c r="AJ30" s="1337"/>
      <c r="AK30" s="1337"/>
      <c r="AL30" s="1337"/>
      <c r="AM30" s="1337"/>
      <c r="AN30" s="1337"/>
      <c r="AO30" s="1337"/>
      <c r="AP30" s="1337"/>
      <c r="AQ30" s="1337"/>
      <c r="AR30" s="1337"/>
      <c r="AS30" s="1337"/>
      <c r="AT30" s="1337"/>
      <c r="AU30" s="1337"/>
      <c r="AV30" s="1337"/>
      <c r="AW30" s="1337"/>
      <c r="AX30" s="1337"/>
      <c r="AY30" s="1337"/>
      <c r="AZ30" s="1337"/>
      <c r="BA30" s="1337"/>
      <c r="BB30" s="1337"/>
      <c r="BC30" s="1337"/>
      <c r="BD30" s="1337"/>
      <c r="BE30" s="1337"/>
      <c r="BF30" s="1337"/>
      <c r="BG30" s="1337"/>
      <c r="BH30" s="1337"/>
      <c r="BI30" s="1337"/>
      <c r="BJ30" s="1337"/>
      <c r="BK30" s="1337"/>
      <c r="BL30" s="1337"/>
      <c r="BM30" s="1337"/>
      <c r="BN30" s="1337"/>
      <c r="BO30" s="1337"/>
      <c r="BP30" s="1337"/>
      <c r="BQ30" s="1337"/>
      <c r="BR30" s="1337"/>
      <c r="BS30" s="1337"/>
      <c r="BT30" s="1337"/>
      <c r="BU30" s="1337"/>
      <c r="BV30" s="1337"/>
      <c r="BW30" s="1337"/>
      <c r="BX30" s="1337"/>
      <c r="BY30" s="1337"/>
      <c r="BZ30" s="1337"/>
      <c r="CA30" s="1337"/>
      <c r="CB30" s="1337"/>
      <c r="CC30" s="1337"/>
      <c r="CD30" s="1337"/>
      <c r="CE30" s="1337"/>
      <c r="CF30" s="1337"/>
      <c r="CG30" s="1337"/>
      <c r="CH30" s="1337"/>
      <c r="CI30" s="1337"/>
      <c r="CJ30" s="1337"/>
      <c r="CK30" s="1338"/>
      <c r="CL30" s="1328"/>
      <c r="CM30" s="1329"/>
      <c r="CN30" s="1329"/>
      <c r="CO30" s="1329"/>
      <c r="CP30" s="1329"/>
      <c r="CQ30" s="1329"/>
      <c r="CR30" s="1329"/>
      <c r="CS30" s="1329"/>
      <c r="CT30" s="1329"/>
      <c r="CU30" s="1329"/>
      <c r="CV30" s="1329"/>
      <c r="CW30" s="1329"/>
      <c r="CX30" s="1329"/>
      <c r="CY30" s="1329"/>
      <c r="CZ30" s="1329"/>
      <c r="DA30" s="1329"/>
      <c r="DB30" s="1329"/>
      <c r="DC30" s="1329"/>
      <c r="DD30" s="1329"/>
      <c r="DE30" s="1329"/>
      <c r="DF30" s="1329"/>
      <c r="DG30" s="1329"/>
      <c r="DH30" s="1329"/>
      <c r="DI30" s="1329"/>
      <c r="DJ30" s="1329"/>
      <c r="DK30" s="1329"/>
      <c r="DL30" s="1329"/>
      <c r="DM30" s="1329"/>
      <c r="DN30" s="1329"/>
      <c r="DO30" s="1329"/>
      <c r="DP30" s="1329"/>
      <c r="DQ30" s="1329"/>
      <c r="DR30" s="1329"/>
      <c r="DS30" s="1329"/>
      <c r="DT30" s="1329"/>
      <c r="DU30" s="1330"/>
      <c r="DV30" s="575"/>
      <c r="DW30" s="575"/>
      <c r="DX30" s="575"/>
      <c r="DY30" s="575"/>
      <c r="DZ30" s="575"/>
      <c r="EA30" s="575"/>
      <c r="EB30" s="575"/>
      <c r="EC30" s="575"/>
      <c r="ED30" s="575"/>
      <c r="EE30" s="575"/>
      <c r="EF30" s="575"/>
      <c r="EG30" s="575"/>
      <c r="EH30" s="575"/>
      <c r="EI30" s="575"/>
      <c r="EJ30" s="575"/>
      <c r="EK30" s="575"/>
      <c r="EL30" s="575"/>
      <c r="EM30" s="575"/>
      <c r="EN30" s="575"/>
      <c r="EO30" s="575"/>
      <c r="EP30" s="575"/>
      <c r="EQ30" s="575"/>
      <c r="ER30" s="575"/>
      <c r="ES30" s="575"/>
      <c r="ET30" s="575"/>
      <c r="EU30" s="575"/>
      <c r="EV30" s="575"/>
      <c r="EW30" s="575"/>
      <c r="EX30" s="575"/>
      <c r="EY30" s="575"/>
    </row>
    <row r="31" spans="1:155" ht="24.95" customHeight="1" x14ac:dyDescent="0.2">
      <c r="A31" s="1348" t="s">
        <v>1607</v>
      </c>
      <c r="B31" s="1349"/>
      <c r="C31" s="1349"/>
      <c r="D31" s="1349"/>
      <c r="E31" s="1349"/>
      <c r="F31" s="1349"/>
      <c r="G31" s="1349"/>
      <c r="H31" s="1349"/>
      <c r="I31" s="1349"/>
      <c r="J31" s="1349"/>
      <c r="K31" s="1349"/>
      <c r="L31" s="1349"/>
      <c r="M31" s="1349"/>
      <c r="N31" s="1349"/>
      <c r="O31" s="1349"/>
      <c r="P31" s="1349"/>
      <c r="Q31" s="1349"/>
      <c r="R31" s="1349"/>
      <c r="S31" s="1349"/>
      <c r="T31" s="1349"/>
      <c r="U31" s="1349"/>
      <c r="V31" s="1349"/>
      <c r="W31" s="1349"/>
      <c r="X31" s="1349"/>
      <c r="Y31" s="1349"/>
      <c r="Z31" s="1349"/>
      <c r="AA31" s="1349"/>
      <c r="AB31" s="1349"/>
      <c r="AC31" s="1349"/>
      <c r="AD31" s="1349"/>
      <c r="AE31" s="1349"/>
      <c r="AF31" s="1349"/>
      <c r="AG31" s="1349"/>
      <c r="AH31" s="1349"/>
      <c r="AI31" s="1349"/>
      <c r="AJ31" s="1349"/>
      <c r="AK31" s="1349"/>
      <c r="AL31" s="1349"/>
      <c r="AM31" s="1349"/>
      <c r="AN31" s="1349"/>
      <c r="AO31" s="1349"/>
      <c r="AP31" s="1349"/>
      <c r="AQ31" s="1349"/>
      <c r="AR31" s="1349"/>
      <c r="AS31" s="1349"/>
      <c r="AT31" s="1349"/>
      <c r="AU31" s="1349"/>
      <c r="AV31" s="1349"/>
      <c r="AW31" s="1349"/>
      <c r="AX31" s="1349"/>
      <c r="AY31" s="1349"/>
      <c r="AZ31" s="1349"/>
      <c r="BA31" s="1349"/>
      <c r="BB31" s="1349"/>
      <c r="BC31" s="1349"/>
      <c r="BD31" s="1349"/>
      <c r="BE31" s="1349"/>
      <c r="BF31" s="1349"/>
      <c r="BG31" s="1349"/>
      <c r="BH31" s="1349"/>
      <c r="BI31" s="1349"/>
      <c r="BJ31" s="1349"/>
      <c r="BK31" s="1349"/>
      <c r="BL31" s="1349"/>
      <c r="BM31" s="1349"/>
      <c r="BN31" s="1349"/>
      <c r="BO31" s="1349"/>
      <c r="BP31" s="1349"/>
      <c r="BQ31" s="1349"/>
      <c r="BR31" s="1349"/>
      <c r="BS31" s="1349"/>
      <c r="BT31" s="1349"/>
      <c r="BU31" s="1349"/>
      <c r="BV31" s="1349"/>
      <c r="BW31" s="1349"/>
      <c r="BX31" s="1349"/>
      <c r="BY31" s="1349"/>
      <c r="BZ31" s="1349"/>
      <c r="CA31" s="1349"/>
      <c r="CB31" s="1349"/>
      <c r="CC31" s="1349"/>
      <c r="CD31" s="1349"/>
      <c r="CE31" s="1349"/>
      <c r="CF31" s="1349"/>
      <c r="CG31" s="1349"/>
      <c r="CH31" s="1349"/>
      <c r="CI31" s="1349"/>
      <c r="CJ31" s="1349"/>
      <c r="CK31" s="1350"/>
      <c r="CL31" s="1328" t="s">
        <v>1608</v>
      </c>
      <c r="CM31" s="1329"/>
      <c r="CN31" s="1329"/>
      <c r="CO31" s="1329"/>
      <c r="CP31" s="1329"/>
      <c r="CQ31" s="1329"/>
      <c r="CR31" s="1329"/>
      <c r="CS31" s="1329"/>
      <c r="CT31" s="1329"/>
      <c r="CU31" s="1329"/>
      <c r="CV31" s="1329"/>
      <c r="CW31" s="1329"/>
      <c r="CX31" s="1329"/>
      <c r="CY31" s="1329"/>
      <c r="CZ31" s="1329"/>
      <c r="DA31" s="1329"/>
      <c r="DB31" s="1329"/>
      <c r="DC31" s="1329"/>
      <c r="DD31" s="1329"/>
      <c r="DE31" s="1329"/>
      <c r="DF31" s="1329"/>
      <c r="DG31" s="1329"/>
      <c r="DH31" s="1329"/>
      <c r="DI31" s="1329"/>
      <c r="DJ31" s="1329"/>
      <c r="DK31" s="1329"/>
      <c r="DL31" s="1329"/>
      <c r="DM31" s="1329"/>
      <c r="DN31" s="1329"/>
      <c r="DO31" s="1329"/>
      <c r="DP31" s="1329"/>
      <c r="DQ31" s="1329"/>
      <c r="DR31" s="1329"/>
      <c r="DS31" s="1329"/>
      <c r="DT31" s="1329"/>
      <c r="DU31" s="1330"/>
      <c r="DV31" s="575"/>
      <c r="DW31" s="575"/>
      <c r="DX31" s="575"/>
      <c r="DY31" s="575"/>
      <c r="DZ31" s="575"/>
      <c r="EA31" s="575"/>
      <c r="EB31" s="575"/>
      <c r="EC31" s="575"/>
      <c r="ED31" s="575"/>
      <c r="EE31" s="575"/>
      <c r="EF31" s="575"/>
      <c r="EG31" s="575"/>
      <c r="EH31" s="575"/>
      <c r="EI31" s="575"/>
      <c r="EJ31" s="575"/>
      <c r="EK31" s="575"/>
      <c r="EL31" s="575"/>
      <c r="EM31" s="575"/>
      <c r="EN31" s="575"/>
      <c r="EO31" s="575"/>
      <c r="EP31" s="575"/>
      <c r="EQ31" s="575"/>
      <c r="ER31" s="575"/>
      <c r="ES31" s="575"/>
      <c r="ET31" s="575"/>
      <c r="EU31" s="575"/>
      <c r="EV31" s="575"/>
      <c r="EW31" s="575"/>
      <c r="EX31" s="575"/>
      <c r="EY31" s="575"/>
    </row>
    <row r="32" spans="1:155" ht="12.95" customHeight="1" x14ac:dyDescent="0.2">
      <c r="A32" s="1354" t="s">
        <v>1609</v>
      </c>
      <c r="B32" s="1355"/>
      <c r="C32" s="1355"/>
      <c r="D32" s="1355"/>
      <c r="E32" s="1355"/>
      <c r="F32" s="1355"/>
      <c r="G32" s="1355"/>
      <c r="H32" s="1355"/>
      <c r="I32" s="1355"/>
      <c r="J32" s="1355"/>
      <c r="K32" s="1355"/>
      <c r="L32" s="1355"/>
      <c r="M32" s="1355"/>
      <c r="N32" s="1355"/>
      <c r="O32" s="1355"/>
      <c r="P32" s="1355"/>
      <c r="Q32" s="1355"/>
      <c r="R32" s="1355"/>
      <c r="S32" s="1355"/>
      <c r="T32" s="1355"/>
      <c r="U32" s="1355"/>
      <c r="V32" s="1355"/>
      <c r="W32" s="1355"/>
      <c r="X32" s="1355"/>
      <c r="Y32" s="1355"/>
      <c r="Z32" s="1355"/>
      <c r="AA32" s="1355"/>
      <c r="AB32" s="1355"/>
      <c r="AC32" s="1355"/>
      <c r="AD32" s="1355"/>
      <c r="AE32" s="1355"/>
      <c r="AF32" s="1355"/>
      <c r="AG32" s="1355"/>
      <c r="AH32" s="1355"/>
      <c r="AI32" s="1355"/>
      <c r="AJ32" s="1355"/>
      <c r="AK32" s="1355"/>
      <c r="AL32" s="1355"/>
      <c r="AM32" s="1355"/>
      <c r="AN32" s="1355"/>
      <c r="AO32" s="1355"/>
      <c r="AP32" s="1355"/>
      <c r="AQ32" s="1355"/>
      <c r="AR32" s="1355"/>
      <c r="AS32" s="1355"/>
      <c r="AT32" s="1355"/>
      <c r="AU32" s="1355"/>
      <c r="AV32" s="1355"/>
      <c r="AW32" s="1355"/>
      <c r="AX32" s="1355"/>
      <c r="AY32" s="1355"/>
      <c r="AZ32" s="1355"/>
      <c r="BA32" s="1355"/>
      <c r="BB32" s="1355"/>
      <c r="BC32" s="1355"/>
      <c r="BD32" s="1355"/>
      <c r="BE32" s="1355"/>
      <c r="BF32" s="1355"/>
      <c r="BG32" s="1355"/>
      <c r="BH32" s="1355"/>
      <c r="BI32" s="1355"/>
      <c r="BJ32" s="1355"/>
      <c r="BK32" s="1355"/>
      <c r="BL32" s="1355"/>
      <c r="BM32" s="1355"/>
      <c r="BN32" s="1355"/>
      <c r="BO32" s="1355"/>
      <c r="BP32" s="1355"/>
      <c r="BQ32" s="1355"/>
      <c r="BR32" s="1355"/>
      <c r="BS32" s="1355"/>
      <c r="BT32" s="1355"/>
      <c r="BU32" s="1355"/>
      <c r="BV32" s="1355"/>
      <c r="BW32" s="1355"/>
      <c r="BX32" s="1355"/>
      <c r="BY32" s="1355"/>
      <c r="BZ32" s="1355"/>
      <c r="CA32" s="1355"/>
      <c r="CB32" s="1355"/>
      <c r="CC32" s="1355"/>
      <c r="CD32" s="1355"/>
      <c r="CE32" s="1355"/>
      <c r="CF32" s="1355"/>
      <c r="CG32" s="1355"/>
      <c r="CH32" s="1355"/>
      <c r="CI32" s="1355"/>
      <c r="CJ32" s="1355"/>
      <c r="CK32" s="1356"/>
      <c r="CL32" s="1351"/>
      <c r="CM32" s="1352"/>
      <c r="CN32" s="1352"/>
      <c r="CO32" s="1352"/>
      <c r="CP32" s="1352"/>
      <c r="CQ32" s="1352"/>
      <c r="CR32" s="1352"/>
      <c r="CS32" s="1352"/>
      <c r="CT32" s="1352"/>
      <c r="CU32" s="1352"/>
      <c r="CV32" s="1352"/>
      <c r="CW32" s="1352"/>
      <c r="CX32" s="1352"/>
      <c r="CY32" s="1352"/>
      <c r="CZ32" s="1352"/>
      <c r="DA32" s="1352"/>
      <c r="DB32" s="1352"/>
      <c r="DC32" s="1352"/>
      <c r="DD32" s="1352"/>
      <c r="DE32" s="1352"/>
      <c r="DF32" s="1352"/>
      <c r="DG32" s="1352"/>
      <c r="DH32" s="1352"/>
      <c r="DI32" s="1352"/>
      <c r="DJ32" s="1352"/>
      <c r="DK32" s="1352"/>
      <c r="DL32" s="1352"/>
      <c r="DM32" s="1352"/>
      <c r="DN32" s="1352"/>
      <c r="DO32" s="1352"/>
      <c r="DP32" s="1352"/>
      <c r="DQ32" s="1352"/>
      <c r="DR32" s="1352"/>
      <c r="DS32" s="1352"/>
      <c r="DT32" s="1352"/>
      <c r="DU32" s="1353"/>
      <c r="DV32" s="575"/>
      <c r="DW32" s="575"/>
      <c r="DX32" s="575"/>
      <c r="DY32" s="575"/>
      <c r="DZ32" s="575"/>
      <c r="EA32" s="575"/>
      <c r="EB32" s="575"/>
      <c r="EC32" s="575"/>
      <c r="ED32" s="575"/>
      <c r="EE32" s="575"/>
      <c r="EF32" s="575"/>
      <c r="EG32" s="575"/>
      <c r="EH32" s="575"/>
      <c r="EI32" s="575"/>
      <c r="EJ32" s="575"/>
      <c r="EK32" s="575"/>
      <c r="EL32" s="575"/>
      <c r="EM32" s="575"/>
      <c r="EN32" s="575"/>
      <c r="EO32" s="575"/>
      <c r="EP32" s="575"/>
      <c r="EQ32" s="575"/>
      <c r="ER32" s="575"/>
      <c r="ES32" s="575"/>
      <c r="ET32" s="575"/>
      <c r="EU32" s="575"/>
      <c r="EV32" s="575"/>
      <c r="EW32" s="575"/>
      <c r="EX32" s="575"/>
      <c r="EY32" s="575"/>
    </row>
    <row r="33" spans="1:155" ht="6" customHeight="1" x14ac:dyDescent="0.2">
      <c r="A33" s="575"/>
      <c r="B33" s="575"/>
      <c r="C33" s="575"/>
      <c r="D33" s="575"/>
      <c r="E33" s="575"/>
      <c r="F33" s="575"/>
      <c r="G33" s="575"/>
      <c r="H33" s="575"/>
      <c r="I33" s="575"/>
      <c r="J33" s="575"/>
      <c r="K33" s="575"/>
      <c r="L33" s="575"/>
      <c r="M33" s="575"/>
      <c r="N33" s="575"/>
      <c r="O33" s="575"/>
      <c r="P33" s="575"/>
      <c r="Q33" s="575"/>
      <c r="R33" s="575"/>
      <c r="S33" s="575"/>
      <c r="T33" s="575"/>
      <c r="U33" s="575"/>
      <c r="V33" s="575"/>
      <c r="W33" s="575"/>
      <c r="X33" s="575"/>
      <c r="Y33" s="575"/>
      <c r="Z33" s="575"/>
      <c r="AA33" s="575"/>
      <c r="AB33" s="575"/>
      <c r="AC33" s="575"/>
      <c r="AD33" s="575"/>
      <c r="AE33" s="575"/>
      <c r="AF33" s="575"/>
      <c r="AG33" s="575"/>
      <c r="AH33" s="575"/>
      <c r="AI33" s="575"/>
      <c r="AJ33" s="575"/>
      <c r="AK33" s="575"/>
      <c r="AL33" s="575"/>
      <c r="AM33" s="575"/>
      <c r="AN33" s="575"/>
      <c r="AO33" s="575"/>
      <c r="AP33" s="575"/>
      <c r="AQ33" s="575"/>
      <c r="AR33" s="575"/>
      <c r="AS33" s="575"/>
      <c r="AT33" s="575"/>
      <c r="AU33" s="575"/>
      <c r="AV33" s="575"/>
      <c r="AW33" s="575"/>
      <c r="AX33" s="575"/>
      <c r="AY33" s="575"/>
      <c r="AZ33" s="575"/>
      <c r="BA33" s="575"/>
      <c r="BB33" s="575"/>
      <c r="BC33" s="575"/>
      <c r="BD33" s="575"/>
      <c r="BE33" s="575"/>
      <c r="BF33" s="575"/>
      <c r="BG33" s="575"/>
      <c r="BH33" s="575"/>
      <c r="BI33" s="575"/>
      <c r="BJ33" s="575"/>
      <c r="BK33" s="575"/>
      <c r="BL33" s="575"/>
      <c r="BM33" s="575"/>
      <c r="BN33" s="575"/>
      <c r="BO33" s="575"/>
      <c r="BP33" s="575"/>
      <c r="BQ33" s="575"/>
      <c r="BR33" s="575"/>
      <c r="BS33" s="575"/>
      <c r="BT33" s="575"/>
      <c r="BU33" s="575"/>
      <c r="BV33" s="575"/>
      <c r="BW33" s="575"/>
      <c r="BX33" s="575"/>
      <c r="BY33" s="575"/>
      <c r="BZ33" s="575"/>
      <c r="CA33" s="575"/>
      <c r="CB33" s="575"/>
      <c r="CC33" s="575"/>
      <c r="CD33" s="575"/>
      <c r="CE33" s="575"/>
      <c r="CF33" s="575"/>
      <c r="CG33" s="575"/>
      <c r="CH33" s="575"/>
      <c r="CI33" s="575"/>
      <c r="CJ33" s="575"/>
      <c r="CK33" s="575"/>
      <c r="CL33" s="575"/>
      <c r="CM33" s="575"/>
      <c r="CN33" s="575"/>
      <c r="CO33" s="575"/>
      <c r="CP33" s="575"/>
      <c r="CQ33" s="575"/>
      <c r="CR33" s="575"/>
      <c r="CS33" s="575"/>
      <c r="CT33" s="575"/>
      <c r="CU33" s="575"/>
      <c r="CV33" s="575"/>
      <c r="CW33" s="575"/>
      <c r="CX33" s="575"/>
      <c r="CY33" s="575"/>
      <c r="CZ33" s="575"/>
      <c r="DA33" s="575"/>
      <c r="DB33" s="575"/>
      <c r="DC33" s="575"/>
      <c r="DD33" s="575"/>
      <c r="DE33" s="575"/>
      <c r="DF33" s="575"/>
      <c r="DG33" s="575"/>
      <c r="DH33" s="575"/>
      <c r="DI33" s="575"/>
      <c r="DJ33" s="575"/>
      <c r="DK33" s="575"/>
      <c r="DL33" s="575"/>
      <c r="DM33" s="575"/>
      <c r="DN33" s="575"/>
      <c r="DO33" s="575"/>
      <c r="DP33" s="575"/>
      <c r="DQ33" s="575"/>
      <c r="DR33" s="575"/>
      <c r="DS33" s="575"/>
      <c r="DT33" s="575"/>
      <c r="DU33" s="575"/>
      <c r="DV33" s="575"/>
      <c r="DW33" s="575"/>
      <c r="DX33" s="575"/>
      <c r="DY33" s="575"/>
      <c r="DZ33" s="575"/>
      <c r="EA33" s="575"/>
      <c r="EB33" s="575"/>
      <c r="EC33" s="575"/>
      <c r="ED33" s="575"/>
      <c r="EE33" s="575"/>
      <c r="EF33" s="575"/>
      <c r="EG33" s="575"/>
      <c r="EH33" s="575"/>
      <c r="EI33" s="575"/>
      <c r="EJ33" s="575"/>
      <c r="EK33" s="575"/>
      <c r="EL33" s="575"/>
      <c r="EM33" s="575"/>
      <c r="EN33" s="575"/>
      <c r="EO33" s="575"/>
      <c r="EP33" s="575"/>
      <c r="EQ33" s="575"/>
      <c r="ER33" s="575"/>
      <c r="ES33" s="575"/>
      <c r="ET33" s="575"/>
      <c r="EU33" s="575"/>
      <c r="EV33" s="575"/>
      <c r="EW33" s="575"/>
      <c r="EX33" s="575"/>
      <c r="EY33" s="575"/>
    </row>
    <row r="34" spans="1:155" ht="6" customHeight="1" x14ac:dyDescent="0.2">
      <c r="A34" s="577"/>
      <c r="B34" s="578"/>
      <c r="C34" s="578"/>
      <c r="D34" s="578"/>
      <c r="E34" s="578"/>
      <c r="F34" s="578"/>
      <c r="G34" s="578"/>
      <c r="H34" s="578"/>
      <c r="I34" s="578"/>
      <c r="J34" s="578"/>
      <c r="K34" s="578"/>
      <c r="L34" s="578"/>
      <c r="M34" s="578"/>
      <c r="N34" s="578"/>
      <c r="O34" s="578"/>
      <c r="P34" s="578"/>
      <c r="Q34" s="578"/>
      <c r="R34" s="578"/>
      <c r="S34" s="578"/>
      <c r="T34" s="578"/>
      <c r="U34" s="578"/>
      <c r="V34" s="578"/>
      <c r="W34" s="578"/>
      <c r="X34" s="578"/>
      <c r="Y34" s="578"/>
      <c r="Z34" s="578"/>
      <c r="AA34" s="578"/>
      <c r="AB34" s="578"/>
      <c r="AC34" s="578"/>
      <c r="AD34" s="578"/>
      <c r="AE34" s="578"/>
      <c r="AF34" s="578"/>
      <c r="AG34" s="578"/>
      <c r="AH34" s="578"/>
      <c r="AI34" s="578"/>
      <c r="AJ34" s="578"/>
      <c r="AK34" s="578"/>
      <c r="AL34" s="578"/>
      <c r="AM34" s="578"/>
      <c r="AN34" s="578"/>
      <c r="AO34" s="578"/>
      <c r="AP34" s="578"/>
      <c r="AQ34" s="578"/>
      <c r="AR34" s="578"/>
      <c r="AS34" s="578"/>
      <c r="AT34" s="578"/>
      <c r="AU34" s="578"/>
      <c r="AV34" s="578"/>
      <c r="AW34" s="578"/>
      <c r="AX34" s="578"/>
      <c r="AY34" s="578"/>
      <c r="AZ34" s="578"/>
      <c r="BA34" s="578"/>
      <c r="BB34" s="578"/>
      <c r="BC34" s="578"/>
      <c r="BD34" s="578"/>
      <c r="BE34" s="578"/>
      <c r="BF34" s="578"/>
      <c r="BG34" s="578"/>
      <c r="BH34" s="578"/>
      <c r="BI34" s="578"/>
      <c r="BJ34" s="578"/>
      <c r="BK34" s="578"/>
      <c r="BL34" s="578"/>
      <c r="BM34" s="578"/>
      <c r="BN34" s="578"/>
      <c r="BO34" s="578"/>
      <c r="BP34" s="578"/>
      <c r="BQ34" s="578"/>
      <c r="BR34" s="578"/>
      <c r="BS34" s="578"/>
      <c r="BT34" s="578"/>
      <c r="BU34" s="578"/>
      <c r="BV34" s="578"/>
      <c r="BW34" s="578"/>
      <c r="BX34" s="578"/>
      <c r="BY34" s="578"/>
      <c r="BZ34" s="578"/>
      <c r="CA34" s="578"/>
      <c r="CB34" s="578"/>
      <c r="CC34" s="578"/>
      <c r="CD34" s="578"/>
      <c r="CE34" s="578"/>
      <c r="CF34" s="578"/>
      <c r="CG34" s="578"/>
      <c r="CH34" s="578"/>
      <c r="CI34" s="578"/>
      <c r="CJ34" s="578"/>
      <c r="CK34" s="578"/>
      <c r="CL34" s="578"/>
      <c r="CM34" s="578"/>
      <c r="CN34" s="578"/>
      <c r="CO34" s="578"/>
      <c r="CP34" s="578"/>
      <c r="CQ34" s="578"/>
      <c r="CR34" s="578"/>
      <c r="CS34" s="578"/>
      <c r="CT34" s="578"/>
      <c r="CU34" s="578"/>
      <c r="CV34" s="578"/>
      <c r="CW34" s="578"/>
      <c r="CX34" s="578"/>
      <c r="CY34" s="578"/>
      <c r="CZ34" s="578"/>
      <c r="DA34" s="578"/>
      <c r="DB34" s="578"/>
      <c r="DC34" s="578"/>
      <c r="DD34" s="578"/>
      <c r="DE34" s="578"/>
      <c r="DF34" s="578"/>
      <c r="DG34" s="578"/>
      <c r="DH34" s="578"/>
      <c r="DI34" s="578"/>
      <c r="DJ34" s="578"/>
      <c r="DK34" s="578"/>
      <c r="DL34" s="578"/>
      <c r="DM34" s="578"/>
      <c r="DN34" s="578"/>
      <c r="DO34" s="578"/>
      <c r="DP34" s="578"/>
      <c r="DQ34" s="578"/>
      <c r="DR34" s="578"/>
      <c r="DS34" s="578"/>
      <c r="DT34" s="578"/>
      <c r="DU34" s="578"/>
      <c r="DV34" s="578"/>
      <c r="DW34" s="578"/>
      <c r="DX34" s="578"/>
      <c r="DY34" s="578"/>
      <c r="DZ34" s="578"/>
      <c r="EA34" s="578"/>
      <c r="EB34" s="578"/>
      <c r="EC34" s="578"/>
      <c r="ED34" s="578"/>
      <c r="EE34" s="578"/>
      <c r="EF34" s="578"/>
      <c r="EG34" s="578"/>
      <c r="EH34" s="578"/>
      <c r="EI34" s="578"/>
      <c r="EJ34" s="578"/>
      <c r="EK34" s="578"/>
      <c r="EL34" s="578"/>
      <c r="EM34" s="578"/>
      <c r="EN34" s="578"/>
      <c r="EO34" s="578"/>
      <c r="EP34" s="578"/>
      <c r="EQ34" s="578"/>
      <c r="ER34" s="578"/>
      <c r="ES34" s="578"/>
      <c r="ET34" s="578"/>
      <c r="EU34" s="578"/>
      <c r="EV34" s="578"/>
      <c r="EW34" s="578"/>
      <c r="EX34" s="578"/>
      <c r="EY34" s="579"/>
    </row>
    <row r="35" spans="1:155" ht="11.25" customHeight="1" x14ac:dyDescent="0.25">
      <c r="A35" s="1361" t="s">
        <v>595</v>
      </c>
      <c r="B35" s="1362"/>
      <c r="C35" s="1362"/>
      <c r="D35" s="1362"/>
      <c r="E35" s="1362"/>
      <c r="F35" s="1362"/>
      <c r="G35" s="1362"/>
      <c r="H35" s="1362"/>
      <c r="I35" s="1362"/>
      <c r="J35" s="1362"/>
      <c r="K35" s="1362"/>
      <c r="L35" s="1362"/>
      <c r="M35" s="1362"/>
      <c r="N35" s="1362"/>
      <c r="O35" s="1362"/>
      <c r="P35" s="1362"/>
      <c r="Q35" s="1362"/>
      <c r="R35" s="1362"/>
      <c r="S35" s="1362"/>
      <c r="T35" s="1362"/>
      <c r="U35" s="1362"/>
      <c r="V35" s="1362"/>
      <c r="W35" s="1362"/>
      <c r="X35" s="1362"/>
      <c r="Y35" s="1362"/>
      <c r="Z35" s="1362"/>
      <c r="AA35" s="1362"/>
      <c r="AB35" s="1362"/>
      <c r="AC35" s="1362"/>
      <c r="AD35" s="1362"/>
      <c r="AE35" s="1362"/>
      <c r="AF35" s="1362"/>
      <c r="AG35" s="1362"/>
      <c r="AH35" s="1362"/>
      <c r="AI35" s="1362"/>
      <c r="AJ35" s="1362"/>
      <c r="AK35" s="1362"/>
      <c r="AL35" s="584"/>
      <c r="AM35" s="1368" t="s">
        <v>1610</v>
      </c>
      <c r="AN35" s="1363"/>
      <c r="AO35" s="1363"/>
      <c r="AP35" s="1363"/>
      <c r="AQ35" s="1363"/>
      <c r="AR35" s="1363"/>
      <c r="AS35" s="1363"/>
      <c r="AT35" s="1363"/>
      <c r="AU35" s="1363"/>
      <c r="AV35" s="1363"/>
      <c r="AW35" s="1363"/>
      <c r="AX35" s="1363"/>
      <c r="AY35" s="1363"/>
      <c r="AZ35" s="1363"/>
      <c r="BA35" s="1363"/>
      <c r="BB35" s="1363"/>
      <c r="BC35" s="1363"/>
      <c r="BD35" s="1363"/>
      <c r="BE35" s="1363"/>
      <c r="BF35" s="1363"/>
      <c r="BG35" s="1363"/>
      <c r="BH35" s="1363"/>
      <c r="BI35" s="1363"/>
      <c r="BJ35" s="1363"/>
      <c r="BK35" s="1363"/>
      <c r="BL35" s="1363"/>
      <c r="BM35" s="1363"/>
      <c r="BN35" s="1363"/>
      <c r="BO35" s="1363"/>
      <c r="BP35" s="1363"/>
      <c r="BQ35" s="1363"/>
      <c r="BR35" s="1363"/>
      <c r="BS35" s="1363"/>
      <c r="BT35" s="1363"/>
      <c r="BU35" s="1363"/>
      <c r="BV35" s="1363"/>
      <c r="BW35" s="1363"/>
      <c r="BX35" s="1363"/>
      <c r="BY35" s="1363"/>
      <c r="BZ35" s="1363"/>
      <c r="CA35" s="1363"/>
      <c r="CB35" s="1363"/>
      <c r="CC35" s="1363"/>
      <c r="CD35" s="1363"/>
      <c r="CE35" s="1363"/>
      <c r="CF35" s="1363"/>
      <c r="CG35" s="1363"/>
      <c r="CH35" s="1363"/>
      <c r="CI35" s="1363"/>
      <c r="CJ35" s="1363"/>
      <c r="CK35" s="1363"/>
      <c r="CL35" s="1363"/>
      <c r="CM35" s="1363"/>
      <c r="CN35" s="1363"/>
      <c r="CO35" s="1363"/>
      <c r="CP35" s="1363"/>
      <c r="CQ35" s="1363"/>
      <c r="CR35" s="1363"/>
      <c r="CS35" s="1363"/>
      <c r="CT35" s="1363"/>
      <c r="CU35" s="1363"/>
      <c r="CV35" s="1363"/>
      <c r="CW35" s="1363"/>
      <c r="CX35" s="1363"/>
      <c r="CY35" s="1363"/>
      <c r="CZ35" s="1363"/>
      <c r="DA35" s="1363"/>
      <c r="DB35" s="1363"/>
      <c r="DC35" s="1363"/>
      <c r="DD35" s="1363"/>
      <c r="DE35" s="1363"/>
      <c r="DF35" s="1363"/>
      <c r="DG35" s="1363"/>
      <c r="DH35" s="1363"/>
      <c r="DI35" s="1363"/>
      <c r="DJ35" s="1363"/>
      <c r="DK35" s="1363"/>
      <c r="DL35" s="1363"/>
      <c r="DM35" s="1363"/>
      <c r="DN35" s="1363"/>
      <c r="DO35" s="1363"/>
      <c r="DP35" s="1363"/>
      <c r="DQ35" s="1363"/>
      <c r="DR35" s="1363"/>
      <c r="DS35" s="1363"/>
      <c r="DT35" s="1363"/>
      <c r="DU35" s="1363"/>
      <c r="DV35" s="1363"/>
      <c r="DW35" s="1363"/>
      <c r="DX35" s="1363"/>
      <c r="DY35" s="1363"/>
      <c r="DZ35" s="1363"/>
      <c r="EA35" s="1363"/>
      <c r="EB35" s="1363"/>
      <c r="EC35" s="1363"/>
      <c r="ED35" s="1363"/>
      <c r="EE35" s="1363"/>
      <c r="EF35" s="1363"/>
      <c r="EG35" s="1363"/>
      <c r="EH35" s="1363"/>
      <c r="EI35" s="1363"/>
      <c r="EJ35" s="1363"/>
      <c r="EK35" s="1363"/>
      <c r="EL35" s="1363"/>
      <c r="EM35" s="1363"/>
      <c r="EN35" s="1363"/>
      <c r="EO35" s="1363"/>
      <c r="EP35" s="1363"/>
      <c r="EQ35" s="1363"/>
      <c r="ER35" s="1363"/>
      <c r="ES35" s="1363"/>
      <c r="ET35" s="1363"/>
      <c r="EU35" s="1363"/>
      <c r="EV35" s="1363"/>
      <c r="EW35" s="1363"/>
      <c r="EX35" s="1363"/>
      <c r="EY35" s="585"/>
    </row>
    <row r="36" spans="1:155" ht="3" customHeight="1" x14ac:dyDescent="0.2">
      <c r="A36" s="583"/>
      <c r="B36" s="584"/>
      <c r="C36" s="584"/>
      <c r="D36" s="584"/>
      <c r="E36" s="584"/>
      <c r="F36" s="584"/>
      <c r="G36" s="584"/>
      <c r="H36" s="584"/>
      <c r="I36" s="584"/>
      <c r="J36" s="584"/>
      <c r="K36" s="584"/>
      <c r="L36" s="584"/>
      <c r="M36" s="584"/>
      <c r="N36" s="584"/>
      <c r="O36" s="584"/>
      <c r="P36" s="584"/>
      <c r="Q36" s="584"/>
      <c r="R36" s="584"/>
      <c r="S36" s="584"/>
      <c r="T36" s="584"/>
      <c r="U36" s="584"/>
      <c r="V36" s="584"/>
      <c r="W36" s="584"/>
      <c r="X36" s="584"/>
      <c r="Y36" s="584"/>
      <c r="Z36" s="584"/>
      <c r="AA36" s="584"/>
      <c r="AB36" s="584"/>
      <c r="AC36" s="584"/>
      <c r="AD36" s="584"/>
      <c r="AE36" s="584"/>
      <c r="AF36" s="584"/>
      <c r="AG36" s="584"/>
      <c r="AH36" s="584"/>
      <c r="AI36" s="584"/>
      <c r="AJ36" s="584"/>
      <c r="AK36" s="584"/>
      <c r="AL36" s="584"/>
      <c r="AM36" s="584"/>
      <c r="AN36" s="584"/>
      <c r="AO36" s="584"/>
      <c r="AP36" s="584"/>
      <c r="AQ36" s="584"/>
      <c r="AR36" s="584"/>
      <c r="AS36" s="584"/>
      <c r="AT36" s="584"/>
      <c r="AU36" s="584"/>
      <c r="AV36" s="584"/>
      <c r="AW36" s="584"/>
      <c r="AX36" s="584"/>
      <c r="AY36" s="584"/>
      <c r="AZ36" s="584"/>
      <c r="BA36" s="584"/>
      <c r="BB36" s="584"/>
      <c r="BC36" s="584"/>
      <c r="BD36" s="584"/>
      <c r="BE36" s="584"/>
      <c r="BF36" s="584"/>
      <c r="BG36" s="584"/>
      <c r="BH36" s="584"/>
      <c r="BI36" s="584"/>
      <c r="BJ36" s="584"/>
      <c r="BK36" s="584"/>
      <c r="BL36" s="584"/>
      <c r="BM36" s="584"/>
      <c r="BN36" s="584"/>
      <c r="BO36" s="584"/>
      <c r="BP36" s="584"/>
      <c r="BQ36" s="584"/>
      <c r="BR36" s="584"/>
      <c r="BS36" s="584"/>
      <c r="BT36" s="584"/>
      <c r="BU36" s="584"/>
      <c r="BV36" s="584"/>
      <c r="BW36" s="584"/>
      <c r="BX36" s="584"/>
      <c r="BY36" s="584"/>
      <c r="BZ36" s="584"/>
      <c r="CA36" s="584"/>
      <c r="CB36" s="584"/>
      <c r="CC36" s="584"/>
      <c r="CD36" s="584"/>
      <c r="CE36" s="584"/>
      <c r="CF36" s="584"/>
      <c r="CG36" s="584"/>
      <c r="CH36" s="584"/>
      <c r="CI36" s="584"/>
      <c r="CJ36" s="584"/>
      <c r="CK36" s="584"/>
      <c r="CL36" s="584"/>
      <c r="CM36" s="584"/>
      <c r="CN36" s="584"/>
      <c r="CO36" s="584"/>
      <c r="CP36" s="584"/>
      <c r="CQ36" s="584"/>
      <c r="CR36" s="584"/>
      <c r="CS36" s="584"/>
      <c r="CT36" s="584"/>
      <c r="CU36" s="584"/>
      <c r="CV36" s="584"/>
      <c r="CW36" s="584"/>
      <c r="CX36" s="584"/>
      <c r="CY36" s="584"/>
      <c r="CZ36" s="584"/>
      <c r="DA36" s="584"/>
      <c r="DB36" s="584"/>
      <c r="DC36" s="584"/>
      <c r="DD36" s="584"/>
      <c r="DE36" s="584"/>
      <c r="DF36" s="584"/>
      <c r="DG36" s="584"/>
      <c r="DH36" s="584"/>
      <c r="DI36" s="584"/>
      <c r="DJ36" s="584"/>
      <c r="DK36" s="584"/>
      <c r="DL36" s="584"/>
      <c r="DM36" s="584"/>
      <c r="DN36" s="584"/>
      <c r="DO36" s="584"/>
      <c r="DP36" s="584"/>
      <c r="DQ36" s="584"/>
      <c r="DR36" s="584"/>
      <c r="DS36" s="584"/>
      <c r="DT36" s="584"/>
      <c r="DU36" s="584"/>
      <c r="DV36" s="584"/>
      <c r="DW36" s="584"/>
      <c r="DX36" s="584"/>
      <c r="DY36" s="584"/>
      <c r="DZ36" s="584"/>
      <c r="EA36" s="584"/>
      <c r="EB36" s="584"/>
      <c r="EC36" s="584"/>
      <c r="ED36" s="584"/>
      <c r="EE36" s="584"/>
      <c r="EF36" s="584"/>
      <c r="EG36" s="584"/>
      <c r="EH36" s="584"/>
      <c r="EI36" s="584"/>
      <c r="EJ36" s="584"/>
      <c r="EK36" s="584"/>
      <c r="EL36" s="584"/>
      <c r="EM36" s="584"/>
      <c r="EN36" s="584"/>
      <c r="EO36" s="584"/>
      <c r="EP36" s="584"/>
      <c r="EQ36" s="584"/>
      <c r="ER36" s="584"/>
      <c r="ES36" s="584"/>
      <c r="ET36" s="584"/>
      <c r="EU36" s="584"/>
      <c r="EV36" s="584"/>
      <c r="EW36" s="584"/>
      <c r="EX36" s="584"/>
      <c r="EY36" s="585"/>
    </row>
    <row r="37" spans="1:155" ht="11.25" customHeight="1" x14ac:dyDescent="0.2">
      <c r="A37" s="1361" t="s">
        <v>597</v>
      </c>
      <c r="B37" s="1362"/>
      <c r="C37" s="1362"/>
      <c r="D37" s="1362"/>
      <c r="E37" s="1362"/>
      <c r="F37" s="1362"/>
      <c r="G37" s="1362"/>
      <c r="H37" s="1362"/>
      <c r="I37" s="1362"/>
      <c r="J37" s="1362"/>
      <c r="K37" s="1362"/>
      <c r="L37" s="1362"/>
      <c r="M37" s="1362"/>
      <c r="N37" s="1362"/>
      <c r="O37" s="1362"/>
      <c r="P37" s="1362"/>
      <c r="Q37" s="1362"/>
      <c r="R37" s="1362"/>
      <c r="S37" s="1362"/>
      <c r="T37" s="1362"/>
      <c r="U37" s="1362"/>
      <c r="V37" s="1362"/>
      <c r="W37" s="1362"/>
      <c r="X37" s="1362"/>
      <c r="Y37" s="1362"/>
      <c r="Z37" s="1362"/>
      <c r="AA37" s="1362"/>
      <c r="AB37" s="1362"/>
      <c r="AC37" s="1362"/>
      <c r="AD37" s="1362"/>
      <c r="AE37" s="1362"/>
      <c r="AF37" s="1362"/>
      <c r="AG37" s="1362"/>
      <c r="AH37" s="1362"/>
      <c r="AI37" s="1362"/>
      <c r="AJ37" s="1362"/>
      <c r="AK37" s="1362"/>
      <c r="AL37" s="1362"/>
      <c r="AM37" s="1362"/>
      <c r="AN37" s="1362"/>
      <c r="AO37" s="1362"/>
      <c r="AP37" s="1362"/>
      <c r="AQ37" s="1362"/>
      <c r="AR37" s="1362"/>
      <c r="AS37" s="1362"/>
      <c r="AT37" s="1362"/>
      <c r="AU37" s="1362"/>
      <c r="AV37" s="1362"/>
      <c r="AW37" s="1362"/>
      <c r="AX37" s="1362"/>
      <c r="AY37" s="1362"/>
      <c r="AZ37" s="1362"/>
      <c r="BA37" s="1362"/>
      <c r="BB37" s="1362"/>
      <c r="BC37" s="1362"/>
      <c r="BD37" s="1362"/>
      <c r="BE37" s="1362"/>
      <c r="BF37" s="1362"/>
      <c r="BG37" s="1362"/>
      <c r="BH37" s="1362"/>
      <c r="BI37" s="1362"/>
      <c r="BJ37" s="1362"/>
      <c r="BK37" s="1362"/>
      <c r="BL37" s="584"/>
      <c r="BM37" s="1363"/>
      <c r="BN37" s="1363"/>
      <c r="BO37" s="1363"/>
      <c r="BP37" s="1363"/>
      <c r="BQ37" s="1363"/>
      <c r="BR37" s="1363"/>
      <c r="BS37" s="1363"/>
      <c r="BT37" s="1363"/>
      <c r="BU37" s="1363"/>
      <c r="BV37" s="1363"/>
      <c r="BW37" s="1363"/>
      <c r="BX37" s="1363"/>
      <c r="BY37" s="1363"/>
      <c r="BZ37" s="1363"/>
      <c r="CA37" s="1363"/>
      <c r="CB37" s="1363"/>
      <c r="CC37" s="1363"/>
      <c r="CD37" s="1363"/>
      <c r="CE37" s="1363"/>
      <c r="CF37" s="1363"/>
      <c r="CG37" s="1363"/>
      <c r="CH37" s="1363"/>
      <c r="CI37" s="1363"/>
      <c r="CJ37" s="1363"/>
      <c r="CK37" s="1363"/>
      <c r="CL37" s="1363"/>
      <c r="CM37" s="1363"/>
      <c r="CN37" s="1363"/>
      <c r="CO37" s="1363"/>
      <c r="CP37" s="1363"/>
      <c r="CQ37" s="1363"/>
      <c r="CR37" s="1363"/>
      <c r="CS37" s="1363"/>
      <c r="CT37" s="1363"/>
      <c r="CU37" s="1363"/>
      <c r="CV37" s="1363"/>
      <c r="CW37" s="1363"/>
      <c r="CX37" s="1363"/>
      <c r="CY37" s="1363"/>
      <c r="CZ37" s="1363"/>
      <c r="DA37" s="1363"/>
      <c r="DB37" s="1363"/>
      <c r="DC37" s="1363"/>
      <c r="DD37" s="1363"/>
      <c r="DE37" s="1363"/>
      <c r="DF37" s="1363"/>
      <c r="DG37" s="1363"/>
      <c r="DH37" s="1363"/>
      <c r="DI37" s="1363"/>
      <c r="DJ37" s="1363"/>
      <c r="DK37" s="1363"/>
      <c r="DL37" s="1363"/>
      <c r="DM37" s="1363"/>
      <c r="DN37" s="1363"/>
      <c r="DO37" s="1363"/>
      <c r="DP37" s="1363"/>
      <c r="DQ37" s="1363"/>
      <c r="DR37" s="1363"/>
      <c r="DS37" s="1363"/>
      <c r="DT37" s="1363"/>
      <c r="DU37" s="1363"/>
      <c r="DV37" s="1363"/>
      <c r="DW37" s="1363"/>
      <c r="DX37" s="1363"/>
      <c r="DY37" s="1363"/>
      <c r="DZ37" s="1363"/>
      <c r="EA37" s="1363"/>
      <c r="EB37" s="1363"/>
      <c r="EC37" s="1363"/>
      <c r="ED37" s="1363"/>
      <c r="EE37" s="1363"/>
      <c r="EF37" s="1363"/>
      <c r="EG37" s="1363"/>
      <c r="EH37" s="1363"/>
      <c r="EI37" s="1363"/>
      <c r="EJ37" s="1363"/>
      <c r="EK37" s="1363"/>
      <c r="EL37" s="1363"/>
      <c r="EM37" s="1363"/>
      <c r="EN37" s="1363"/>
      <c r="EO37" s="1363"/>
      <c r="EP37" s="1363"/>
      <c r="EQ37" s="1363"/>
      <c r="ER37" s="1363"/>
      <c r="ES37" s="1363"/>
      <c r="ET37" s="1363"/>
      <c r="EU37" s="1363"/>
      <c r="EV37" s="1363"/>
      <c r="EW37" s="1363"/>
      <c r="EX37" s="1363"/>
      <c r="EY37" s="585"/>
    </row>
    <row r="38" spans="1:155" ht="3" customHeight="1" x14ac:dyDescent="0.2">
      <c r="A38" s="583"/>
      <c r="B38" s="584"/>
      <c r="C38" s="584"/>
      <c r="D38" s="584"/>
      <c r="E38" s="584"/>
      <c r="F38" s="584"/>
      <c r="G38" s="584"/>
      <c r="H38" s="584"/>
      <c r="I38" s="584"/>
      <c r="J38" s="584"/>
      <c r="K38" s="584"/>
      <c r="L38" s="584"/>
      <c r="M38" s="584"/>
      <c r="N38" s="584"/>
      <c r="O38" s="584"/>
      <c r="P38" s="584"/>
      <c r="Q38" s="584"/>
      <c r="R38" s="584"/>
      <c r="S38" s="584"/>
      <c r="T38" s="584"/>
      <c r="U38" s="584"/>
      <c r="V38" s="584"/>
      <c r="W38" s="584"/>
      <c r="X38" s="584"/>
      <c r="Y38" s="584"/>
      <c r="Z38" s="584"/>
      <c r="AA38" s="584"/>
      <c r="AB38" s="584"/>
      <c r="AC38" s="584"/>
      <c r="AD38" s="584"/>
      <c r="AE38" s="584"/>
      <c r="AF38" s="584"/>
      <c r="AG38" s="584"/>
      <c r="AH38" s="584"/>
      <c r="AI38" s="584"/>
      <c r="AJ38" s="584"/>
      <c r="AK38" s="584"/>
      <c r="AL38" s="584"/>
      <c r="AM38" s="584"/>
      <c r="AN38" s="584"/>
      <c r="AO38" s="584"/>
      <c r="AP38" s="584"/>
      <c r="AQ38" s="584"/>
      <c r="AR38" s="584"/>
      <c r="AS38" s="584"/>
      <c r="AT38" s="584"/>
      <c r="AU38" s="584"/>
      <c r="AV38" s="584"/>
      <c r="AW38" s="584"/>
      <c r="AX38" s="584"/>
      <c r="AY38" s="584"/>
      <c r="AZ38" s="584"/>
      <c r="BA38" s="584"/>
      <c r="BB38" s="584"/>
      <c r="BC38" s="584"/>
      <c r="BD38" s="584"/>
      <c r="BE38" s="584"/>
      <c r="BF38" s="584"/>
      <c r="BG38" s="584"/>
      <c r="BH38" s="584"/>
      <c r="BI38" s="584"/>
      <c r="BJ38" s="584"/>
      <c r="BK38" s="584"/>
      <c r="BL38" s="584"/>
      <c r="BM38" s="584"/>
      <c r="BN38" s="584"/>
      <c r="BO38" s="584"/>
      <c r="BP38" s="584"/>
      <c r="BQ38" s="584"/>
      <c r="BR38" s="584"/>
      <c r="BS38" s="584"/>
      <c r="BT38" s="584"/>
      <c r="BU38" s="584"/>
      <c r="BV38" s="584"/>
      <c r="BW38" s="584"/>
      <c r="BX38" s="584"/>
      <c r="BY38" s="584"/>
      <c r="BZ38" s="584"/>
      <c r="CA38" s="584"/>
      <c r="CB38" s="584"/>
      <c r="CC38" s="584"/>
      <c r="CD38" s="584"/>
      <c r="CE38" s="584"/>
      <c r="CF38" s="584"/>
      <c r="CG38" s="584"/>
      <c r="CH38" s="584"/>
      <c r="CI38" s="584"/>
      <c r="CJ38" s="584"/>
      <c r="CK38" s="584"/>
      <c r="CL38" s="584"/>
      <c r="CM38" s="584"/>
      <c r="CN38" s="584"/>
      <c r="CO38" s="584"/>
      <c r="CP38" s="584"/>
      <c r="CQ38" s="584"/>
      <c r="CR38" s="584"/>
      <c r="CS38" s="584"/>
      <c r="CT38" s="584"/>
      <c r="CU38" s="584"/>
      <c r="CV38" s="584"/>
      <c r="CW38" s="584"/>
      <c r="CX38" s="584"/>
      <c r="CY38" s="584"/>
      <c r="CZ38" s="584"/>
      <c r="DA38" s="584"/>
      <c r="DB38" s="584"/>
      <c r="DC38" s="584"/>
      <c r="DD38" s="584"/>
      <c r="DE38" s="584"/>
      <c r="DF38" s="584"/>
      <c r="DG38" s="584"/>
      <c r="DH38" s="584"/>
      <c r="DI38" s="584"/>
      <c r="DJ38" s="584"/>
      <c r="DK38" s="584"/>
      <c r="DL38" s="584"/>
      <c r="DM38" s="584"/>
      <c r="DN38" s="584"/>
      <c r="DO38" s="584"/>
      <c r="DP38" s="584"/>
      <c r="DQ38" s="584"/>
      <c r="DR38" s="584"/>
      <c r="DS38" s="584"/>
      <c r="DT38" s="584"/>
      <c r="DU38" s="584"/>
      <c r="DV38" s="584"/>
      <c r="DW38" s="584"/>
      <c r="DX38" s="584"/>
      <c r="DY38" s="584"/>
      <c r="DZ38" s="584"/>
      <c r="EA38" s="584"/>
      <c r="EB38" s="584"/>
      <c r="EC38" s="584"/>
      <c r="ED38" s="584"/>
      <c r="EE38" s="584"/>
      <c r="EF38" s="584"/>
      <c r="EG38" s="584"/>
      <c r="EH38" s="584"/>
      <c r="EI38" s="584"/>
      <c r="EJ38" s="584"/>
      <c r="EK38" s="584"/>
      <c r="EL38" s="584"/>
      <c r="EM38" s="584"/>
      <c r="EN38" s="584"/>
      <c r="EO38" s="584"/>
      <c r="EP38" s="584"/>
      <c r="EQ38" s="584"/>
      <c r="ER38" s="584"/>
      <c r="ES38" s="584"/>
      <c r="ET38" s="584"/>
      <c r="EU38" s="584"/>
      <c r="EV38" s="584"/>
      <c r="EW38" s="584"/>
      <c r="EX38" s="584"/>
      <c r="EY38" s="585"/>
    </row>
    <row r="39" spans="1:155" ht="11.25" customHeight="1" x14ac:dyDescent="0.25">
      <c r="A39" s="1361" t="s">
        <v>598</v>
      </c>
      <c r="B39" s="1362"/>
      <c r="C39" s="1362"/>
      <c r="D39" s="1362"/>
      <c r="E39" s="1362"/>
      <c r="F39" s="1362"/>
      <c r="G39" s="1362"/>
      <c r="H39" s="1362"/>
      <c r="I39" s="1362"/>
      <c r="J39" s="1362"/>
      <c r="K39" s="1362"/>
      <c r="L39" s="1362"/>
      <c r="M39" s="1362"/>
      <c r="N39" s="1362"/>
      <c r="O39" s="1362"/>
      <c r="P39" s="1362"/>
      <c r="Q39" s="1362"/>
      <c r="R39" s="1362"/>
      <c r="S39" s="1362"/>
      <c r="T39" s="1362"/>
      <c r="U39" s="1362"/>
      <c r="V39" s="1362"/>
      <c r="W39" s="1362"/>
      <c r="X39" s="1362"/>
      <c r="Y39" s="1362"/>
      <c r="Z39" s="1362"/>
      <c r="AA39" s="1362"/>
      <c r="AB39" s="584"/>
      <c r="AC39" s="1368" t="s">
        <v>1611</v>
      </c>
      <c r="AD39" s="1363"/>
      <c r="AE39" s="1363"/>
      <c r="AF39" s="1363"/>
      <c r="AG39" s="1363"/>
      <c r="AH39" s="1363"/>
      <c r="AI39" s="1363"/>
      <c r="AJ39" s="1363"/>
      <c r="AK39" s="1363"/>
      <c r="AL39" s="1363"/>
      <c r="AM39" s="1363"/>
      <c r="AN39" s="1363"/>
      <c r="AO39" s="1363"/>
      <c r="AP39" s="1363"/>
      <c r="AQ39" s="1363"/>
      <c r="AR39" s="1363"/>
      <c r="AS39" s="1363"/>
      <c r="AT39" s="1363"/>
      <c r="AU39" s="1363"/>
      <c r="AV39" s="1363"/>
      <c r="AW39" s="1363"/>
      <c r="AX39" s="1363"/>
      <c r="AY39" s="1363"/>
      <c r="AZ39" s="1363"/>
      <c r="BA39" s="1363"/>
      <c r="BB39" s="1363"/>
      <c r="BC39" s="1363"/>
      <c r="BD39" s="1363"/>
      <c r="BE39" s="1363"/>
      <c r="BF39" s="1363"/>
      <c r="BG39" s="1363"/>
      <c r="BH39" s="1363"/>
      <c r="BI39" s="1363"/>
      <c r="BJ39" s="1363"/>
      <c r="BK39" s="1363"/>
      <c r="BL39" s="1363"/>
      <c r="BM39" s="1363"/>
      <c r="BN39" s="1363"/>
      <c r="BO39" s="1363"/>
      <c r="BP39" s="1363"/>
      <c r="BQ39" s="1363"/>
      <c r="BR39" s="1363"/>
      <c r="BS39" s="1363"/>
      <c r="BT39" s="1363"/>
      <c r="BU39" s="1363"/>
      <c r="BV39" s="1363"/>
      <c r="BW39" s="1363"/>
      <c r="BX39" s="1363"/>
      <c r="BY39" s="1363"/>
      <c r="BZ39" s="1363"/>
      <c r="CA39" s="1363"/>
      <c r="CB39" s="1363"/>
      <c r="CC39" s="1363"/>
      <c r="CD39" s="1363"/>
      <c r="CE39" s="1363"/>
      <c r="CF39" s="1363"/>
      <c r="CG39" s="1363"/>
      <c r="CH39" s="1363"/>
      <c r="CI39" s="1363"/>
      <c r="CJ39" s="1363"/>
      <c r="CK39" s="1363"/>
      <c r="CL39" s="1363"/>
      <c r="CM39" s="1363"/>
      <c r="CN39" s="1363"/>
      <c r="CO39" s="1363"/>
      <c r="CP39" s="1363"/>
      <c r="CQ39" s="1363"/>
      <c r="CR39" s="1363"/>
      <c r="CS39" s="1363"/>
      <c r="CT39" s="1363"/>
      <c r="CU39" s="1363"/>
      <c r="CV39" s="1363"/>
      <c r="CW39" s="1363"/>
      <c r="CX39" s="1363"/>
      <c r="CY39" s="1363"/>
      <c r="CZ39" s="1363"/>
      <c r="DA39" s="1363"/>
      <c r="DB39" s="1363"/>
      <c r="DC39" s="1363"/>
      <c r="DD39" s="1363"/>
      <c r="DE39" s="1363"/>
      <c r="DF39" s="1363"/>
      <c r="DG39" s="1363"/>
      <c r="DH39" s="1363"/>
      <c r="DI39" s="1363"/>
      <c r="DJ39" s="1363"/>
      <c r="DK39" s="1363"/>
      <c r="DL39" s="1363"/>
      <c r="DM39" s="1363"/>
      <c r="DN39" s="1363"/>
      <c r="DO39" s="1363"/>
      <c r="DP39" s="1363"/>
      <c r="DQ39" s="1363"/>
      <c r="DR39" s="1363"/>
      <c r="DS39" s="1363"/>
      <c r="DT39" s="1363"/>
      <c r="DU39" s="1363"/>
      <c r="DV39" s="1363"/>
      <c r="DW39" s="1363"/>
      <c r="DX39" s="1363"/>
      <c r="DY39" s="1363"/>
      <c r="DZ39" s="1363"/>
      <c r="EA39" s="1363"/>
      <c r="EB39" s="1363"/>
      <c r="EC39" s="1363"/>
      <c r="ED39" s="1363"/>
      <c r="EE39" s="1363"/>
      <c r="EF39" s="1363"/>
      <c r="EG39" s="1363"/>
      <c r="EH39" s="1363"/>
      <c r="EI39" s="1363"/>
      <c r="EJ39" s="1363"/>
      <c r="EK39" s="1363"/>
      <c r="EL39" s="1363"/>
      <c r="EM39" s="1363"/>
      <c r="EN39" s="1363"/>
      <c r="EO39" s="1363"/>
      <c r="EP39" s="1363"/>
      <c r="EQ39" s="1363"/>
      <c r="ER39" s="1363"/>
      <c r="ES39" s="1363"/>
      <c r="ET39" s="1363"/>
      <c r="EU39" s="1363"/>
      <c r="EV39" s="1363"/>
      <c r="EW39" s="1363"/>
      <c r="EX39" s="1363"/>
      <c r="EY39" s="585"/>
    </row>
    <row r="40" spans="1:155" ht="3" customHeight="1" x14ac:dyDescent="0.2">
      <c r="A40" s="583"/>
      <c r="B40" s="584"/>
      <c r="C40" s="584"/>
      <c r="D40" s="584"/>
      <c r="E40" s="584"/>
      <c r="F40" s="584"/>
      <c r="G40" s="584"/>
      <c r="H40" s="584"/>
      <c r="I40" s="584"/>
      <c r="J40" s="584"/>
      <c r="K40" s="584"/>
      <c r="L40" s="584"/>
      <c r="M40" s="584"/>
      <c r="N40" s="584"/>
      <c r="O40" s="584"/>
      <c r="P40" s="584"/>
      <c r="Q40" s="584"/>
      <c r="R40" s="584"/>
      <c r="S40" s="584"/>
      <c r="T40" s="584"/>
      <c r="U40" s="584"/>
      <c r="V40" s="584"/>
      <c r="W40" s="584"/>
      <c r="X40" s="584"/>
      <c r="Y40" s="584"/>
      <c r="Z40" s="584"/>
      <c r="AA40" s="584"/>
      <c r="AB40" s="584"/>
      <c r="AC40" s="584"/>
      <c r="AD40" s="584"/>
      <c r="AE40" s="584"/>
      <c r="AF40" s="584"/>
      <c r="AG40" s="584"/>
      <c r="AH40" s="584"/>
      <c r="AI40" s="584"/>
      <c r="AJ40" s="584"/>
      <c r="AK40" s="584"/>
      <c r="AL40" s="584"/>
      <c r="AM40" s="584"/>
      <c r="AN40" s="584"/>
      <c r="AO40" s="584"/>
      <c r="AP40" s="584"/>
      <c r="AQ40" s="584"/>
      <c r="AR40" s="584"/>
      <c r="AS40" s="584"/>
      <c r="AT40" s="584"/>
      <c r="AU40" s="584"/>
      <c r="AV40" s="584"/>
      <c r="AW40" s="584"/>
      <c r="AX40" s="584"/>
      <c r="AY40" s="584"/>
      <c r="AZ40" s="584"/>
      <c r="BA40" s="584"/>
      <c r="BB40" s="584"/>
      <c r="BC40" s="584"/>
      <c r="BD40" s="584"/>
      <c r="BE40" s="584"/>
      <c r="BF40" s="584"/>
      <c r="BG40" s="584"/>
      <c r="BH40" s="584"/>
      <c r="BI40" s="584"/>
      <c r="BJ40" s="584"/>
      <c r="BK40" s="584"/>
      <c r="BL40" s="584"/>
      <c r="BM40" s="584"/>
      <c r="BN40" s="584"/>
      <c r="BO40" s="584"/>
      <c r="BP40" s="584"/>
      <c r="BQ40" s="584"/>
      <c r="BR40" s="584"/>
      <c r="BS40" s="584"/>
      <c r="BT40" s="584"/>
      <c r="BU40" s="584"/>
      <c r="BV40" s="584"/>
      <c r="BW40" s="584"/>
      <c r="BX40" s="584"/>
      <c r="BY40" s="584"/>
      <c r="BZ40" s="584"/>
      <c r="CA40" s="584"/>
      <c r="CB40" s="584"/>
      <c r="CC40" s="584"/>
      <c r="CD40" s="584"/>
      <c r="CE40" s="584"/>
      <c r="CF40" s="584"/>
      <c r="CG40" s="584"/>
      <c r="CH40" s="584"/>
      <c r="CI40" s="584"/>
      <c r="CJ40" s="584"/>
      <c r="CK40" s="584"/>
      <c r="CL40" s="584"/>
      <c r="CM40" s="584"/>
      <c r="CN40" s="584"/>
      <c r="CO40" s="584"/>
      <c r="CP40" s="584"/>
      <c r="CQ40" s="584"/>
      <c r="CR40" s="584"/>
      <c r="CS40" s="584"/>
      <c r="CT40" s="584"/>
      <c r="CU40" s="584"/>
      <c r="CV40" s="584"/>
      <c r="CW40" s="584"/>
      <c r="CX40" s="584"/>
      <c r="CY40" s="584"/>
      <c r="CZ40" s="584"/>
      <c r="DA40" s="584"/>
      <c r="DB40" s="584"/>
      <c r="DC40" s="584"/>
      <c r="DD40" s="584"/>
      <c r="DE40" s="584"/>
      <c r="DF40" s="584"/>
      <c r="DG40" s="584"/>
      <c r="DH40" s="584"/>
      <c r="DI40" s="584"/>
      <c r="DJ40" s="584"/>
      <c r="DK40" s="584"/>
      <c r="DL40" s="584"/>
      <c r="DM40" s="584"/>
      <c r="DN40" s="584"/>
      <c r="DO40" s="584"/>
      <c r="DP40" s="584"/>
      <c r="DQ40" s="584"/>
      <c r="DR40" s="584"/>
      <c r="DS40" s="584"/>
      <c r="DT40" s="584"/>
      <c r="DU40" s="584"/>
      <c r="DV40" s="584"/>
      <c r="DW40" s="584"/>
      <c r="DX40" s="584"/>
      <c r="DY40" s="584"/>
      <c r="DZ40" s="584"/>
      <c r="EA40" s="584"/>
      <c r="EB40" s="584"/>
      <c r="EC40" s="584"/>
      <c r="ED40" s="584"/>
      <c r="EE40" s="584"/>
      <c r="EF40" s="584"/>
      <c r="EG40" s="584"/>
      <c r="EH40" s="584"/>
      <c r="EI40" s="584"/>
      <c r="EJ40" s="584"/>
      <c r="EK40" s="584"/>
      <c r="EL40" s="584"/>
      <c r="EM40" s="584"/>
      <c r="EN40" s="584"/>
      <c r="EO40" s="584"/>
      <c r="EP40" s="584"/>
      <c r="EQ40" s="584"/>
      <c r="ER40" s="584"/>
      <c r="ES40" s="584"/>
      <c r="ET40" s="584"/>
      <c r="EU40" s="584"/>
      <c r="EV40" s="584"/>
      <c r="EW40" s="584"/>
      <c r="EX40" s="584"/>
      <c r="EY40" s="585"/>
    </row>
    <row r="41" spans="1:155" ht="11.25" customHeight="1" x14ac:dyDescent="0.2">
      <c r="A41" s="1361" t="s">
        <v>600</v>
      </c>
      <c r="B41" s="1362"/>
      <c r="C41" s="1362"/>
      <c r="D41" s="1362"/>
      <c r="E41" s="1362"/>
      <c r="F41" s="1362"/>
      <c r="G41" s="1362"/>
      <c r="H41" s="1362"/>
      <c r="I41" s="1362"/>
      <c r="J41" s="1362"/>
      <c r="K41" s="1362"/>
      <c r="L41" s="1362"/>
      <c r="M41" s="1362"/>
      <c r="N41" s="1362"/>
      <c r="O41" s="1362"/>
      <c r="P41" s="1362"/>
      <c r="Q41" s="1362"/>
      <c r="R41" s="1362"/>
      <c r="S41" s="1362"/>
      <c r="T41" s="1362"/>
      <c r="U41" s="1362"/>
      <c r="V41" s="1362"/>
      <c r="W41" s="1362"/>
      <c r="X41" s="1362"/>
      <c r="Y41" s="1362"/>
      <c r="Z41" s="1362"/>
      <c r="AA41" s="1362"/>
      <c r="AB41" s="1362"/>
      <c r="AC41" s="1362"/>
      <c r="AD41" s="575"/>
      <c r="AE41" s="1363"/>
      <c r="AF41" s="1363"/>
      <c r="AG41" s="1363"/>
      <c r="AH41" s="1363"/>
      <c r="AI41" s="1363"/>
      <c r="AJ41" s="1363"/>
      <c r="AK41" s="1363"/>
      <c r="AL41" s="1363"/>
      <c r="AM41" s="1363"/>
      <c r="AN41" s="1363"/>
      <c r="AO41" s="1363"/>
      <c r="AP41" s="1363"/>
      <c r="AQ41" s="1363"/>
      <c r="AR41" s="1363"/>
      <c r="AS41" s="1363"/>
      <c r="AT41" s="1363"/>
      <c r="AU41" s="1363"/>
      <c r="AV41" s="1363"/>
      <c r="AW41" s="1363"/>
      <c r="AX41" s="1363"/>
      <c r="AY41" s="1363"/>
      <c r="AZ41" s="1363"/>
      <c r="BA41" s="1363"/>
      <c r="BB41" s="1363"/>
      <c r="BC41" s="1363"/>
      <c r="BD41" s="1363"/>
      <c r="BE41" s="1363"/>
      <c r="BF41" s="1363"/>
      <c r="BG41" s="1363"/>
      <c r="BH41" s="1363"/>
      <c r="BI41" s="1363"/>
      <c r="BJ41" s="1363"/>
      <c r="BK41" s="1363"/>
      <c r="BL41" s="1363"/>
      <c r="BM41" s="1363"/>
      <c r="BN41" s="1363"/>
      <c r="BO41" s="1363"/>
      <c r="BP41" s="1363"/>
      <c r="BQ41" s="1363"/>
      <c r="BR41" s="1363"/>
      <c r="BS41" s="1363"/>
      <c r="BT41" s="1363"/>
      <c r="BU41" s="1363"/>
      <c r="BV41" s="1363"/>
      <c r="BW41" s="1363"/>
      <c r="BX41" s="1363"/>
      <c r="BY41" s="1363"/>
      <c r="BZ41" s="1363"/>
      <c r="CA41" s="1363"/>
      <c r="CB41" s="1363"/>
      <c r="CC41" s="1363"/>
      <c r="CD41" s="1363"/>
      <c r="CE41" s="1363"/>
      <c r="CF41" s="1363"/>
      <c r="CG41" s="1363"/>
      <c r="CH41" s="1363"/>
      <c r="CI41" s="1363"/>
      <c r="CJ41" s="1363"/>
      <c r="CK41" s="1363"/>
      <c r="CL41" s="1363"/>
      <c r="CM41" s="1363"/>
      <c r="CN41" s="1363"/>
      <c r="CO41" s="1363"/>
      <c r="CP41" s="1363"/>
      <c r="CQ41" s="1363"/>
      <c r="CR41" s="1363"/>
      <c r="CS41" s="1363"/>
      <c r="CT41" s="1363"/>
      <c r="CU41" s="1363"/>
      <c r="CV41" s="1363"/>
      <c r="CW41" s="1363"/>
      <c r="CX41" s="1363"/>
      <c r="CY41" s="1363"/>
      <c r="CZ41" s="1363"/>
      <c r="DA41" s="1363"/>
      <c r="DB41" s="1363"/>
      <c r="DC41" s="1363"/>
      <c r="DD41" s="1363"/>
      <c r="DE41" s="1363"/>
      <c r="DF41" s="1363"/>
      <c r="DG41" s="1363"/>
      <c r="DH41" s="1363"/>
      <c r="DI41" s="1363"/>
      <c r="DJ41" s="1363"/>
      <c r="DK41" s="1363"/>
      <c r="DL41" s="1363"/>
      <c r="DM41" s="1363"/>
      <c r="DN41" s="1363"/>
      <c r="DO41" s="1363"/>
      <c r="DP41" s="1363"/>
      <c r="DQ41" s="1363"/>
      <c r="DR41" s="1363"/>
      <c r="DS41" s="1363"/>
      <c r="DT41" s="1363"/>
      <c r="DU41" s="1363"/>
      <c r="DV41" s="1363"/>
      <c r="DW41" s="1363"/>
      <c r="DX41" s="1363"/>
      <c r="DY41" s="1363"/>
      <c r="DZ41" s="1363"/>
      <c r="EA41" s="1363"/>
      <c r="EB41" s="1363"/>
      <c r="EC41" s="1363"/>
      <c r="ED41" s="1363"/>
      <c r="EE41" s="1363"/>
      <c r="EF41" s="1363"/>
      <c r="EG41" s="1363"/>
      <c r="EH41" s="1363"/>
      <c r="EI41" s="1363"/>
      <c r="EJ41" s="1363"/>
      <c r="EK41" s="1363"/>
      <c r="EL41" s="1363"/>
      <c r="EM41" s="1363"/>
      <c r="EN41" s="1363"/>
      <c r="EO41" s="1363"/>
      <c r="EP41" s="1363"/>
      <c r="EQ41" s="1363"/>
      <c r="ER41" s="1363"/>
      <c r="ES41" s="1363"/>
      <c r="ET41" s="1363"/>
      <c r="EU41" s="1363"/>
      <c r="EV41" s="1363"/>
      <c r="EW41" s="1363"/>
      <c r="EX41" s="1363"/>
      <c r="EY41" s="585"/>
    </row>
    <row r="42" spans="1:155" ht="11.25" customHeight="1" x14ac:dyDescent="0.2">
      <c r="A42" s="580"/>
      <c r="B42" s="581"/>
      <c r="C42" s="581"/>
      <c r="D42" s="581"/>
      <c r="E42" s="581"/>
      <c r="F42" s="581"/>
      <c r="G42" s="581"/>
      <c r="H42" s="581"/>
      <c r="I42" s="581"/>
      <c r="J42" s="581"/>
      <c r="K42" s="581"/>
      <c r="L42" s="581"/>
      <c r="M42" s="581"/>
      <c r="N42" s="581"/>
      <c r="O42" s="581"/>
      <c r="P42" s="581"/>
      <c r="Q42" s="581"/>
      <c r="R42" s="581"/>
      <c r="S42" s="581"/>
      <c r="T42" s="581"/>
      <c r="U42" s="581"/>
      <c r="V42" s="581"/>
      <c r="W42" s="581"/>
      <c r="X42" s="581"/>
      <c r="Y42" s="581"/>
      <c r="Z42" s="581"/>
      <c r="AA42" s="581"/>
      <c r="AB42" s="581"/>
      <c r="AC42" s="581"/>
      <c r="AD42" s="581"/>
      <c r="AE42" s="581"/>
      <c r="AF42" s="581"/>
      <c r="AG42" s="581"/>
      <c r="AH42" s="581"/>
      <c r="AI42" s="581"/>
      <c r="AJ42" s="581"/>
      <c r="AK42" s="581"/>
      <c r="AL42" s="581"/>
      <c r="AM42" s="581"/>
      <c r="AN42" s="581"/>
      <c r="AO42" s="581"/>
      <c r="AP42" s="581"/>
      <c r="AQ42" s="581"/>
      <c r="AR42" s="581"/>
      <c r="AS42" s="581"/>
      <c r="AT42" s="581"/>
      <c r="AU42" s="581"/>
      <c r="AV42" s="581"/>
      <c r="AW42" s="581"/>
      <c r="AX42" s="581"/>
      <c r="AY42" s="581"/>
      <c r="AZ42" s="581"/>
      <c r="BA42" s="581"/>
      <c r="BB42" s="581"/>
      <c r="BC42" s="581"/>
      <c r="BD42" s="581"/>
      <c r="BE42" s="581"/>
      <c r="BF42" s="581"/>
      <c r="BG42" s="581"/>
      <c r="BH42" s="581"/>
      <c r="BI42" s="581"/>
      <c r="BJ42" s="581"/>
      <c r="BK42" s="581"/>
      <c r="BL42" s="581"/>
      <c r="BM42" s="581"/>
      <c r="BN42" s="581"/>
      <c r="BO42" s="581"/>
      <c r="BP42" s="581"/>
      <c r="BQ42" s="581"/>
      <c r="BR42" s="581"/>
      <c r="BS42" s="581"/>
      <c r="BT42" s="581"/>
      <c r="BU42" s="581"/>
      <c r="BV42" s="581"/>
      <c r="BW42" s="581"/>
      <c r="BX42" s="581"/>
      <c r="BY42" s="581"/>
      <c r="BZ42" s="581"/>
      <c r="CA42" s="581"/>
      <c r="CB42" s="581"/>
      <c r="CC42" s="588"/>
      <c r="CD42" s="581"/>
      <c r="CE42" s="581"/>
      <c r="CF42" s="581"/>
      <c r="CG42" s="581"/>
      <c r="CH42" s="581"/>
      <c r="CI42" s="581"/>
      <c r="CJ42" s="581"/>
      <c r="CK42" s="581"/>
      <c r="CL42" s="581"/>
      <c r="CM42" s="581"/>
      <c r="CN42" s="581"/>
      <c r="CO42" s="581"/>
      <c r="CP42" s="581"/>
      <c r="CQ42" s="581"/>
      <c r="CR42" s="581"/>
      <c r="CS42" s="581"/>
      <c r="CT42" s="581"/>
      <c r="CU42" s="581"/>
      <c r="CV42" s="581"/>
      <c r="CW42" s="581"/>
      <c r="CX42" s="581"/>
      <c r="CY42" s="581"/>
      <c r="CZ42" s="581"/>
      <c r="DA42" s="581"/>
      <c r="DB42" s="581"/>
      <c r="DC42" s="581"/>
      <c r="DD42" s="581"/>
      <c r="DE42" s="581"/>
      <c r="DF42" s="588"/>
      <c r="DG42" s="581"/>
      <c r="DH42" s="581"/>
      <c r="DI42" s="581"/>
      <c r="DJ42" s="581"/>
      <c r="DK42" s="581"/>
      <c r="DL42" s="581"/>
      <c r="DM42" s="581"/>
      <c r="DN42" s="581"/>
      <c r="DO42" s="581"/>
      <c r="DP42" s="581"/>
      <c r="DQ42" s="581"/>
      <c r="DR42" s="581"/>
      <c r="DS42" s="581"/>
      <c r="DT42" s="581"/>
      <c r="DU42" s="581"/>
      <c r="DV42" s="581"/>
      <c r="DW42" s="581"/>
      <c r="DX42" s="581"/>
      <c r="DY42" s="581"/>
      <c r="DZ42" s="581"/>
      <c r="EA42" s="581"/>
      <c r="EB42" s="581"/>
      <c r="EC42" s="581"/>
      <c r="ED42" s="581"/>
      <c r="EE42" s="581"/>
      <c r="EF42" s="581"/>
      <c r="EG42" s="581"/>
      <c r="EH42" s="581"/>
      <c r="EI42" s="581"/>
      <c r="EJ42" s="581"/>
      <c r="EK42" s="581"/>
      <c r="EL42" s="581"/>
      <c r="EM42" s="581"/>
      <c r="EN42" s="581"/>
      <c r="EO42" s="581"/>
      <c r="EP42" s="581"/>
      <c r="EQ42" s="581"/>
      <c r="ER42" s="581"/>
      <c r="ES42" s="581"/>
      <c r="ET42" s="581"/>
      <c r="EU42" s="581"/>
      <c r="EV42" s="581"/>
      <c r="EW42" s="581"/>
      <c r="EX42" s="581"/>
      <c r="EY42" s="582"/>
    </row>
    <row r="43" spans="1:155" s="590" customFormat="1" ht="24.95" customHeight="1" x14ac:dyDescent="0.2">
      <c r="A43" s="1364" t="s">
        <v>1612</v>
      </c>
      <c r="B43" s="1365"/>
      <c r="C43" s="1365"/>
      <c r="D43" s="1365"/>
      <c r="E43" s="1365"/>
      <c r="F43" s="1365"/>
      <c r="G43" s="1365"/>
      <c r="H43" s="1365"/>
      <c r="I43" s="1365"/>
      <c r="J43" s="1365"/>
      <c r="K43" s="1365"/>
      <c r="L43" s="1365"/>
      <c r="M43" s="1365"/>
      <c r="N43" s="1365"/>
      <c r="O43" s="1365"/>
      <c r="P43" s="1365"/>
      <c r="Q43" s="1365"/>
      <c r="R43" s="1365"/>
      <c r="S43" s="1365"/>
      <c r="T43" s="1365"/>
      <c r="U43" s="1365"/>
      <c r="V43" s="1365"/>
      <c r="W43" s="1365"/>
      <c r="X43" s="1365"/>
      <c r="Y43" s="1365"/>
      <c r="Z43" s="1365"/>
      <c r="AA43" s="1365"/>
      <c r="AB43" s="1365"/>
      <c r="AC43" s="1365"/>
      <c r="AD43" s="1365"/>
      <c r="AE43" s="1365"/>
      <c r="AF43" s="1365"/>
      <c r="AG43" s="1365"/>
      <c r="AH43" s="1365"/>
      <c r="AI43" s="1365"/>
      <c r="AJ43" s="1365"/>
      <c r="AK43" s="1365"/>
      <c r="AL43" s="1365"/>
      <c r="AM43" s="1366"/>
      <c r="AN43" s="1364" t="s">
        <v>603</v>
      </c>
      <c r="AO43" s="1365"/>
      <c r="AP43" s="1365"/>
      <c r="AQ43" s="1365"/>
      <c r="AR43" s="1365"/>
      <c r="AS43" s="1365"/>
      <c r="AT43" s="1365"/>
      <c r="AU43" s="1365"/>
      <c r="AV43" s="1365"/>
      <c r="AW43" s="1365"/>
      <c r="AX43" s="1365"/>
      <c r="AY43" s="1365"/>
      <c r="AZ43" s="1365"/>
      <c r="BA43" s="1365"/>
      <c r="BB43" s="1365"/>
      <c r="BC43" s="1365"/>
      <c r="BD43" s="1365"/>
      <c r="BE43" s="1365"/>
      <c r="BF43" s="1365"/>
      <c r="BG43" s="1365"/>
      <c r="BH43" s="1365"/>
      <c r="BI43" s="1365"/>
      <c r="BJ43" s="1365"/>
      <c r="BK43" s="1365"/>
      <c r="BL43" s="1365"/>
      <c r="BM43" s="1366"/>
      <c r="BN43" s="589"/>
      <c r="BO43" s="589"/>
      <c r="BP43" s="589"/>
      <c r="BQ43" s="589"/>
      <c r="BR43" s="589"/>
      <c r="BS43" s="589"/>
      <c r="BT43" s="589"/>
      <c r="BU43" s="589"/>
      <c r="BV43" s="589"/>
      <c r="BW43" s="589"/>
      <c r="BX43" s="589"/>
      <c r="BY43" s="589"/>
      <c r="BZ43" s="589"/>
      <c r="CA43" s="589"/>
      <c r="CB43" s="589"/>
      <c r="CC43" s="589"/>
      <c r="CD43" s="589"/>
      <c r="CE43" s="589"/>
      <c r="CF43" s="589"/>
      <c r="CG43" s="589"/>
      <c r="CH43" s="589"/>
      <c r="CI43" s="589"/>
      <c r="CJ43" s="589"/>
      <c r="CK43" s="589"/>
      <c r="CL43" s="589"/>
      <c r="CM43" s="589"/>
      <c r="CN43" s="589"/>
      <c r="CO43" s="589"/>
      <c r="CP43" s="589"/>
      <c r="CQ43" s="589"/>
      <c r="CR43" s="589"/>
      <c r="CS43" s="575"/>
      <c r="CT43" s="575"/>
      <c r="CU43" s="575"/>
      <c r="CV43" s="575"/>
      <c r="CW43" s="575"/>
      <c r="CX43" s="575"/>
      <c r="CY43" s="575"/>
      <c r="CZ43" s="575"/>
      <c r="DA43" s="575"/>
      <c r="DB43" s="575"/>
      <c r="DC43" s="575"/>
      <c r="DD43" s="575"/>
      <c r="DE43" s="575"/>
      <c r="DF43" s="575"/>
      <c r="DG43" s="575"/>
      <c r="DH43" s="575"/>
      <c r="DI43" s="575"/>
      <c r="DJ43" s="575"/>
      <c r="DK43" s="575"/>
      <c r="DL43" s="575"/>
      <c r="DM43" s="575"/>
      <c r="DN43" s="575"/>
      <c r="DO43" s="575"/>
      <c r="DP43" s="575"/>
      <c r="DQ43" s="575"/>
      <c r="DR43" s="575"/>
      <c r="DS43" s="575"/>
      <c r="DT43" s="575"/>
      <c r="DU43" s="575"/>
      <c r="DV43" s="575"/>
      <c r="DW43" s="575"/>
      <c r="DX43" s="575"/>
      <c r="DY43" s="575"/>
      <c r="DZ43" s="575"/>
      <c r="EA43" s="575"/>
      <c r="EB43" s="575"/>
      <c r="EC43" s="575"/>
      <c r="ED43" s="575"/>
      <c r="EE43" s="575"/>
      <c r="EF43" s="575"/>
      <c r="EG43" s="589"/>
      <c r="EH43" s="589"/>
      <c r="EI43" s="589"/>
      <c r="EJ43" s="589"/>
      <c r="EK43" s="589"/>
      <c r="EL43" s="589"/>
      <c r="EM43" s="589"/>
      <c r="EN43" s="589"/>
      <c r="EO43" s="589"/>
      <c r="EP43" s="589"/>
      <c r="EQ43" s="589"/>
      <c r="ER43" s="589"/>
      <c r="ES43" s="589"/>
      <c r="ET43" s="589"/>
      <c r="EU43" s="589"/>
      <c r="EV43" s="589"/>
      <c r="EW43" s="589"/>
      <c r="EX43" s="589"/>
      <c r="EY43" s="589"/>
    </row>
    <row r="44" spans="1:155" ht="11.25" customHeight="1" x14ac:dyDescent="0.2">
      <c r="A44" s="885">
        <v>1</v>
      </c>
      <c r="B44" s="886"/>
      <c r="C44" s="886"/>
      <c r="D44" s="886"/>
      <c r="E44" s="886"/>
      <c r="F44" s="886"/>
      <c r="G44" s="886"/>
      <c r="H44" s="886"/>
      <c r="I44" s="886"/>
      <c r="J44" s="886"/>
      <c r="K44" s="886"/>
      <c r="L44" s="886"/>
      <c r="M44" s="886"/>
      <c r="N44" s="886"/>
      <c r="O44" s="886"/>
      <c r="P44" s="886"/>
      <c r="Q44" s="886"/>
      <c r="R44" s="886"/>
      <c r="S44" s="886"/>
      <c r="T44" s="886"/>
      <c r="U44" s="886"/>
      <c r="V44" s="886"/>
      <c r="W44" s="886"/>
      <c r="X44" s="886"/>
      <c r="Y44" s="886"/>
      <c r="Z44" s="886"/>
      <c r="AA44" s="886"/>
      <c r="AB44" s="886"/>
      <c r="AC44" s="886"/>
      <c r="AD44" s="886"/>
      <c r="AE44" s="886"/>
      <c r="AF44" s="886"/>
      <c r="AG44" s="886"/>
      <c r="AH44" s="886"/>
      <c r="AI44" s="886"/>
      <c r="AJ44" s="886"/>
      <c r="AK44" s="886"/>
      <c r="AL44" s="886"/>
      <c r="AM44" s="887"/>
      <c r="AN44" s="1367">
        <v>2</v>
      </c>
      <c r="AO44" s="1367"/>
      <c r="AP44" s="1367"/>
      <c r="AQ44" s="1367"/>
      <c r="AR44" s="1367"/>
      <c r="AS44" s="1367"/>
      <c r="AT44" s="1367"/>
      <c r="AU44" s="1367"/>
      <c r="AV44" s="1367"/>
      <c r="AW44" s="1367"/>
      <c r="AX44" s="1367"/>
      <c r="AY44" s="1367"/>
      <c r="AZ44" s="1367"/>
      <c r="BA44" s="1367"/>
      <c r="BB44" s="1367"/>
      <c r="BC44" s="1367"/>
      <c r="BD44" s="1367"/>
      <c r="BE44" s="1367"/>
      <c r="BF44" s="1367"/>
      <c r="BG44" s="1367"/>
      <c r="BH44" s="1367"/>
      <c r="BI44" s="1367"/>
      <c r="BJ44" s="1367"/>
      <c r="BK44" s="1367"/>
      <c r="BL44" s="1367"/>
      <c r="BM44" s="1367"/>
      <c r="BN44" s="575"/>
      <c r="BO44" s="575"/>
      <c r="BP44" s="575"/>
      <c r="BQ44" s="575"/>
      <c r="BR44" s="575"/>
      <c r="BS44" s="575"/>
      <c r="BT44" s="575"/>
      <c r="BU44" s="575"/>
      <c r="BV44" s="575"/>
      <c r="BW44" s="575"/>
      <c r="BX44" s="575"/>
      <c r="BY44" s="575"/>
      <c r="BZ44" s="575"/>
      <c r="CA44" s="575"/>
      <c r="CB44" s="575"/>
      <c r="CC44" s="575"/>
      <c r="CD44" s="575"/>
      <c r="CE44" s="575"/>
      <c r="CF44" s="575"/>
      <c r="CG44" s="575"/>
      <c r="CH44" s="575"/>
      <c r="CI44" s="575"/>
      <c r="CJ44" s="575"/>
      <c r="CK44" s="575"/>
      <c r="CL44" s="575"/>
      <c r="CM44" s="575"/>
      <c r="CN44" s="575"/>
      <c r="CO44" s="575"/>
      <c r="CP44" s="575"/>
      <c r="CQ44" s="575"/>
      <c r="CR44" s="575"/>
      <c r="CS44" s="575"/>
      <c r="CT44" s="575"/>
      <c r="CU44" s="575"/>
      <c r="CV44" s="575"/>
      <c r="CW44" s="575"/>
      <c r="CX44" s="575"/>
      <c r="CY44" s="575"/>
      <c r="CZ44" s="575"/>
      <c r="DA44" s="575"/>
      <c r="DB44" s="575"/>
      <c r="DC44" s="575"/>
      <c r="DD44" s="575"/>
      <c r="DE44" s="575"/>
      <c r="DF44" s="575"/>
      <c r="DG44" s="575"/>
      <c r="DH44" s="575"/>
      <c r="DI44" s="575"/>
      <c r="DJ44" s="575"/>
      <c r="DK44" s="575"/>
      <c r="DL44" s="575"/>
      <c r="DM44" s="575"/>
      <c r="DN44" s="575"/>
      <c r="DO44" s="575"/>
      <c r="DP44" s="575"/>
      <c r="DQ44" s="575"/>
      <c r="DR44" s="575"/>
      <c r="DS44" s="575"/>
      <c r="DT44" s="575"/>
      <c r="DU44" s="575"/>
      <c r="DV44" s="575"/>
      <c r="DW44" s="575"/>
      <c r="DX44" s="575"/>
      <c r="DY44" s="575"/>
      <c r="DZ44" s="575"/>
      <c r="EA44" s="575"/>
      <c r="EB44" s="575"/>
      <c r="EC44" s="575"/>
      <c r="ED44" s="575"/>
      <c r="EE44" s="575"/>
      <c r="EF44" s="575"/>
      <c r="EG44" s="575"/>
      <c r="EH44" s="575"/>
      <c r="EI44" s="575"/>
      <c r="EJ44" s="575"/>
      <c r="EK44" s="575"/>
      <c r="EL44" s="575"/>
      <c r="EM44" s="575"/>
      <c r="EN44" s="575"/>
      <c r="EO44" s="575"/>
      <c r="EP44" s="575"/>
      <c r="EQ44" s="575"/>
      <c r="ER44" s="575"/>
      <c r="ES44" s="575"/>
      <c r="ET44" s="575"/>
      <c r="EU44" s="575"/>
      <c r="EV44" s="575"/>
      <c r="EW44" s="575"/>
      <c r="EX44" s="575"/>
      <c r="EY44" s="575"/>
    </row>
    <row r="45" spans="1:155" ht="12.95" customHeight="1" x14ac:dyDescent="0.25">
      <c r="A45" s="1369" t="s">
        <v>604</v>
      </c>
      <c r="B45" s="1370"/>
      <c r="C45" s="1370"/>
      <c r="D45" s="1370"/>
      <c r="E45" s="1370"/>
      <c r="F45" s="1370"/>
      <c r="G45" s="1370"/>
      <c r="H45" s="1370"/>
      <c r="I45" s="1370"/>
      <c r="J45" s="1370"/>
      <c r="K45" s="1370"/>
      <c r="L45" s="1370"/>
      <c r="M45" s="1370"/>
      <c r="N45" s="1370"/>
      <c r="O45" s="1370"/>
      <c r="P45" s="1370"/>
      <c r="Q45" s="1370"/>
      <c r="R45" s="1370"/>
      <c r="S45" s="1370"/>
      <c r="T45" s="1370"/>
      <c r="U45" s="1370"/>
      <c r="V45" s="1370"/>
      <c r="W45" s="1370"/>
      <c r="X45" s="1370"/>
      <c r="Y45" s="1370"/>
      <c r="Z45" s="1370"/>
      <c r="AA45" s="1370"/>
      <c r="AB45" s="1370"/>
      <c r="AC45" s="1370"/>
      <c r="AD45" s="1370"/>
      <c r="AE45" s="1370"/>
      <c r="AF45" s="1370"/>
      <c r="AG45" s="1370"/>
      <c r="AH45" s="1370"/>
      <c r="AI45" s="1370"/>
      <c r="AJ45" s="1370"/>
      <c r="AK45" s="1370"/>
      <c r="AL45" s="1370"/>
      <c r="AM45" s="1371"/>
      <c r="AN45" s="1372" t="s">
        <v>605</v>
      </c>
      <c r="AO45" s="1373"/>
      <c r="AP45" s="1373"/>
      <c r="AQ45" s="1373"/>
      <c r="AR45" s="1373"/>
      <c r="AS45" s="1373"/>
      <c r="AT45" s="1373"/>
      <c r="AU45" s="1373"/>
      <c r="AV45" s="1373"/>
      <c r="AW45" s="1373"/>
      <c r="AX45" s="1373"/>
      <c r="AY45" s="1373"/>
      <c r="AZ45" s="1373"/>
      <c r="BA45" s="1373"/>
      <c r="BB45" s="1373"/>
      <c r="BC45" s="1373"/>
      <c r="BD45" s="1373"/>
      <c r="BE45" s="1373"/>
      <c r="BF45" s="1373"/>
      <c r="BG45" s="1373"/>
      <c r="BH45" s="1373"/>
      <c r="BI45" s="1373"/>
      <c r="BJ45" s="1373"/>
      <c r="BK45" s="1373"/>
      <c r="BL45" s="1373"/>
      <c r="BM45" s="1373"/>
      <c r="BN45" s="575"/>
      <c r="BO45" s="575"/>
      <c r="BP45" s="575"/>
      <c r="BQ45" s="575"/>
      <c r="BR45" s="575"/>
      <c r="BS45" s="575"/>
      <c r="BT45" s="575"/>
      <c r="BU45" s="575"/>
      <c r="BV45" s="575"/>
      <c r="BW45" s="575"/>
      <c r="BX45" s="575"/>
      <c r="BY45" s="575"/>
      <c r="BZ45" s="575"/>
      <c r="CA45" s="575"/>
      <c r="CB45" s="575"/>
      <c r="CC45" s="575"/>
      <c r="CD45" s="575"/>
      <c r="CE45" s="575"/>
      <c r="CF45" s="575"/>
      <c r="CG45" s="575"/>
      <c r="CH45" s="575"/>
      <c r="CI45" s="575"/>
      <c r="CJ45" s="575"/>
      <c r="CK45" s="575"/>
      <c r="CL45" s="575"/>
      <c r="CM45" s="575"/>
      <c r="CN45" s="575"/>
      <c r="CO45" s="575"/>
      <c r="CP45" s="575"/>
      <c r="CQ45" s="575"/>
      <c r="CR45" s="575"/>
      <c r="CS45" s="575"/>
      <c r="CT45" s="575"/>
      <c r="CU45" s="575"/>
      <c r="CV45" s="575"/>
      <c r="CW45" s="575"/>
      <c r="CX45" s="575"/>
      <c r="CY45" s="575"/>
      <c r="CZ45" s="575"/>
      <c r="DA45" s="575"/>
      <c r="DB45" s="575"/>
      <c r="DC45" s="575"/>
      <c r="DD45" s="575"/>
      <c r="DE45" s="575"/>
      <c r="DF45" s="575"/>
      <c r="DG45" s="575"/>
      <c r="DH45" s="575"/>
      <c r="DI45" s="575"/>
      <c r="DJ45" s="575"/>
      <c r="DK45" s="575"/>
      <c r="DL45" s="575"/>
      <c r="DM45" s="575"/>
      <c r="DN45" s="575"/>
      <c r="DO45" s="575"/>
      <c r="DP45" s="575"/>
      <c r="DQ45" s="575"/>
      <c r="DR45" s="575"/>
      <c r="DS45" s="575"/>
      <c r="DT45" s="575"/>
      <c r="DU45" s="575"/>
      <c r="DV45" s="575"/>
      <c r="DW45" s="575"/>
      <c r="DX45" s="575"/>
      <c r="DY45" s="575"/>
      <c r="DZ45" s="575"/>
      <c r="EA45" s="575"/>
      <c r="EB45" s="575"/>
      <c r="EC45" s="575"/>
      <c r="ED45" s="575"/>
      <c r="EE45" s="575"/>
      <c r="EF45" s="575"/>
      <c r="EG45" s="575"/>
      <c r="EH45" s="575"/>
      <c r="EI45" s="575"/>
      <c r="EJ45" s="575"/>
      <c r="EK45" s="575"/>
      <c r="EL45" s="575"/>
      <c r="EM45" s="575"/>
      <c r="EN45" s="575"/>
      <c r="EO45" s="575"/>
      <c r="EP45" s="575"/>
      <c r="EQ45" s="575"/>
      <c r="ER45" s="575"/>
      <c r="ES45" s="575"/>
      <c r="ET45" s="575"/>
      <c r="EU45" s="575"/>
      <c r="EV45" s="575"/>
      <c r="EW45" s="575"/>
      <c r="EX45" s="575"/>
      <c r="EY45" s="575"/>
    </row>
    <row r="46" spans="1:155" ht="27.75" customHeight="1" x14ac:dyDescent="0.2">
      <c r="A46" s="575"/>
      <c r="B46" s="1374" t="s">
        <v>1613</v>
      </c>
      <c r="C46" s="1374"/>
      <c r="D46" s="1374"/>
      <c r="E46" s="1374"/>
      <c r="F46" s="1374"/>
      <c r="G46" s="1374"/>
      <c r="H46" s="1374"/>
      <c r="I46" s="1374"/>
      <c r="J46" s="1374"/>
      <c r="K46" s="1374"/>
      <c r="L46" s="1374"/>
      <c r="M46" s="1374"/>
      <c r="N46" s="1374"/>
      <c r="O46" s="1374"/>
      <c r="P46" s="1374"/>
      <c r="Q46" s="1374"/>
      <c r="R46" s="1374"/>
      <c r="S46" s="1374"/>
      <c r="T46" s="1374"/>
      <c r="U46" s="1374"/>
      <c r="V46" s="1374"/>
      <c r="W46" s="1374"/>
      <c r="X46" s="1374"/>
      <c r="Y46" s="1374"/>
      <c r="Z46" s="1374"/>
      <c r="AA46" s="1374"/>
      <c r="AB46" s="1374"/>
      <c r="AC46" s="1374"/>
      <c r="AD46" s="1374"/>
      <c r="AE46" s="1374"/>
      <c r="AF46" s="1374"/>
      <c r="AG46" s="1374"/>
      <c r="AH46" s="1374"/>
      <c r="AI46" s="1374"/>
      <c r="AJ46" s="1374"/>
      <c r="AK46" s="1374"/>
      <c r="AL46" s="1374"/>
      <c r="AM46" s="1374"/>
      <c r="AN46" s="1374"/>
      <c r="AO46" s="1374"/>
      <c r="AP46" s="1374"/>
      <c r="AQ46" s="1374"/>
      <c r="AR46" s="1374"/>
      <c r="AS46" s="1374"/>
      <c r="AT46" s="1374"/>
      <c r="AU46" s="1374"/>
      <c r="AV46" s="1374"/>
      <c r="AW46" s="1374"/>
      <c r="AX46" s="1374"/>
      <c r="AY46" s="1374"/>
      <c r="AZ46" s="1374"/>
      <c r="BA46" s="1374"/>
      <c r="BB46" s="1374"/>
      <c r="BC46" s="1374"/>
      <c r="BD46" s="1374"/>
      <c r="BE46" s="1374"/>
      <c r="BF46" s="1374"/>
      <c r="BG46" s="1374"/>
      <c r="BH46" s="1374"/>
      <c r="BI46" s="1374"/>
      <c r="BJ46" s="1374"/>
      <c r="BK46" s="1374"/>
      <c r="BL46" s="1374"/>
      <c r="BM46" s="1374"/>
      <c r="BN46" s="1374"/>
      <c r="BO46" s="1374"/>
      <c r="BP46" s="1374"/>
      <c r="BQ46" s="1374"/>
      <c r="BR46" s="1374"/>
      <c r="BS46" s="1374"/>
      <c r="BT46" s="1374"/>
      <c r="BU46" s="1374"/>
      <c r="BV46" s="1374"/>
      <c r="BW46" s="1374"/>
      <c r="BX46" s="1374"/>
      <c r="BY46" s="1374"/>
      <c r="BZ46" s="1374"/>
      <c r="CA46" s="1374"/>
      <c r="CB46" s="1374"/>
      <c r="CC46" s="1374"/>
      <c r="CD46" s="1374"/>
      <c r="CE46" s="1374"/>
      <c r="CF46" s="1374"/>
      <c r="CG46" s="1374"/>
      <c r="CH46" s="1374"/>
      <c r="CI46" s="1374"/>
      <c r="CJ46" s="1374"/>
      <c r="CK46" s="1374"/>
      <c r="CL46" s="1374"/>
      <c r="CM46" s="1374"/>
      <c r="CN46" s="1374"/>
      <c r="CO46" s="1374"/>
      <c r="CP46" s="1374"/>
      <c r="CQ46" s="1374"/>
      <c r="CR46" s="1374"/>
      <c r="CS46" s="1374"/>
      <c r="CT46" s="1374"/>
      <c r="CU46" s="1374"/>
      <c r="CV46" s="1374"/>
      <c r="CW46" s="1374"/>
      <c r="CX46" s="1374"/>
      <c r="CY46" s="1374"/>
      <c r="CZ46" s="1374"/>
      <c r="DA46" s="1374"/>
      <c r="DB46" s="1374"/>
      <c r="DC46" s="1374"/>
      <c r="DD46" s="1374"/>
      <c r="DE46" s="1374"/>
      <c r="DF46" s="1374"/>
      <c r="DG46" s="1374"/>
      <c r="DH46" s="1374"/>
      <c r="DI46" s="1374"/>
      <c r="DJ46" s="1374"/>
      <c r="DK46" s="1374"/>
      <c r="DL46" s="1374"/>
      <c r="DM46" s="1374"/>
      <c r="DN46" s="1374"/>
      <c r="DO46" s="1374"/>
      <c r="DP46" s="1374"/>
      <c r="DQ46" s="1374"/>
      <c r="DR46" s="1374"/>
      <c r="DS46" s="1374"/>
      <c r="DT46" s="1374"/>
      <c r="DU46" s="1374"/>
      <c r="DV46" s="1374"/>
      <c r="DW46" s="1374"/>
      <c r="DX46" s="1374"/>
      <c r="DY46" s="1374"/>
      <c r="DZ46" s="1374"/>
      <c r="EA46" s="1374"/>
      <c r="EB46" s="1374"/>
      <c r="EC46" s="1374"/>
      <c r="ED46" s="1374"/>
      <c r="EE46" s="1374"/>
      <c r="EF46" s="1374"/>
      <c r="EG46" s="1374"/>
      <c r="EH46" s="1374"/>
      <c r="EI46" s="1374"/>
      <c r="EJ46" s="1374"/>
      <c r="EK46" s="1374"/>
      <c r="EL46" s="1374"/>
      <c r="EM46" s="1374"/>
      <c r="EN46" s="1374"/>
      <c r="EO46" s="1374"/>
      <c r="EP46" s="1374"/>
      <c r="EQ46" s="1374"/>
      <c r="ER46" s="1374"/>
      <c r="ES46" s="1374"/>
      <c r="ET46" s="1374"/>
      <c r="EU46" s="1374"/>
      <c r="EV46" s="1374"/>
      <c r="EW46" s="1374"/>
      <c r="EX46" s="575"/>
      <c r="EY46" s="575"/>
    </row>
    <row r="47" spans="1:155" ht="12" customHeight="1" x14ac:dyDescent="0.2">
      <c r="A47" s="872" t="s">
        <v>606</v>
      </c>
      <c r="B47" s="872"/>
      <c r="C47" s="872"/>
      <c r="D47" s="872"/>
      <c r="E47" s="872"/>
      <c r="F47" s="872"/>
      <c r="G47" s="872"/>
      <c r="H47" s="872"/>
      <c r="I47" s="872"/>
      <c r="J47" s="872"/>
      <c r="K47" s="872"/>
      <c r="L47" s="872"/>
      <c r="M47" s="872"/>
      <c r="N47" s="872"/>
      <c r="O47" s="872"/>
      <c r="P47" s="872"/>
      <c r="Q47" s="872"/>
      <c r="R47" s="872"/>
      <c r="S47" s="872"/>
      <c r="T47" s="872"/>
      <c r="U47" s="872"/>
      <c r="V47" s="872"/>
      <c r="W47" s="872"/>
      <c r="X47" s="872"/>
      <c r="Y47" s="872"/>
      <c r="Z47" s="872"/>
      <c r="AA47" s="872"/>
      <c r="AB47" s="872"/>
      <c r="AC47" s="872"/>
      <c r="AD47" s="872"/>
      <c r="AE47" s="872"/>
      <c r="AF47" s="872"/>
      <c r="AG47" s="872"/>
      <c r="AH47" s="872"/>
      <c r="AI47" s="872"/>
      <c r="AJ47" s="872"/>
      <c r="AK47" s="872"/>
      <c r="AL47" s="872"/>
      <c r="AM47" s="872"/>
      <c r="AN47" s="872"/>
      <c r="AO47" s="872"/>
      <c r="AP47" s="872"/>
      <c r="AQ47" s="872"/>
      <c r="AR47" s="872"/>
      <c r="AS47" s="872"/>
      <c r="AT47" s="872"/>
      <c r="AU47" s="872"/>
      <c r="AV47" s="872"/>
      <c r="AW47" s="872"/>
      <c r="AX47" s="872"/>
      <c r="AY47" s="872"/>
      <c r="AZ47" s="872"/>
      <c r="BA47" s="872"/>
      <c r="BB47" s="872"/>
      <c r="BC47" s="872"/>
      <c r="BD47" s="872"/>
      <c r="BE47" s="872"/>
      <c r="BF47" s="872"/>
      <c r="BG47" s="872"/>
      <c r="BH47" s="872"/>
      <c r="BI47" s="872"/>
      <c r="BJ47" s="872"/>
      <c r="BK47" s="872"/>
      <c r="BL47" s="872"/>
      <c r="BM47" s="872"/>
      <c r="BN47" s="872"/>
      <c r="BO47" s="872"/>
      <c r="BP47" s="872"/>
      <c r="BQ47" s="872"/>
      <c r="BR47" s="872"/>
      <c r="BS47" s="872"/>
      <c r="BT47" s="872"/>
      <c r="BU47" s="872"/>
      <c r="BV47" s="872"/>
      <c r="BW47" s="872"/>
      <c r="BX47" s="872"/>
      <c r="BY47" s="872"/>
      <c r="BZ47" s="872"/>
      <c r="CA47" s="872"/>
      <c r="CB47" s="872"/>
      <c r="CC47" s="872"/>
      <c r="CD47" s="872"/>
      <c r="CE47" s="872"/>
      <c r="CF47" s="872"/>
      <c r="CG47" s="872"/>
      <c r="CH47" s="872"/>
      <c r="CI47" s="872"/>
      <c r="CJ47" s="872"/>
      <c r="CK47" s="872"/>
      <c r="CL47" s="872"/>
      <c r="CM47" s="872"/>
      <c r="CN47" s="872"/>
      <c r="CO47" s="872"/>
      <c r="CP47" s="872"/>
      <c r="CQ47" s="872"/>
      <c r="CR47" s="872"/>
      <c r="CS47" s="872"/>
      <c r="CT47" s="872"/>
      <c r="CU47" s="872"/>
      <c r="CV47" s="872"/>
      <c r="CW47" s="872"/>
      <c r="CX47" s="872"/>
      <c r="CY47" s="872"/>
      <c r="CZ47" s="872"/>
      <c r="DA47" s="872"/>
      <c r="DB47" s="872"/>
      <c r="DC47" s="872"/>
      <c r="DD47" s="872"/>
      <c r="DE47" s="872"/>
      <c r="DF47" s="872"/>
      <c r="DG47" s="872"/>
      <c r="DH47" s="872"/>
      <c r="DI47" s="872"/>
      <c r="DJ47" s="872"/>
      <c r="DK47" s="872"/>
      <c r="DL47" s="872"/>
      <c r="DM47" s="872"/>
      <c r="DN47" s="872"/>
      <c r="DO47" s="872"/>
      <c r="DP47" s="872"/>
      <c r="DQ47" s="872"/>
      <c r="DR47" s="872"/>
      <c r="DS47" s="872"/>
      <c r="DT47" s="872"/>
      <c r="DU47" s="872"/>
      <c r="DV47" s="872"/>
      <c r="DW47" s="872"/>
      <c r="DX47" s="872"/>
      <c r="DY47" s="872"/>
      <c r="DZ47" s="872"/>
      <c r="EA47" s="872"/>
      <c r="EB47" s="872"/>
      <c r="EC47" s="872"/>
      <c r="ED47" s="872"/>
      <c r="EE47" s="872"/>
      <c r="EF47" s="872"/>
      <c r="EG47" s="872"/>
      <c r="EH47" s="872"/>
      <c r="EI47" s="872"/>
      <c r="EJ47" s="872"/>
      <c r="EK47" s="872"/>
      <c r="EL47" s="872"/>
      <c r="EM47" s="872"/>
      <c r="EN47" s="872"/>
      <c r="EO47" s="872"/>
      <c r="EP47" s="872"/>
      <c r="EQ47" s="872"/>
      <c r="ER47" s="872"/>
      <c r="ES47" s="872"/>
      <c r="ET47" s="872"/>
      <c r="EU47" s="872"/>
      <c r="EV47" s="872"/>
      <c r="EW47" s="872"/>
      <c r="EX47" s="872"/>
      <c r="EY47" s="872"/>
    </row>
    <row r="48" spans="1:155" ht="12" customHeight="1" x14ac:dyDescent="0.2">
      <c r="A48" s="872" t="s">
        <v>1614</v>
      </c>
      <c r="B48" s="872"/>
      <c r="C48" s="872"/>
      <c r="D48" s="872"/>
      <c r="E48" s="872"/>
      <c r="F48" s="872"/>
      <c r="G48" s="872"/>
      <c r="H48" s="872"/>
      <c r="I48" s="872"/>
      <c r="J48" s="872"/>
      <c r="K48" s="872"/>
      <c r="L48" s="872"/>
      <c r="M48" s="872"/>
      <c r="N48" s="872"/>
      <c r="O48" s="872"/>
      <c r="P48" s="872"/>
      <c r="Q48" s="872"/>
      <c r="R48" s="872"/>
      <c r="S48" s="872"/>
      <c r="T48" s="872"/>
      <c r="U48" s="872"/>
      <c r="V48" s="872"/>
      <c r="W48" s="872"/>
      <c r="X48" s="872"/>
      <c r="Y48" s="872"/>
      <c r="Z48" s="872"/>
      <c r="AA48" s="872"/>
      <c r="AB48" s="872"/>
      <c r="AC48" s="872"/>
      <c r="AD48" s="872"/>
      <c r="AE48" s="872"/>
      <c r="AF48" s="872"/>
      <c r="AG48" s="872"/>
      <c r="AH48" s="872"/>
      <c r="AI48" s="872"/>
      <c r="AJ48" s="872"/>
      <c r="AK48" s="872"/>
      <c r="AL48" s="872"/>
      <c r="AM48" s="872"/>
      <c r="AN48" s="872"/>
      <c r="AO48" s="872"/>
      <c r="AP48" s="872"/>
      <c r="AQ48" s="872"/>
      <c r="AR48" s="872"/>
      <c r="AS48" s="872"/>
      <c r="AT48" s="872"/>
      <c r="AU48" s="872"/>
      <c r="AV48" s="872"/>
      <c r="AW48" s="872"/>
      <c r="AX48" s="872"/>
      <c r="AY48" s="872"/>
      <c r="AZ48" s="872"/>
      <c r="BA48" s="872"/>
      <c r="BB48" s="872"/>
      <c r="BC48" s="872"/>
      <c r="BD48" s="872"/>
      <c r="BE48" s="872"/>
      <c r="BF48" s="872"/>
      <c r="BG48" s="872"/>
      <c r="BH48" s="872"/>
      <c r="BI48" s="872"/>
      <c r="BJ48" s="872"/>
      <c r="BK48" s="872"/>
      <c r="BL48" s="872"/>
      <c r="BM48" s="872"/>
      <c r="BN48" s="872"/>
      <c r="BO48" s="872"/>
      <c r="BP48" s="872"/>
      <c r="BQ48" s="872"/>
      <c r="BR48" s="872"/>
      <c r="BS48" s="872"/>
      <c r="BT48" s="872"/>
      <c r="BU48" s="872"/>
      <c r="BV48" s="872"/>
      <c r="BW48" s="872"/>
      <c r="BX48" s="872"/>
      <c r="BY48" s="872"/>
      <c r="BZ48" s="872"/>
      <c r="CA48" s="872"/>
      <c r="CB48" s="872"/>
      <c r="CC48" s="872"/>
      <c r="CD48" s="872"/>
      <c r="CE48" s="872"/>
      <c r="CF48" s="872"/>
      <c r="CG48" s="872"/>
      <c r="CH48" s="872"/>
      <c r="CI48" s="872"/>
      <c r="CJ48" s="872"/>
      <c r="CK48" s="872"/>
      <c r="CL48" s="872"/>
      <c r="CM48" s="872"/>
      <c r="CN48" s="872"/>
      <c r="CO48" s="872"/>
      <c r="CP48" s="872"/>
      <c r="CQ48" s="872"/>
      <c r="CR48" s="872"/>
      <c r="CS48" s="872"/>
      <c r="CT48" s="872"/>
      <c r="CU48" s="872"/>
      <c r="CV48" s="872"/>
      <c r="CW48" s="872"/>
      <c r="CX48" s="872"/>
      <c r="CY48" s="872"/>
      <c r="CZ48" s="872"/>
      <c r="DA48" s="872"/>
      <c r="DB48" s="872"/>
      <c r="DC48" s="872"/>
      <c r="DD48" s="872"/>
      <c r="DE48" s="872"/>
      <c r="DF48" s="872"/>
      <c r="DG48" s="872"/>
      <c r="DH48" s="872"/>
      <c r="DI48" s="872"/>
      <c r="DJ48" s="872"/>
      <c r="DK48" s="872"/>
      <c r="DL48" s="872"/>
      <c r="DM48" s="872"/>
      <c r="DN48" s="872"/>
      <c r="DO48" s="872"/>
      <c r="DP48" s="872"/>
      <c r="DQ48" s="872"/>
      <c r="DR48" s="872"/>
      <c r="DS48" s="872"/>
      <c r="DT48" s="872"/>
      <c r="DU48" s="872"/>
      <c r="DV48" s="872"/>
      <c r="DW48" s="872"/>
      <c r="DX48" s="872"/>
      <c r="DY48" s="872"/>
      <c r="DZ48" s="872"/>
      <c r="EA48" s="872"/>
      <c r="EB48" s="872"/>
      <c r="EC48" s="872"/>
      <c r="ED48" s="872"/>
      <c r="EE48" s="872"/>
      <c r="EF48" s="872"/>
      <c r="EG48" s="872"/>
      <c r="EH48" s="872"/>
      <c r="EI48" s="872"/>
      <c r="EJ48" s="872"/>
      <c r="EK48" s="872"/>
      <c r="EL48" s="872"/>
      <c r="EM48" s="872"/>
      <c r="EN48" s="872"/>
      <c r="EO48" s="872"/>
      <c r="EP48" s="872"/>
      <c r="EQ48" s="872"/>
      <c r="ER48" s="872"/>
      <c r="ES48" s="872"/>
      <c r="ET48" s="872"/>
      <c r="EU48" s="872"/>
      <c r="EV48" s="872"/>
      <c r="EW48" s="872"/>
      <c r="EX48" s="872"/>
      <c r="EY48" s="872"/>
    </row>
    <row r="49" spans="1:206" ht="3" customHeight="1" x14ac:dyDescent="0.2">
      <c r="A49" s="575"/>
      <c r="B49" s="575"/>
      <c r="C49" s="575"/>
      <c r="D49" s="575"/>
      <c r="E49" s="575"/>
      <c r="F49" s="575"/>
      <c r="G49" s="575"/>
      <c r="H49" s="575"/>
      <c r="I49" s="575"/>
      <c r="J49" s="575"/>
      <c r="K49" s="575"/>
      <c r="L49" s="575"/>
      <c r="M49" s="575"/>
      <c r="N49" s="575"/>
      <c r="O49" s="575"/>
      <c r="P49" s="575"/>
      <c r="Q49" s="575"/>
      <c r="R49" s="575"/>
      <c r="S49" s="575"/>
      <c r="T49" s="575"/>
      <c r="U49" s="575"/>
      <c r="V49" s="575"/>
      <c r="W49" s="575"/>
      <c r="X49" s="575"/>
      <c r="Y49" s="575"/>
      <c r="Z49" s="575"/>
      <c r="AA49" s="575"/>
      <c r="AB49" s="575"/>
      <c r="AC49" s="575"/>
      <c r="AD49" s="575"/>
      <c r="AE49" s="575"/>
      <c r="AF49" s="575"/>
      <c r="AG49" s="575"/>
      <c r="AH49" s="575"/>
      <c r="AI49" s="575"/>
      <c r="AJ49" s="575"/>
      <c r="AK49" s="575"/>
      <c r="AL49" s="575"/>
      <c r="AM49" s="575"/>
      <c r="AN49" s="575"/>
      <c r="AO49" s="575"/>
      <c r="AP49" s="575"/>
      <c r="AQ49" s="575"/>
      <c r="AR49" s="575"/>
      <c r="AS49" s="575"/>
      <c r="AT49" s="575"/>
      <c r="AU49" s="575"/>
      <c r="AV49" s="575"/>
      <c r="AW49" s="575"/>
      <c r="AX49" s="575"/>
      <c r="AY49" s="575"/>
      <c r="AZ49" s="575"/>
      <c r="BA49" s="575"/>
      <c r="BB49" s="575"/>
      <c r="BC49" s="575"/>
      <c r="BD49" s="575"/>
      <c r="BE49" s="575"/>
      <c r="BF49" s="575"/>
      <c r="BG49" s="575"/>
      <c r="BH49" s="575"/>
      <c r="BI49" s="575"/>
      <c r="BJ49" s="575"/>
      <c r="BK49" s="575"/>
      <c r="BL49" s="575"/>
      <c r="BM49" s="575"/>
      <c r="BN49" s="575"/>
      <c r="BO49" s="575"/>
      <c r="BP49" s="575"/>
      <c r="BQ49" s="575"/>
      <c r="BR49" s="575"/>
      <c r="BS49" s="575"/>
      <c r="BT49" s="575"/>
      <c r="BU49" s="575"/>
      <c r="BV49" s="575"/>
      <c r="BW49" s="575"/>
      <c r="BX49" s="575"/>
      <c r="BY49" s="575"/>
      <c r="BZ49" s="575"/>
      <c r="CA49" s="575"/>
      <c r="CB49" s="575"/>
      <c r="CC49" s="575"/>
      <c r="CD49" s="575"/>
      <c r="CE49" s="575"/>
      <c r="CF49" s="575"/>
      <c r="CG49" s="575"/>
      <c r="CH49" s="575"/>
      <c r="CI49" s="575"/>
      <c r="CJ49" s="575"/>
      <c r="CK49" s="575"/>
      <c r="CL49" s="575"/>
      <c r="CM49" s="575"/>
      <c r="CN49" s="575"/>
      <c r="CO49" s="575"/>
      <c r="CP49" s="575"/>
      <c r="CQ49" s="575"/>
      <c r="CR49" s="575"/>
      <c r="CS49" s="575"/>
      <c r="CT49" s="575"/>
      <c r="CU49" s="575"/>
      <c r="CV49" s="575"/>
      <c r="CW49" s="575"/>
      <c r="CX49" s="575"/>
      <c r="CY49" s="575"/>
      <c r="CZ49" s="575"/>
      <c r="DA49" s="575"/>
      <c r="DB49" s="575"/>
      <c r="DC49" s="575"/>
      <c r="DD49" s="575"/>
      <c r="DE49" s="575"/>
      <c r="DF49" s="575"/>
      <c r="DG49" s="575"/>
      <c r="DH49" s="575"/>
      <c r="DI49" s="575"/>
      <c r="DJ49" s="575"/>
      <c r="DK49" s="575"/>
      <c r="DL49" s="575"/>
      <c r="DM49" s="575"/>
      <c r="DN49" s="575"/>
      <c r="DO49" s="575"/>
      <c r="DP49" s="575"/>
      <c r="DQ49" s="575"/>
      <c r="DR49" s="575"/>
      <c r="DS49" s="575"/>
      <c r="DT49" s="575"/>
      <c r="DU49" s="575"/>
      <c r="DV49" s="575"/>
      <c r="DW49" s="575"/>
      <c r="DX49" s="575"/>
      <c r="DY49" s="575"/>
      <c r="DZ49" s="575"/>
      <c r="EA49" s="575"/>
      <c r="EB49" s="575"/>
      <c r="EC49" s="575"/>
      <c r="ED49" s="575"/>
      <c r="EE49" s="575"/>
      <c r="EF49" s="575"/>
      <c r="EG49" s="575"/>
      <c r="EH49" s="575"/>
      <c r="EI49" s="575"/>
      <c r="EJ49" s="575"/>
      <c r="EK49" s="575"/>
      <c r="EL49" s="575"/>
      <c r="EM49" s="575"/>
      <c r="EN49" s="575"/>
      <c r="EO49" s="575"/>
      <c r="EP49" s="575"/>
      <c r="EQ49" s="575"/>
      <c r="ER49" s="575"/>
      <c r="ES49" s="575"/>
      <c r="ET49" s="575"/>
      <c r="EU49" s="575"/>
      <c r="EV49" s="575"/>
      <c r="EW49" s="575"/>
      <c r="EX49" s="575"/>
      <c r="EY49" s="575"/>
    </row>
    <row r="50" spans="1:206" ht="11.25" customHeight="1" x14ac:dyDescent="0.2">
      <c r="A50" s="575"/>
      <c r="B50" s="575"/>
      <c r="C50" s="575"/>
      <c r="D50" s="575"/>
      <c r="E50" s="575"/>
      <c r="F50" s="575"/>
      <c r="G50" s="575"/>
      <c r="H50" s="575"/>
      <c r="I50" s="575"/>
      <c r="J50" s="575"/>
      <c r="K50" s="575"/>
      <c r="L50" s="575"/>
      <c r="M50" s="575"/>
      <c r="N50" s="575"/>
      <c r="O50" s="575"/>
      <c r="P50" s="575"/>
      <c r="Q50" s="575"/>
      <c r="R50" s="575"/>
      <c r="S50" s="575"/>
      <c r="T50" s="575"/>
      <c r="U50" s="575"/>
      <c r="V50" s="575"/>
      <c r="W50" s="575"/>
      <c r="X50" s="575"/>
      <c r="Y50" s="575"/>
      <c r="Z50" s="575"/>
      <c r="AA50" s="575"/>
      <c r="AB50" s="575"/>
      <c r="AC50" s="575"/>
      <c r="AD50" s="575"/>
      <c r="AE50" s="575"/>
      <c r="AF50" s="575"/>
      <c r="AG50" s="575"/>
      <c r="AH50" s="575"/>
      <c r="AI50" s="575"/>
      <c r="AJ50" s="575"/>
      <c r="AK50" s="575"/>
      <c r="AL50" s="575"/>
      <c r="AM50" s="575"/>
      <c r="AN50" s="575"/>
      <c r="AO50" s="575"/>
      <c r="AP50" s="575"/>
      <c r="AQ50" s="575"/>
      <c r="AR50" s="575"/>
      <c r="AS50" s="575"/>
      <c r="AT50" s="575"/>
      <c r="AU50" s="575"/>
      <c r="AV50" s="575"/>
      <c r="AW50" s="575"/>
      <c r="AX50" s="575"/>
      <c r="AY50" s="575"/>
      <c r="AZ50" s="575"/>
      <c r="BA50" s="575"/>
      <c r="BB50" s="575"/>
      <c r="BC50" s="575"/>
      <c r="BD50" s="575"/>
      <c r="BE50" s="575"/>
      <c r="BF50" s="575"/>
      <c r="BG50" s="575"/>
      <c r="BH50" s="575"/>
      <c r="BI50" s="575"/>
      <c r="BJ50" s="575"/>
      <c r="BK50" s="575"/>
      <c r="BL50" s="575"/>
      <c r="BM50" s="575"/>
      <c r="BN50" s="575"/>
      <c r="BO50" s="575"/>
      <c r="BP50" s="575"/>
      <c r="BQ50" s="575"/>
      <c r="BR50" s="575"/>
      <c r="BS50" s="575"/>
      <c r="BT50" s="575"/>
      <c r="BU50" s="575"/>
      <c r="BV50" s="575"/>
      <c r="BW50" s="575"/>
      <c r="BX50" s="575"/>
      <c r="BY50" s="575"/>
      <c r="BZ50" s="575"/>
      <c r="CA50" s="575"/>
      <c r="CB50" s="575"/>
      <c r="CC50" s="575"/>
      <c r="CD50" s="575"/>
      <c r="CE50" s="575"/>
      <c r="CF50" s="575"/>
      <c r="CG50" s="575"/>
      <c r="CH50" s="575"/>
      <c r="CI50" s="575"/>
      <c r="CJ50" s="575"/>
      <c r="CK50" s="575"/>
      <c r="CL50" s="575"/>
      <c r="CM50" s="575"/>
      <c r="CN50" s="575"/>
      <c r="CO50" s="575"/>
      <c r="CP50" s="575"/>
      <c r="CQ50" s="575"/>
      <c r="CR50" s="575"/>
      <c r="CS50" s="575"/>
      <c r="CT50" s="575"/>
      <c r="CU50" s="575"/>
      <c r="CV50" s="575"/>
      <c r="CW50" s="575"/>
      <c r="CX50" s="575"/>
      <c r="CY50" s="575"/>
      <c r="CZ50" s="575"/>
      <c r="DA50" s="575"/>
      <c r="DB50" s="575"/>
      <c r="DC50" s="575"/>
      <c r="DD50" s="575"/>
      <c r="DE50" s="575"/>
      <c r="DF50" s="575"/>
      <c r="DG50" s="575"/>
      <c r="DH50" s="575"/>
      <c r="DI50" s="575"/>
      <c r="DJ50" s="575"/>
      <c r="DK50" s="575"/>
      <c r="DL50" s="575"/>
      <c r="DM50" s="575"/>
      <c r="DN50" s="575"/>
      <c r="DO50" s="575"/>
      <c r="DP50" s="575"/>
      <c r="DQ50" s="575"/>
      <c r="DR50" s="575"/>
      <c r="DS50" s="575"/>
      <c r="DT50" s="575"/>
      <c r="DU50" s="575"/>
      <c r="DV50" s="575"/>
      <c r="DW50" s="575"/>
      <c r="DX50" s="575"/>
      <c r="DY50" s="575"/>
      <c r="DZ50" s="575"/>
      <c r="EA50" s="575"/>
      <c r="EB50" s="575"/>
      <c r="EC50" s="575"/>
      <c r="ED50" s="575"/>
      <c r="EE50" s="575"/>
      <c r="EF50" s="575"/>
      <c r="EG50" s="575"/>
      <c r="EH50" s="575"/>
      <c r="EI50" s="575"/>
      <c r="EJ50" s="575"/>
      <c r="EK50" s="575"/>
      <c r="EL50" s="575"/>
      <c r="EM50" s="575"/>
      <c r="EN50" s="575"/>
      <c r="EO50" s="575"/>
      <c r="EP50" s="575"/>
      <c r="EQ50" s="575"/>
      <c r="ER50" s="575"/>
      <c r="ES50" s="575"/>
      <c r="ET50" s="575"/>
      <c r="EU50" s="575"/>
      <c r="EV50" s="575"/>
      <c r="EW50" s="575"/>
      <c r="EX50" s="575"/>
      <c r="EY50" s="591" t="s">
        <v>608</v>
      </c>
    </row>
    <row r="51" spans="1:206" ht="3" customHeight="1" x14ac:dyDescent="0.2">
      <c r="A51" s="575"/>
      <c r="B51" s="575"/>
      <c r="C51" s="575"/>
      <c r="D51" s="575"/>
      <c r="E51" s="575"/>
      <c r="F51" s="575"/>
      <c r="G51" s="575"/>
      <c r="H51" s="575"/>
      <c r="I51" s="575"/>
      <c r="J51" s="575"/>
      <c r="K51" s="575"/>
      <c r="L51" s="575"/>
      <c r="M51" s="575"/>
      <c r="N51" s="575"/>
      <c r="O51" s="575"/>
      <c r="P51" s="575"/>
      <c r="Q51" s="575"/>
      <c r="R51" s="575"/>
      <c r="S51" s="575"/>
      <c r="T51" s="575"/>
      <c r="U51" s="575"/>
      <c r="V51" s="575"/>
      <c r="W51" s="575"/>
      <c r="X51" s="575"/>
      <c r="Y51" s="575"/>
      <c r="Z51" s="575"/>
      <c r="AA51" s="575"/>
      <c r="AB51" s="575"/>
      <c r="AC51" s="575"/>
      <c r="AD51" s="575"/>
      <c r="AE51" s="575"/>
      <c r="AF51" s="575"/>
      <c r="AG51" s="575"/>
      <c r="AH51" s="575"/>
      <c r="AI51" s="575"/>
      <c r="AJ51" s="575"/>
      <c r="AK51" s="575"/>
      <c r="AL51" s="575"/>
      <c r="AM51" s="575"/>
      <c r="AN51" s="575"/>
      <c r="AO51" s="575"/>
      <c r="AP51" s="575"/>
      <c r="AQ51" s="575"/>
      <c r="AR51" s="575"/>
      <c r="AS51" s="575"/>
      <c r="AT51" s="575"/>
      <c r="AU51" s="575"/>
      <c r="AV51" s="575"/>
      <c r="AW51" s="575"/>
      <c r="AX51" s="575"/>
      <c r="AY51" s="575"/>
      <c r="AZ51" s="575"/>
      <c r="BA51" s="575"/>
      <c r="BB51" s="575"/>
      <c r="BC51" s="575"/>
      <c r="BD51" s="575"/>
      <c r="BE51" s="575"/>
      <c r="BF51" s="575"/>
      <c r="BG51" s="575"/>
      <c r="BH51" s="575"/>
      <c r="BI51" s="575"/>
      <c r="BJ51" s="575"/>
      <c r="BK51" s="575"/>
      <c r="BL51" s="575"/>
      <c r="BM51" s="575"/>
      <c r="BN51" s="575"/>
      <c r="BO51" s="575"/>
      <c r="BP51" s="575"/>
      <c r="BQ51" s="575"/>
      <c r="BR51" s="575"/>
      <c r="BS51" s="575"/>
      <c r="BT51" s="575"/>
      <c r="BU51" s="575"/>
      <c r="BV51" s="575"/>
      <c r="BW51" s="575"/>
      <c r="BX51" s="575"/>
      <c r="BY51" s="575"/>
      <c r="BZ51" s="575"/>
      <c r="CA51" s="575"/>
      <c r="CB51" s="575"/>
      <c r="CC51" s="575"/>
      <c r="CD51" s="575"/>
      <c r="CE51" s="575"/>
      <c r="CF51" s="575"/>
      <c r="CG51" s="575"/>
      <c r="CH51" s="575"/>
      <c r="CI51" s="575"/>
      <c r="CJ51" s="575"/>
      <c r="CK51" s="575"/>
      <c r="CL51" s="575"/>
      <c r="CM51" s="575"/>
      <c r="CN51" s="575"/>
      <c r="CO51" s="575"/>
      <c r="CP51" s="575"/>
      <c r="CQ51" s="575"/>
      <c r="CR51" s="575"/>
      <c r="CS51" s="575"/>
      <c r="CT51" s="575"/>
      <c r="CU51" s="575"/>
      <c r="CV51" s="575"/>
      <c r="CW51" s="575"/>
      <c r="CX51" s="575"/>
      <c r="CY51" s="575"/>
      <c r="CZ51" s="575"/>
      <c r="DA51" s="575"/>
      <c r="DB51" s="575"/>
      <c r="DC51" s="575"/>
      <c r="DD51" s="575"/>
      <c r="DE51" s="575"/>
      <c r="DF51" s="575"/>
      <c r="DG51" s="575"/>
      <c r="DH51" s="575"/>
      <c r="DI51" s="575"/>
      <c r="DJ51" s="575"/>
      <c r="DK51" s="575"/>
      <c r="DL51" s="575"/>
      <c r="DM51" s="575"/>
      <c r="DN51" s="575"/>
      <c r="DO51" s="575"/>
      <c r="DP51" s="575"/>
      <c r="DQ51" s="575"/>
      <c r="DR51" s="575"/>
      <c r="DS51" s="575"/>
      <c r="DT51" s="575"/>
      <c r="DU51" s="575"/>
      <c r="DV51" s="575"/>
      <c r="DW51" s="575"/>
      <c r="DX51" s="575"/>
      <c r="DY51" s="575"/>
      <c r="DZ51" s="575"/>
      <c r="EA51" s="575"/>
      <c r="EB51" s="575"/>
      <c r="EC51" s="575"/>
      <c r="ED51" s="575"/>
      <c r="EE51" s="575"/>
      <c r="EF51" s="575"/>
      <c r="EG51" s="575"/>
      <c r="EH51" s="575"/>
      <c r="EI51" s="575"/>
      <c r="EJ51" s="575"/>
      <c r="EK51" s="575"/>
      <c r="EL51" s="575"/>
      <c r="EM51" s="575"/>
      <c r="EN51" s="575"/>
      <c r="EO51" s="575"/>
      <c r="EP51" s="575"/>
      <c r="EQ51" s="575"/>
      <c r="ER51" s="575"/>
      <c r="ES51" s="575"/>
      <c r="ET51" s="575"/>
      <c r="EU51" s="575"/>
      <c r="EV51" s="575"/>
      <c r="EW51" s="575"/>
      <c r="EX51" s="575"/>
      <c r="EY51" s="575"/>
    </row>
    <row r="52" spans="1:206" ht="12" customHeight="1" x14ac:dyDescent="0.2">
      <c r="A52" s="876" t="s">
        <v>118</v>
      </c>
      <c r="B52" s="877"/>
      <c r="C52" s="877"/>
      <c r="D52" s="877"/>
      <c r="E52" s="877"/>
      <c r="F52" s="877"/>
      <c r="G52" s="877"/>
      <c r="H52" s="877"/>
      <c r="I52" s="877"/>
      <c r="J52" s="877"/>
      <c r="K52" s="877"/>
      <c r="L52" s="877"/>
      <c r="M52" s="877"/>
      <c r="N52" s="877"/>
      <c r="O52" s="877"/>
      <c r="P52" s="877"/>
      <c r="Q52" s="877"/>
      <c r="R52" s="877"/>
      <c r="S52" s="877"/>
      <c r="T52" s="877"/>
      <c r="U52" s="877"/>
      <c r="V52" s="877"/>
      <c r="W52" s="877"/>
      <c r="X52" s="877"/>
      <c r="Y52" s="877"/>
      <c r="Z52" s="877"/>
      <c r="AA52" s="877"/>
      <c r="AB52" s="877"/>
      <c r="AC52" s="877"/>
      <c r="AD52" s="877"/>
      <c r="AE52" s="877"/>
      <c r="AF52" s="877"/>
      <c r="AG52" s="877"/>
      <c r="AH52" s="877"/>
      <c r="AI52" s="877"/>
      <c r="AJ52" s="877"/>
      <c r="AK52" s="877"/>
      <c r="AL52" s="877"/>
      <c r="AM52" s="877"/>
      <c r="AN52" s="877"/>
      <c r="AO52" s="877"/>
      <c r="AP52" s="878"/>
      <c r="AQ52" s="876" t="s">
        <v>611</v>
      </c>
      <c r="AR52" s="877"/>
      <c r="AS52" s="877"/>
      <c r="AT52" s="877"/>
      <c r="AU52" s="877"/>
      <c r="AV52" s="877"/>
      <c r="AW52" s="878"/>
      <c r="AX52" s="885" t="s">
        <v>1615</v>
      </c>
      <c r="AY52" s="886"/>
      <c r="AZ52" s="886"/>
      <c r="BA52" s="886"/>
      <c r="BB52" s="886"/>
      <c r="BC52" s="886"/>
      <c r="BD52" s="886"/>
      <c r="BE52" s="886"/>
      <c r="BF52" s="886"/>
      <c r="BG52" s="886"/>
      <c r="BH52" s="886"/>
      <c r="BI52" s="886"/>
      <c r="BJ52" s="886"/>
      <c r="BK52" s="886"/>
      <c r="BL52" s="886"/>
      <c r="BM52" s="886"/>
      <c r="BN52" s="886"/>
      <c r="BO52" s="886"/>
      <c r="BP52" s="886"/>
      <c r="BQ52" s="886"/>
      <c r="BR52" s="886"/>
      <c r="BS52" s="886"/>
      <c r="BT52" s="886"/>
      <c r="BU52" s="886"/>
      <c r="BV52" s="886"/>
      <c r="BW52" s="886"/>
      <c r="BX52" s="886"/>
      <c r="BY52" s="886"/>
      <c r="BZ52" s="886"/>
      <c r="CA52" s="886"/>
      <c r="CB52" s="886"/>
      <c r="CC52" s="886"/>
      <c r="CD52" s="886"/>
      <c r="CE52" s="886"/>
      <c r="CF52" s="886"/>
      <c r="CG52" s="886"/>
      <c r="CH52" s="886"/>
      <c r="CI52" s="886"/>
      <c r="CJ52" s="886"/>
      <c r="CK52" s="886"/>
      <c r="CL52" s="886"/>
      <c r="CM52" s="886"/>
      <c r="CN52" s="886"/>
      <c r="CO52" s="886"/>
      <c r="CP52" s="886"/>
      <c r="CQ52" s="886"/>
      <c r="CR52" s="886"/>
      <c r="CS52" s="886"/>
      <c r="CT52" s="886"/>
      <c r="CU52" s="886"/>
      <c r="CV52" s="886"/>
      <c r="CW52" s="886"/>
      <c r="CX52" s="887"/>
      <c r="CY52" s="885" t="s">
        <v>1616</v>
      </c>
      <c r="CZ52" s="886"/>
      <c r="DA52" s="886"/>
      <c r="DB52" s="886"/>
      <c r="DC52" s="886"/>
      <c r="DD52" s="886"/>
      <c r="DE52" s="886"/>
      <c r="DF52" s="886"/>
      <c r="DG52" s="886"/>
      <c r="DH52" s="886"/>
      <c r="DI52" s="886"/>
      <c r="DJ52" s="886"/>
      <c r="DK52" s="886"/>
      <c r="DL52" s="886"/>
      <c r="DM52" s="886"/>
      <c r="DN52" s="886"/>
      <c r="DO52" s="886"/>
      <c r="DP52" s="886"/>
      <c r="DQ52" s="886"/>
      <c r="DR52" s="886"/>
      <c r="DS52" s="886"/>
      <c r="DT52" s="886"/>
      <c r="DU52" s="886"/>
      <c r="DV52" s="886"/>
      <c r="DW52" s="886"/>
      <c r="DX52" s="886"/>
      <c r="DY52" s="886"/>
      <c r="DZ52" s="886"/>
      <c r="EA52" s="886"/>
      <c r="EB52" s="886"/>
      <c r="EC52" s="886"/>
      <c r="ED52" s="886"/>
      <c r="EE52" s="886"/>
      <c r="EF52" s="886"/>
      <c r="EG52" s="886"/>
      <c r="EH52" s="886"/>
      <c r="EI52" s="886"/>
      <c r="EJ52" s="886"/>
      <c r="EK52" s="886"/>
      <c r="EL52" s="886"/>
      <c r="EM52" s="886"/>
      <c r="EN52" s="886"/>
      <c r="EO52" s="886"/>
      <c r="EP52" s="886"/>
      <c r="EQ52" s="886"/>
      <c r="ER52" s="886"/>
      <c r="ES52" s="886"/>
      <c r="ET52" s="886"/>
      <c r="EU52" s="886"/>
      <c r="EV52" s="886"/>
      <c r="EW52" s="886"/>
      <c r="EX52" s="886"/>
      <c r="EY52" s="887"/>
    </row>
    <row r="53" spans="1:206" ht="12" customHeight="1" x14ac:dyDescent="0.2">
      <c r="A53" s="879"/>
      <c r="B53" s="880"/>
      <c r="C53" s="880"/>
      <c r="D53" s="880"/>
      <c r="E53" s="880"/>
      <c r="F53" s="880"/>
      <c r="G53" s="880"/>
      <c r="H53" s="880"/>
      <c r="I53" s="880"/>
      <c r="J53" s="880"/>
      <c r="K53" s="880"/>
      <c r="L53" s="880"/>
      <c r="M53" s="880"/>
      <c r="N53" s="880"/>
      <c r="O53" s="880"/>
      <c r="P53" s="880"/>
      <c r="Q53" s="880"/>
      <c r="R53" s="880"/>
      <c r="S53" s="880"/>
      <c r="T53" s="880"/>
      <c r="U53" s="880"/>
      <c r="V53" s="880"/>
      <c r="W53" s="880"/>
      <c r="X53" s="880"/>
      <c r="Y53" s="880"/>
      <c r="Z53" s="880"/>
      <c r="AA53" s="880"/>
      <c r="AB53" s="880"/>
      <c r="AC53" s="880"/>
      <c r="AD53" s="880"/>
      <c r="AE53" s="880"/>
      <c r="AF53" s="880"/>
      <c r="AG53" s="880"/>
      <c r="AH53" s="880"/>
      <c r="AI53" s="880"/>
      <c r="AJ53" s="880"/>
      <c r="AK53" s="880"/>
      <c r="AL53" s="880"/>
      <c r="AM53" s="880"/>
      <c r="AN53" s="880"/>
      <c r="AO53" s="880"/>
      <c r="AP53" s="881"/>
      <c r="AQ53" s="879"/>
      <c r="AR53" s="880"/>
      <c r="AS53" s="880"/>
      <c r="AT53" s="880"/>
      <c r="AU53" s="880"/>
      <c r="AV53" s="880"/>
      <c r="AW53" s="881"/>
      <c r="AX53" s="885" t="s">
        <v>1617</v>
      </c>
      <c r="AY53" s="886"/>
      <c r="AZ53" s="886"/>
      <c r="BA53" s="886"/>
      <c r="BB53" s="886"/>
      <c r="BC53" s="886"/>
      <c r="BD53" s="886"/>
      <c r="BE53" s="886"/>
      <c r="BF53" s="886"/>
      <c r="BG53" s="886"/>
      <c r="BH53" s="886"/>
      <c r="BI53" s="886"/>
      <c r="BJ53" s="886"/>
      <c r="BK53" s="886"/>
      <c r="BL53" s="886"/>
      <c r="BM53" s="886"/>
      <c r="BN53" s="886"/>
      <c r="BO53" s="886"/>
      <c r="BP53" s="886"/>
      <c r="BQ53" s="886"/>
      <c r="BR53" s="886"/>
      <c r="BS53" s="886"/>
      <c r="BT53" s="886"/>
      <c r="BU53" s="886"/>
      <c r="BV53" s="886"/>
      <c r="BW53" s="886"/>
      <c r="BX53" s="886"/>
      <c r="BY53" s="886"/>
      <c r="BZ53" s="886"/>
      <c r="CA53" s="886"/>
      <c r="CB53" s="887"/>
      <c r="CC53" s="876" t="s">
        <v>1618</v>
      </c>
      <c r="CD53" s="877"/>
      <c r="CE53" s="877"/>
      <c r="CF53" s="877"/>
      <c r="CG53" s="877"/>
      <c r="CH53" s="877"/>
      <c r="CI53" s="877"/>
      <c r="CJ53" s="877"/>
      <c r="CK53" s="878"/>
      <c r="CL53" s="876" t="s">
        <v>1619</v>
      </c>
      <c r="CM53" s="877"/>
      <c r="CN53" s="877"/>
      <c r="CO53" s="877"/>
      <c r="CP53" s="877"/>
      <c r="CQ53" s="877"/>
      <c r="CR53" s="877"/>
      <c r="CS53" s="877"/>
      <c r="CT53" s="877"/>
      <c r="CU53" s="877"/>
      <c r="CV53" s="877"/>
      <c r="CW53" s="877"/>
      <c r="CX53" s="878"/>
      <c r="CY53" s="885" t="s">
        <v>1617</v>
      </c>
      <c r="CZ53" s="886"/>
      <c r="DA53" s="886"/>
      <c r="DB53" s="886"/>
      <c r="DC53" s="886"/>
      <c r="DD53" s="886"/>
      <c r="DE53" s="886"/>
      <c r="DF53" s="886"/>
      <c r="DG53" s="886"/>
      <c r="DH53" s="886"/>
      <c r="DI53" s="886"/>
      <c r="DJ53" s="886"/>
      <c r="DK53" s="886"/>
      <c r="DL53" s="886"/>
      <c r="DM53" s="886"/>
      <c r="DN53" s="886"/>
      <c r="DO53" s="886"/>
      <c r="DP53" s="886"/>
      <c r="DQ53" s="886"/>
      <c r="DR53" s="886"/>
      <c r="DS53" s="886"/>
      <c r="DT53" s="886"/>
      <c r="DU53" s="886"/>
      <c r="DV53" s="886"/>
      <c r="DW53" s="886"/>
      <c r="DX53" s="886"/>
      <c r="DY53" s="886"/>
      <c r="DZ53" s="886"/>
      <c r="EA53" s="886"/>
      <c r="EB53" s="886"/>
      <c r="EC53" s="887"/>
      <c r="ED53" s="876" t="s">
        <v>1618</v>
      </c>
      <c r="EE53" s="877"/>
      <c r="EF53" s="877"/>
      <c r="EG53" s="877"/>
      <c r="EH53" s="877"/>
      <c r="EI53" s="877"/>
      <c r="EJ53" s="877"/>
      <c r="EK53" s="877"/>
      <c r="EL53" s="878"/>
      <c r="EM53" s="876" t="s">
        <v>1619</v>
      </c>
      <c r="EN53" s="877"/>
      <c r="EO53" s="877"/>
      <c r="EP53" s="877"/>
      <c r="EQ53" s="877"/>
      <c r="ER53" s="877"/>
      <c r="ES53" s="877"/>
      <c r="ET53" s="877"/>
      <c r="EU53" s="877"/>
      <c r="EV53" s="877"/>
      <c r="EW53" s="877"/>
      <c r="EX53" s="877"/>
      <c r="EY53" s="878"/>
    </row>
    <row r="54" spans="1:206" ht="57.75" customHeight="1" x14ac:dyDescent="0.2">
      <c r="A54" s="882"/>
      <c r="B54" s="883"/>
      <c r="C54" s="883"/>
      <c r="D54" s="883"/>
      <c r="E54" s="883"/>
      <c r="F54" s="883"/>
      <c r="G54" s="883"/>
      <c r="H54" s="883"/>
      <c r="I54" s="883"/>
      <c r="J54" s="883"/>
      <c r="K54" s="883"/>
      <c r="L54" s="883"/>
      <c r="M54" s="883"/>
      <c r="N54" s="883"/>
      <c r="O54" s="883"/>
      <c r="P54" s="883"/>
      <c r="Q54" s="883"/>
      <c r="R54" s="883"/>
      <c r="S54" s="883"/>
      <c r="T54" s="883"/>
      <c r="U54" s="883"/>
      <c r="V54" s="883"/>
      <c r="W54" s="883"/>
      <c r="X54" s="883"/>
      <c r="Y54" s="883"/>
      <c r="Z54" s="883"/>
      <c r="AA54" s="883"/>
      <c r="AB54" s="883"/>
      <c r="AC54" s="883"/>
      <c r="AD54" s="883"/>
      <c r="AE54" s="883"/>
      <c r="AF54" s="883"/>
      <c r="AG54" s="883"/>
      <c r="AH54" s="883"/>
      <c r="AI54" s="883"/>
      <c r="AJ54" s="883"/>
      <c r="AK54" s="883"/>
      <c r="AL54" s="883"/>
      <c r="AM54" s="883"/>
      <c r="AN54" s="883"/>
      <c r="AO54" s="883"/>
      <c r="AP54" s="884"/>
      <c r="AQ54" s="882"/>
      <c r="AR54" s="883"/>
      <c r="AS54" s="883"/>
      <c r="AT54" s="883"/>
      <c r="AU54" s="883"/>
      <c r="AV54" s="883"/>
      <c r="AW54" s="884"/>
      <c r="AX54" s="888" t="s">
        <v>372</v>
      </c>
      <c r="AY54" s="888"/>
      <c r="AZ54" s="888"/>
      <c r="BA54" s="888"/>
      <c r="BB54" s="888"/>
      <c r="BC54" s="888"/>
      <c r="BD54" s="888"/>
      <c r="BE54" s="888"/>
      <c r="BF54" s="888"/>
      <c r="BG54" s="888" t="s">
        <v>1620</v>
      </c>
      <c r="BH54" s="888"/>
      <c r="BI54" s="888"/>
      <c r="BJ54" s="888"/>
      <c r="BK54" s="888"/>
      <c r="BL54" s="888"/>
      <c r="BM54" s="888"/>
      <c r="BN54" s="888"/>
      <c r="BO54" s="888"/>
      <c r="BP54" s="888"/>
      <c r="BQ54" s="888" t="s">
        <v>1621</v>
      </c>
      <c r="BR54" s="888"/>
      <c r="BS54" s="888"/>
      <c r="BT54" s="888"/>
      <c r="BU54" s="888"/>
      <c r="BV54" s="888"/>
      <c r="BW54" s="888"/>
      <c r="BX54" s="888"/>
      <c r="BY54" s="888"/>
      <c r="BZ54" s="888"/>
      <c r="CA54" s="888"/>
      <c r="CB54" s="888"/>
      <c r="CC54" s="882"/>
      <c r="CD54" s="883"/>
      <c r="CE54" s="883"/>
      <c r="CF54" s="883"/>
      <c r="CG54" s="883"/>
      <c r="CH54" s="883"/>
      <c r="CI54" s="883"/>
      <c r="CJ54" s="883"/>
      <c r="CK54" s="884"/>
      <c r="CL54" s="882"/>
      <c r="CM54" s="883"/>
      <c r="CN54" s="883"/>
      <c r="CO54" s="883"/>
      <c r="CP54" s="883"/>
      <c r="CQ54" s="883"/>
      <c r="CR54" s="883"/>
      <c r="CS54" s="883"/>
      <c r="CT54" s="883"/>
      <c r="CU54" s="883"/>
      <c r="CV54" s="883"/>
      <c r="CW54" s="883"/>
      <c r="CX54" s="884"/>
      <c r="CY54" s="888" t="s">
        <v>372</v>
      </c>
      <c r="CZ54" s="888"/>
      <c r="DA54" s="888"/>
      <c r="DB54" s="888"/>
      <c r="DC54" s="888"/>
      <c r="DD54" s="888"/>
      <c r="DE54" s="888"/>
      <c r="DF54" s="888"/>
      <c r="DG54" s="888"/>
      <c r="DH54" s="888" t="s">
        <v>1620</v>
      </c>
      <c r="DI54" s="888"/>
      <c r="DJ54" s="888"/>
      <c r="DK54" s="888"/>
      <c r="DL54" s="888"/>
      <c r="DM54" s="888"/>
      <c r="DN54" s="888"/>
      <c r="DO54" s="888"/>
      <c r="DP54" s="888"/>
      <c r="DQ54" s="888"/>
      <c r="DR54" s="888" t="s">
        <v>1621</v>
      </c>
      <c r="DS54" s="888"/>
      <c r="DT54" s="888"/>
      <c r="DU54" s="888"/>
      <c r="DV54" s="888"/>
      <c r="DW54" s="888"/>
      <c r="DX54" s="888"/>
      <c r="DY54" s="888"/>
      <c r="DZ54" s="888"/>
      <c r="EA54" s="888"/>
      <c r="EB54" s="888"/>
      <c r="EC54" s="888"/>
      <c r="ED54" s="882"/>
      <c r="EE54" s="883"/>
      <c r="EF54" s="883"/>
      <c r="EG54" s="883"/>
      <c r="EH54" s="883"/>
      <c r="EI54" s="883"/>
      <c r="EJ54" s="883"/>
      <c r="EK54" s="883"/>
      <c r="EL54" s="884"/>
      <c r="EM54" s="882"/>
      <c r="EN54" s="883"/>
      <c r="EO54" s="883"/>
      <c r="EP54" s="883"/>
      <c r="EQ54" s="883"/>
      <c r="ER54" s="883"/>
      <c r="ES54" s="883"/>
      <c r="ET54" s="883"/>
      <c r="EU54" s="883"/>
      <c r="EV54" s="883"/>
      <c r="EW54" s="883"/>
      <c r="EX54" s="883"/>
      <c r="EY54" s="884"/>
    </row>
    <row r="55" spans="1:206" ht="11.25" customHeight="1" x14ac:dyDescent="0.2">
      <c r="A55" s="888" t="s">
        <v>384</v>
      </c>
      <c r="B55" s="888"/>
      <c r="C55" s="888"/>
      <c r="D55" s="888"/>
      <c r="E55" s="888"/>
      <c r="F55" s="888"/>
      <c r="G55" s="888"/>
      <c r="H55" s="888"/>
      <c r="I55" s="888"/>
      <c r="J55" s="888"/>
      <c r="K55" s="888"/>
      <c r="L55" s="888"/>
      <c r="M55" s="888"/>
      <c r="N55" s="888"/>
      <c r="O55" s="888"/>
      <c r="P55" s="888"/>
      <c r="Q55" s="888"/>
      <c r="R55" s="888"/>
      <c r="S55" s="888"/>
      <c r="T55" s="888"/>
      <c r="U55" s="888"/>
      <c r="V55" s="888"/>
      <c r="W55" s="888"/>
      <c r="X55" s="888"/>
      <c r="Y55" s="888"/>
      <c r="Z55" s="888"/>
      <c r="AA55" s="888"/>
      <c r="AB55" s="888"/>
      <c r="AC55" s="888"/>
      <c r="AD55" s="888"/>
      <c r="AE55" s="888"/>
      <c r="AF55" s="888"/>
      <c r="AG55" s="888"/>
      <c r="AH55" s="888"/>
      <c r="AI55" s="888"/>
      <c r="AJ55" s="888"/>
      <c r="AK55" s="888"/>
      <c r="AL55" s="888"/>
      <c r="AM55" s="888"/>
      <c r="AN55" s="888"/>
      <c r="AO55" s="888"/>
      <c r="AP55" s="888"/>
      <c r="AQ55" s="888" t="s">
        <v>621</v>
      </c>
      <c r="AR55" s="888"/>
      <c r="AS55" s="888"/>
      <c r="AT55" s="888"/>
      <c r="AU55" s="888"/>
      <c r="AV55" s="888"/>
      <c r="AW55" s="888"/>
      <c r="AX55" s="888">
        <v>1</v>
      </c>
      <c r="AY55" s="888"/>
      <c r="AZ55" s="888"/>
      <c r="BA55" s="888"/>
      <c r="BB55" s="888"/>
      <c r="BC55" s="888"/>
      <c r="BD55" s="888"/>
      <c r="BE55" s="888"/>
      <c r="BF55" s="888"/>
      <c r="BG55" s="888">
        <v>2</v>
      </c>
      <c r="BH55" s="888"/>
      <c r="BI55" s="888"/>
      <c r="BJ55" s="888"/>
      <c r="BK55" s="888"/>
      <c r="BL55" s="888"/>
      <c r="BM55" s="888"/>
      <c r="BN55" s="888"/>
      <c r="BO55" s="888"/>
      <c r="BP55" s="888"/>
      <c r="BQ55" s="888">
        <v>3</v>
      </c>
      <c r="BR55" s="888"/>
      <c r="BS55" s="888"/>
      <c r="BT55" s="888"/>
      <c r="BU55" s="888"/>
      <c r="BV55" s="888"/>
      <c r="BW55" s="888"/>
      <c r="BX55" s="888"/>
      <c r="BY55" s="888"/>
      <c r="BZ55" s="888"/>
      <c r="CA55" s="888"/>
      <c r="CB55" s="888"/>
      <c r="CC55" s="888">
        <v>4</v>
      </c>
      <c r="CD55" s="888"/>
      <c r="CE55" s="888"/>
      <c r="CF55" s="888"/>
      <c r="CG55" s="888"/>
      <c r="CH55" s="888"/>
      <c r="CI55" s="888"/>
      <c r="CJ55" s="888"/>
      <c r="CK55" s="888"/>
      <c r="CL55" s="888">
        <v>5</v>
      </c>
      <c r="CM55" s="888"/>
      <c r="CN55" s="888"/>
      <c r="CO55" s="888"/>
      <c r="CP55" s="888"/>
      <c r="CQ55" s="888"/>
      <c r="CR55" s="888"/>
      <c r="CS55" s="888"/>
      <c r="CT55" s="888"/>
      <c r="CU55" s="888"/>
      <c r="CV55" s="888"/>
      <c r="CW55" s="888"/>
      <c r="CX55" s="888"/>
      <c r="CY55" s="888">
        <v>6</v>
      </c>
      <c r="CZ55" s="888"/>
      <c r="DA55" s="888"/>
      <c r="DB55" s="888"/>
      <c r="DC55" s="888"/>
      <c r="DD55" s="888"/>
      <c r="DE55" s="888"/>
      <c r="DF55" s="888"/>
      <c r="DG55" s="888"/>
      <c r="DH55" s="888">
        <v>7</v>
      </c>
      <c r="DI55" s="888"/>
      <c r="DJ55" s="888"/>
      <c r="DK55" s="888"/>
      <c r="DL55" s="888"/>
      <c r="DM55" s="888"/>
      <c r="DN55" s="888"/>
      <c r="DO55" s="888"/>
      <c r="DP55" s="888"/>
      <c r="DQ55" s="888"/>
      <c r="DR55" s="888">
        <v>8</v>
      </c>
      <c r="DS55" s="888"/>
      <c r="DT55" s="888"/>
      <c r="DU55" s="888"/>
      <c r="DV55" s="888"/>
      <c r="DW55" s="888"/>
      <c r="DX55" s="888"/>
      <c r="DY55" s="888"/>
      <c r="DZ55" s="888"/>
      <c r="EA55" s="888"/>
      <c r="EB55" s="888"/>
      <c r="EC55" s="888"/>
      <c r="ED55" s="888">
        <v>9</v>
      </c>
      <c r="EE55" s="888"/>
      <c r="EF55" s="888"/>
      <c r="EG55" s="888"/>
      <c r="EH55" s="888"/>
      <c r="EI55" s="888"/>
      <c r="EJ55" s="888"/>
      <c r="EK55" s="888"/>
      <c r="EL55" s="888"/>
      <c r="EM55" s="888">
        <v>10</v>
      </c>
      <c r="EN55" s="888"/>
      <c r="EO55" s="888"/>
      <c r="EP55" s="888"/>
      <c r="EQ55" s="888"/>
      <c r="ER55" s="888"/>
      <c r="ES55" s="888"/>
      <c r="ET55" s="888"/>
      <c r="EU55" s="888"/>
      <c r="EV55" s="888"/>
      <c r="EW55" s="888"/>
      <c r="EX55" s="888"/>
      <c r="EY55" s="888"/>
      <c r="FU55" s="592"/>
    </row>
    <row r="56" spans="1:206" ht="12.95" customHeight="1" x14ac:dyDescent="0.2">
      <c r="A56" s="1375" t="s">
        <v>1622</v>
      </c>
      <c r="B56" s="1375"/>
      <c r="C56" s="1375"/>
      <c r="D56" s="1375"/>
      <c r="E56" s="1375"/>
      <c r="F56" s="1375"/>
      <c r="G56" s="1375"/>
      <c r="H56" s="1375"/>
      <c r="I56" s="1375"/>
      <c r="J56" s="1375"/>
      <c r="K56" s="1375"/>
      <c r="L56" s="1375"/>
      <c r="M56" s="1375"/>
      <c r="N56" s="1375"/>
      <c r="O56" s="1375"/>
      <c r="P56" s="1375"/>
      <c r="Q56" s="1375"/>
      <c r="R56" s="1375"/>
      <c r="S56" s="1375"/>
      <c r="T56" s="1375"/>
      <c r="U56" s="1375"/>
      <c r="V56" s="1375"/>
      <c r="W56" s="1375"/>
      <c r="X56" s="1375"/>
      <c r="Y56" s="1375"/>
      <c r="Z56" s="1375"/>
      <c r="AA56" s="1375"/>
      <c r="AB56" s="1375"/>
      <c r="AC56" s="1375"/>
      <c r="AD56" s="1375"/>
      <c r="AE56" s="1375"/>
      <c r="AF56" s="1375"/>
      <c r="AG56" s="1375"/>
      <c r="AH56" s="1375"/>
      <c r="AI56" s="1375"/>
      <c r="AJ56" s="1375"/>
      <c r="AK56" s="1375"/>
      <c r="AL56" s="1375"/>
      <c r="AM56" s="1375"/>
      <c r="AN56" s="1375"/>
      <c r="AO56" s="1375"/>
      <c r="AP56" s="1375"/>
      <c r="AQ56" s="1376">
        <v>110</v>
      </c>
      <c r="AR56" s="1376"/>
      <c r="AS56" s="1376"/>
      <c r="AT56" s="1376"/>
      <c r="AU56" s="1376"/>
      <c r="AV56" s="1376"/>
      <c r="AW56" s="1376"/>
      <c r="AX56" s="1377">
        <v>1359</v>
      </c>
      <c r="AY56" s="1378"/>
      <c r="AZ56" s="1378"/>
      <c r="BA56" s="1378"/>
      <c r="BB56" s="1378"/>
      <c r="BC56" s="1378"/>
      <c r="BD56" s="1378"/>
      <c r="BE56" s="1378"/>
      <c r="BF56" s="1379"/>
      <c r="BG56" s="1380"/>
      <c r="BH56" s="1381"/>
      <c r="BI56" s="1381"/>
      <c r="BJ56" s="1381"/>
      <c r="BK56" s="1381"/>
      <c r="BL56" s="1381"/>
      <c r="BM56" s="1381"/>
      <c r="BN56" s="1381"/>
      <c r="BO56" s="1381"/>
      <c r="BP56" s="1382"/>
      <c r="BQ56" s="1380"/>
      <c r="BR56" s="1381"/>
      <c r="BS56" s="1381"/>
      <c r="BT56" s="1381"/>
      <c r="BU56" s="1381"/>
      <c r="BV56" s="1381"/>
      <c r="BW56" s="1381"/>
      <c r="BX56" s="1381"/>
      <c r="BY56" s="1381"/>
      <c r="BZ56" s="1381"/>
      <c r="CA56" s="1381"/>
      <c r="CB56" s="1382"/>
      <c r="CC56" s="1377">
        <v>1240</v>
      </c>
      <c r="CD56" s="1378"/>
      <c r="CE56" s="1378"/>
      <c r="CF56" s="1378"/>
      <c r="CG56" s="1378"/>
      <c r="CH56" s="1378"/>
      <c r="CI56" s="1378"/>
      <c r="CJ56" s="1378"/>
      <c r="CK56" s="1379"/>
      <c r="CL56" s="1383">
        <v>2336</v>
      </c>
      <c r="CM56" s="1384"/>
      <c r="CN56" s="1384"/>
      <c r="CO56" s="1384"/>
      <c r="CP56" s="1384"/>
      <c r="CQ56" s="1384"/>
      <c r="CR56" s="1384"/>
      <c r="CS56" s="1384"/>
      <c r="CT56" s="1384"/>
      <c r="CU56" s="1384"/>
      <c r="CV56" s="1384"/>
      <c r="CW56" s="1384"/>
      <c r="CX56" s="1385"/>
      <c r="CY56" s="1377">
        <v>1330</v>
      </c>
      <c r="CZ56" s="1378"/>
      <c r="DA56" s="1378"/>
      <c r="DB56" s="1378"/>
      <c r="DC56" s="1378"/>
      <c r="DD56" s="1378"/>
      <c r="DE56" s="1378"/>
      <c r="DF56" s="1378"/>
      <c r="DG56" s="1379"/>
      <c r="DH56" s="1380"/>
      <c r="DI56" s="1381"/>
      <c r="DJ56" s="1381"/>
      <c r="DK56" s="1381"/>
      <c r="DL56" s="1381"/>
      <c r="DM56" s="1381"/>
      <c r="DN56" s="1381"/>
      <c r="DO56" s="1381"/>
      <c r="DP56" s="1381"/>
      <c r="DQ56" s="1382"/>
      <c r="DR56" s="1380"/>
      <c r="DS56" s="1381"/>
      <c r="DT56" s="1381"/>
      <c r="DU56" s="1381"/>
      <c r="DV56" s="1381"/>
      <c r="DW56" s="1381"/>
      <c r="DX56" s="1381"/>
      <c r="DY56" s="1381"/>
      <c r="DZ56" s="1381"/>
      <c r="EA56" s="1381"/>
      <c r="EB56" s="1381"/>
      <c r="EC56" s="1382"/>
      <c r="ED56" s="1377">
        <v>1258</v>
      </c>
      <c r="EE56" s="1378"/>
      <c r="EF56" s="1378"/>
      <c r="EG56" s="1378"/>
      <c r="EH56" s="1378"/>
      <c r="EI56" s="1378"/>
      <c r="EJ56" s="1378"/>
      <c r="EK56" s="1378"/>
      <c r="EL56" s="1379"/>
      <c r="EM56" s="1377">
        <v>2351</v>
      </c>
      <c r="EN56" s="1378"/>
      <c r="EO56" s="1378"/>
      <c r="EP56" s="1378"/>
      <c r="EQ56" s="1378"/>
      <c r="ER56" s="1378"/>
      <c r="ES56" s="1378"/>
      <c r="ET56" s="1378"/>
      <c r="EU56" s="1378"/>
      <c r="EV56" s="1378"/>
      <c r="EW56" s="1378"/>
      <c r="EX56" s="1378"/>
      <c r="EY56" s="1379"/>
      <c r="FU56" s="592"/>
      <c r="FW56" s="1391" t="e">
        <f>AX56-#REF!</f>
        <v>#REF!</v>
      </c>
      <c r="FX56" s="1389"/>
      <c r="FY56" s="1389"/>
      <c r="FZ56" s="1389"/>
      <c r="GA56" s="1389"/>
      <c r="GB56" s="1389"/>
      <c r="GC56" s="1389"/>
      <c r="GD56" s="1389"/>
      <c r="GE56" s="1389"/>
      <c r="GF56" s="1388" t="e">
        <f>CC56-#REF!</f>
        <v>#REF!</v>
      </c>
      <c r="GG56" s="1389"/>
      <c r="GH56" s="1389"/>
      <c r="GI56" s="1389"/>
      <c r="GJ56" s="1389"/>
      <c r="GK56" s="1389"/>
      <c r="GL56" s="1389"/>
      <c r="GM56" s="1389"/>
      <c r="GN56" s="1389"/>
      <c r="GP56" s="1388" t="e">
        <f>CL56-#REF!</f>
        <v>#REF!</v>
      </c>
      <c r="GQ56" s="1389"/>
      <c r="GR56" s="1389"/>
      <c r="GS56" s="1389"/>
      <c r="GT56" s="1389"/>
      <c r="GU56" s="1389"/>
      <c r="GV56" s="1389"/>
      <c r="GW56" s="1389"/>
      <c r="GX56" s="1389"/>
    </row>
    <row r="57" spans="1:206" ht="12.95" customHeight="1" x14ac:dyDescent="0.2">
      <c r="A57" s="1390" t="s">
        <v>1623</v>
      </c>
      <c r="B57" s="1390"/>
      <c r="C57" s="1390"/>
      <c r="D57" s="1390"/>
      <c r="E57" s="1390"/>
      <c r="F57" s="1390"/>
      <c r="G57" s="1390"/>
      <c r="H57" s="1390"/>
      <c r="I57" s="1390"/>
      <c r="J57" s="1390"/>
      <c r="K57" s="1390"/>
      <c r="L57" s="1390"/>
      <c r="M57" s="1390"/>
      <c r="N57" s="1390"/>
      <c r="O57" s="1390"/>
      <c r="P57" s="1390"/>
      <c r="Q57" s="1390"/>
      <c r="R57" s="1390"/>
      <c r="S57" s="1390"/>
      <c r="T57" s="1390"/>
      <c r="U57" s="1390"/>
      <c r="V57" s="1390"/>
      <c r="W57" s="1390"/>
      <c r="X57" s="1390"/>
      <c r="Y57" s="1390"/>
      <c r="Z57" s="1390"/>
      <c r="AA57" s="1390"/>
      <c r="AB57" s="1390"/>
      <c r="AC57" s="1390"/>
      <c r="AD57" s="1390"/>
      <c r="AE57" s="1390"/>
      <c r="AF57" s="1390"/>
      <c r="AG57" s="1390"/>
      <c r="AH57" s="1390"/>
      <c r="AI57" s="1390"/>
      <c r="AJ57" s="1390"/>
      <c r="AK57" s="1390"/>
      <c r="AL57" s="1390"/>
      <c r="AM57" s="1390"/>
      <c r="AN57" s="1390"/>
      <c r="AO57" s="1390"/>
      <c r="AP57" s="1390"/>
      <c r="AQ57" s="1387">
        <v>111</v>
      </c>
      <c r="AR57" s="1387"/>
      <c r="AS57" s="1387"/>
      <c r="AT57" s="1387"/>
      <c r="AU57" s="1387"/>
      <c r="AV57" s="1387"/>
      <c r="AW57" s="1387"/>
      <c r="AX57" s="1377">
        <v>1359</v>
      </c>
      <c r="AY57" s="1378"/>
      <c r="AZ57" s="1378"/>
      <c r="BA57" s="1378"/>
      <c r="BB57" s="1378"/>
      <c r="BC57" s="1378"/>
      <c r="BD57" s="1378"/>
      <c r="BE57" s="1378"/>
      <c r="BF57" s="1379"/>
      <c r="BG57" s="1380"/>
      <c r="BH57" s="1381"/>
      <c r="BI57" s="1381"/>
      <c r="BJ57" s="1381"/>
      <c r="BK57" s="1381"/>
      <c r="BL57" s="1381"/>
      <c r="BM57" s="1381"/>
      <c r="BN57" s="1381"/>
      <c r="BO57" s="1381"/>
      <c r="BP57" s="1382"/>
      <c r="BQ57" s="1380"/>
      <c r="BR57" s="1381"/>
      <c r="BS57" s="1381"/>
      <c r="BT57" s="1381"/>
      <c r="BU57" s="1381"/>
      <c r="BV57" s="1381"/>
      <c r="BW57" s="1381"/>
      <c r="BX57" s="1381"/>
      <c r="BY57" s="1381"/>
      <c r="BZ57" s="1381"/>
      <c r="CA57" s="1381"/>
      <c r="CB57" s="1382"/>
      <c r="CC57" s="1377">
        <v>1240</v>
      </c>
      <c r="CD57" s="1378"/>
      <c r="CE57" s="1378"/>
      <c r="CF57" s="1378"/>
      <c r="CG57" s="1378"/>
      <c r="CH57" s="1378"/>
      <c r="CI57" s="1378"/>
      <c r="CJ57" s="1378"/>
      <c r="CK57" s="1379"/>
      <c r="CL57" s="1383">
        <v>2336</v>
      </c>
      <c r="CM57" s="1384"/>
      <c r="CN57" s="1384"/>
      <c r="CO57" s="1384"/>
      <c r="CP57" s="1384"/>
      <c r="CQ57" s="1384"/>
      <c r="CR57" s="1384"/>
      <c r="CS57" s="1384"/>
      <c r="CT57" s="1384"/>
      <c r="CU57" s="1384"/>
      <c r="CV57" s="1384"/>
      <c r="CW57" s="1384"/>
      <c r="CX57" s="1385"/>
      <c r="CY57" s="1377">
        <v>1330</v>
      </c>
      <c r="CZ57" s="1378"/>
      <c r="DA57" s="1378"/>
      <c r="DB57" s="1378"/>
      <c r="DC57" s="1378"/>
      <c r="DD57" s="1378"/>
      <c r="DE57" s="1378"/>
      <c r="DF57" s="1378"/>
      <c r="DG57" s="1379"/>
      <c r="DH57" s="1380"/>
      <c r="DI57" s="1381"/>
      <c r="DJ57" s="1381"/>
      <c r="DK57" s="1381"/>
      <c r="DL57" s="1381"/>
      <c r="DM57" s="1381"/>
      <c r="DN57" s="1381"/>
      <c r="DO57" s="1381"/>
      <c r="DP57" s="1381"/>
      <c r="DQ57" s="1382"/>
      <c r="DR57" s="1380"/>
      <c r="DS57" s="1381"/>
      <c r="DT57" s="1381"/>
      <c r="DU57" s="1381"/>
      <c r="DV57" s="1381"/>
      <c r="DW57" s="1381"/>
      <c r="DX57" s="1381"/>
      <c r="DY57" s="1381"/>
      <c r="DZ57" s="1381"/>
      <c r="EA57" s="1381"/>
      <c r="EB57" s="1381"/>
      <c r="EC57" s="1382"/>
      <c r="ED57" s="1377">
        <v>1258</v>
      </c>
      <c r="EE57" s="1378"/>
      <c r="EF57" s="1378"/>
      <c r="EG57" s="1378"/>
      <c r="EH57" s="1378"/>
      <c r="EI57" s="1378"/>
      <c r="EJ57" s="1378"/>
      <c r="EK57" s="1378"/>
      <c r="EL57" s="1379"/>
      <c r="EM57" s="1377">
        <v>2351</v>
      </c>
      <c r="EN57" s="1378"/>
      <c r="EO57" s="1378"/>
      <c r="EP57" s="1378"/>
      <c r="EQ57" s="1378"/>
      <c r="ER57" s="1378"/>
      <c r="ES57" s="1378"/>
      <c r="ET57" s="1378"/>
      <c r="EU57" s="1378"/>
      <c r="EV57" s="1378"/>
      <c r="EW57" s="1378"/>
      <c r="EX57" s="1378"/>
      <c r="EY57" s="1379"/>
    </row>
    <row r="58" spans="1:206" ht="12.95" customHeight="1" x14ac:dyDescent="0.2">
      <c r="A58" s="1386" t="s">
        <v>1624</v>
      </c>
      <c r="B58" s="1386"/>
      <c r="C58" s="1386"/>
      <c r="D58" s="1386"/>
      <c r="E58" s="1386"/>
      <c r="F58" s="1386"/>
      <c r="G58" s="1386"/>
      <c r="H58" s="1386"/>
      <c r="I58" s="1386"/>
      <c r="J58" s="1386"/>
      <c r="K58" s="1386"/>
      <c r="L58" s="1386"/>
      <c r="M58" s="1386"/>
      <c r="N58" s="1386"/>
      <c r="O58" s="1386"/>
      <c r="P58" s="1386"/>
      <c r="Q58" s="1386"/>
      <c r="R58" s="1386"/>
      <c r="S58" s="1386"/>
      <c r="T58" s="1386"/>
      <c r="U58" s="1386"/>
      <c r="V58" s="1386"/>
      <c r="W58" s="1386"/>
      <c r="X58" s="1386"/>
      <c r="Y58" s="1386"/>
      <c r="Z58" s="1386"/>
      <c r="AA58" s="1386"/>
      <c r="AB58" s="1386"/>
      <c r="AC58" s="1386"/>
      <c r="AD58" s="1386"/>
      <c r="AE58" s="1386"/>
      <c r="AF58" s="1386"/>
      <c r="AG58" s="1386"/>
      <c r="AH58" s="1386"/>
      <c r="AI58" s="1386"/>
      <c r="AJ58" s="1386"/>
      <c r="AK58" s="1386"/>
      <c r="AL58" s="1386"/>
      <c r="AM58" s="1386"/>
      <c r="AN58" s="1386"/>
      <c r="AO58" s="1386"/>
      <c r="AP58" s="1386"/>
      <c r="AQ58" s="1387"/>
      <c r="AR58" s="1387"/>
      <c r="AS58" s="1387"/>
      <c r="AT58" s="1387"/>
      <c r="AU58" s="1387"/>
      <c r="AV58" s="1387"/>
      <c r="AW58" s="1387"/>
      <c r="AX58" s="1380"/>
      <c r="AY58" s="1381"/>
      <c r="AZ58" s="1381"/>
      <c r="BA58" s="1381"/>
      <c r="BB58" s="1381"/>
      <c r="BC58" s="1381"/>
      <c r="BD58" s="1381"/>
      <c r="BE58" s="1381"/>
      <c r="BF58" s="1382"/>
      <c r="BG58" s="1380"/>
      <c r="BH58" s="1381"/>
      <c r="BI58" s="1381"/>
      <c r="BJ58" s="1381"/>
      <c r="BK58" s="1381"/>
      <c r="BL58" s="1381"/>
      <c r="BM58" s="1381"/>
      <c r="BN58" s="1381"/>
      <c r="BO58" s="1381"/>
      <c r="BP58" s="1382"/>
      <c r="BQ58" s="1380"/>
      <c r="BR58" s="1381"/>
      <c r="BS58" s="1381"/>
      <c r="BT58" s="1381"/>
      <c r="BU58" s="1381"/>
      <c r="BV58" s="1381"/>
      <c r="BW58" s="1381"/>
      <c r="BX58" s="1381"/>
      <c r="BY58" s="1381"/>
      <c r="BZ58" s="1381"/>
      <c r="CA58" s="1381"/>
      <c r="CB58" s="1382"/>
      <c r="CC58" s="1380"/>
      <c r="CD58" s="1381"/>
      <c r="CE58" s="1381"/>
      <c r="CF58" s="1381"/>
      <c r="CG58" s="1381"/>
      <c r="CH58" s="1381"/>
      <c r="CI58" s="1381"/>
      <c r="CJ58" s="1381"/>
      <c r="CK58" s="1382"/>
      <c r="CL58" s="1380"/>
      <c r="CM58" s="1381"/>
      <c r="CN58" s="1381"/>
      <c r="CO58" s="1381"/>
      <c r="CP58" s="1381"/>
      <c r="CQ58" s="1381"/>
      <c r="CR58" s="1381"/>
      <c r="CS58" s="1381"/>
      <c r="CT58" s="1381"/>
      <c r="CU58" s="1381"/>
      <c r="CV58" s="1381"/>
      <c r="CW58" s="1381"/>
      <c r="CX58" s="1382"/>
      <c r="CY58" s="1380"/>
      <c r="CZ58" s="1381"/>
      <c r="DA58" s="1381"/>
      <c r="DB58" s="1381"/>
      <c r="DC58" s="1381"/>
      <c r="DD58" s="1381"/>
      <c r="DE58" s="1381"/>
      <c r="DF58" s="1381"/>
      <c r="DG58" s="1382"/>
      <c r="DH58" s="1380"/>
      <c r="DI58" s="1381"/>
      <c r="DJ58" s="1381"/>
      <c r="DK58" s="1381"/>
      <c r="DL58" s="1381"/>
      <c r="DM58" s="1381"/>
      <c r="DN58" s="1381"/>
      <c r="DO58" s="1381"/>
      <c r="DP58" s="1381"/>
      <c r="DQ58" s="1382"/>
      <c r="DR58" s="1380"/>
      <c r="DS58" s="1381"/>
      <c r="DT58" s="1381"/>
      <c r="DU58" s="1381"/>
      <c r="DV58" s="1381"/>
      <c r="DW58" s="1381"/>
      <c r="DX58" s="1381"/>
      <c r="DY58" s="1381"/>
      <c r="DZ58" s="1381"/>
      <c r="EA58" s="1381"/>
      <c r="EB58" s="1381"/>
      <c r="EC58" s="1382"/>
      <c r="ED58" s="1380"/>
      <c r="EE58" s="1381"/>
      <c r="EF58" s="1381"/>
      <c r="EG58" s="1381"/>
      <c r="EH58" s="1381"/>
      <c r="EI58" s="1381"/>
      <c r="EJ58" s="1381"/>
      <c r="EK58" s="1381"/>
      <c r="EL58" s="1382"/>
      <c r="EM58" s="1377"/>
      <c r="EN58" s="1378"/>
      <c r="EO58" s="1378"/>
      <c r="EP58" s="1378"/>
      <c r="EQ58" s="1378"/>
      <c r="ER58" s="1378"/>
      <c r="ES58" s="1378"/>
      <c r="ET58" s="1378"/>
      <c r="EU58" s="1378"/>
      <c r="EV58" s="1378"/>
      <c r="EW58" s="1378"/>
      <c r="EX58" s="1378"/>
      <c r="EY58" s="1379"/>
    </row>
    <row r="59" spans="1:206" ht="24.95" customHeight="1" x14ac:dyDescent="0.2">
      <c r="A59" s="1386" t="s">
        <v>1625</v>
      </c>
      <c r="B59" s="1386"/>
      <c r="C59" s="1386"/>
      <c r="D59" s="1386"/>
      <c r="E59" s="1386"/>
      <c r="F59" s="1386"/>
      <c r="G59" s="1386"/>
      <c r="H59" s="1386"/>
      <c r="I59" s="1386"/>
      <c r="J59" s="1386"/>
      <c r="K59" s="1386"/>
      <c r="L59" s="1386"/>
      <c r="M59" s="1386"/>
      <c r="N59" s="1386"/>
      <c r="O59" s="1386"/>
      <c r="P59" s="1386"/>
      <c r="Q59" s="1386"/>
      <c r="R59" s="1386"/>
      <c r="S59" s="1386"/>
      <c r="T59" s="1386"/>
      <c r="U59" s="1386"/>
      <c r="V59" s="1386"/>
      <c r="W59" s="1386"/>
      <c r="X59" s="1386"/>
      <c r="Y59" s="1386"/>
      <c r="Z59" s="1386"/>
      <c r="AA59" s="1386"/>
      <c r="AB59" s="1386"/>
      <c r="AC59" s="1386"/>
      <c r="AD59" s="1386"/>
      <c r="AE59" s="1386"/>
      <c r="AF59" s="1386"/>
      <c r="AG59" s="1386"/>
      <c r="AH59" s="1386"/>
      <c r="AI59" s="1386"/>
      <c r="AJ59" s="1386"/>
      <c r="AK59" s="1386"/>
      <c r="AL59" s="1386"/>
      <c r="AM59" s="1386"/>
      <c r="AN59" s="1386"/>
      <c r="AO59" s="1386"/>
      <c r="AP59" s="1386"/>
      <c r="AQ59" s="1387" t="s">
        <v>1626</v>
      </c>
      <c r="AR59" s="1387"/>
      <c r="AS59" s="1387"/>
      <c r="AT59" s="1387"/>
      <c r="AU59" s="1387"/>
      <c r="AV59" s="1387"/>
      <c r="AW59" s="1387"/>
      <c r="AX59" s="1377">
        <v>1359</v>
      </c>
      <c r="AY59" s="1378"/>
      <c r="AZ59" s="1378"/>
      <c r="BA59" s="1378"/>
      <c r="BB59" s="1378"/>
      <c r="BC59" s="1378"/>
      <c r="BD59" s="1378"/>
      <c r="BE59" s="1378"/>
      <c r="BF59" s="1379"/>
      <c r="BG59" s="1380"/>
      <c r="BH59" s="1381"/>
      <c r="BI59" s="1381"/>
      <c r="BJ59" s="1381"/>
      <c r="BK59" s="1381"/>
      <c r="BL59" s="1381"/>
      <c r="BM59" s="1381"/>
      <c r="BN59" s="1381"/>
      <c r="BO59" s="1381"/>
      <c r="BP59" s="1382"/>
      <c r="BQ59" s="1380"/>
      <c r="BR59" s="1381"/>
      <c r="BS59" s="1381"/>
      <c r="BT59" s="1381"/>
      <c r="BU59" s="1381"/>
      <c r="BV59" s="1381"/>
      <c r="BW59" s="1381"/>
      <c r="BX59" s="1381"/>
      <c r="BY59" s="1381"/>
      <c r="BZ59" s="1381"/>
      <c r="CA59" s="1381"/>
      <c r="CB59" s="1382"/>
      <c r="CC59" s="1380"/>
      <c r="CD59" s="1381"/>
      <c r="CE59" s="1381"/>
      <c r="CF59" s="1381"/>
      <c r="CG59" s="1381"/>
      <c r="CH59" s="1381"/>
      <c r="CI59" s="1381"/>
      <c r="CJ59" s="1381"/>
      <c r="CK59" s="1382"/>
      <c r="CL59" s="1380"/>
      <c r="CM59" s="1381"/>
      <c r="CN59" s="1381"/>
      <c r="CO59" s="1381"/>
      <c r="CP59" s="1381"/>
      <c r="CQ59" s="1381"/>
      <c r="CR59" s="1381"/>
      <c r="CS59" s="1381"/>
      <c r="CT59" s="1381"/>
      <c r="CU59" s="1381"/>
      <c r="CV59" s="1381"/>
      <c r="CW59" s="1381"/>
      <c r="CX59" s="1382"/>
      <c r="CY59" s="1377">
        <v>198</v>
      </c>
      <c r="CZ59" s="1378"/>
      <c r="DA59" s="1378"/>
      <c r="DB59" s="1378"/>
      <c r="DC59" s="1378"/>
      <c r="DD59" s="1378"/>
      <c r="DE59" s="1378"/>
      <c r="DF59" s="1378"/>
      <c r="DG59" s="1379"/>
      <c r="DH59" s="1380"/>
      <c r="DI59" s="1381"/>
      <c r="DJ59" s="1381"/>
      <c r="DK59" s="1381"/>
      <c r="DL59" s="1381"/>
      <c r="DM59" s="1381"/>
      <c r="DN59" s="1381"/>
      <c r="DO59" s="1381"/>
      <c r="DP59" s="1381"/>
      <c r="DQ59" s="1382"/>
      <c r="DR59" s="1380"/>
      <c r="DS59" s="1381"/>
      <c r="DT59" s="1381"/>
      <c r="DU59" s="1381"/>
      <c r="DV59" s="1381"/>
      <c r="DW59" s="1381"/>
      <c r="DX59" s="1381"/>
      <c r="DY59" s="1381"/>
      <c r="DZ59" s="1381"/>
      <c r="EA59" s="1381"/>
      <c r="EB59" s="1381"/>
      <c r="EC59" s="1382"/>
      <c r="ED59" s="1380"/>
      <c r="EE59" s="1381"/>
      <c r="EF59" s="1381"/>
      <c r="EG59" s="1381"/>
      <c r="EH59" s="1381"/>
      <c r="EI59" s="1381"/>
      <c r="EJ59" s="1381"/>
      <c r="EK59" s="1381"/>
      <c r="EL59" s="1382"/>
      <c r="EM59" s="1377"/>
      <c r="EN59" s="1378"/>
      <c r="EO59" s="1378"/>
      <c r="EP59" s="1378"/>
      <c r="EQ59" s="1378"/>
      <c r="ER59" s="1378"/>
      <c r="ES59" s="1378"/>
      <c r="ET59" s="1378"/>
      <c r="EU59" s="1378"/>
      <c r="EV59" s="1378"/>
      <c r="EW59" s="1378"/>
      <c r="EX59" s="1378"/>
      <c r="EY59" s="1379"/>
    </row>
    <row r="60" spans="1:206" ht="12.95" customHeight="1" x14ac:dyDescent="0.2">
      <c r="A60" s="1386" t="s">
        <v>1627</v>
      </c>
      <c r="B60" s="1386"/>
      <c r="C60" s="1386"/>
      <c r="D60" s="1386"/>
      <c r="E60" s="1386"/>
      <c r="F60" s="1386"/>
      <c r="G60" s="1386"/>
      <c r="H60" s="1386"/>
      <c r="I60" s="1386"/>
      <c r="J60" s="1386"/>
      <c r="K60" s="1386"/>
      <c r="L60" s="1386"/>
      <c r="M60" s="1386"/>
      <c r="N60" s="1386"/>
      <c r="O60" s="1386"/>
      <c r="P60" s="1386"/>
      <c r="Q60" s="1386"/>
      <c r="R60" s="1386"/>
      <c r="S60" s="1386"/>
      <c r="T60" s="1386"/>
      <c r="U60" s="1386"/>
      <c r="V60" s="1386"/>
      <c r="W60" s="1386"/>
      <c r="X60" s="1386"/>
      <c r="Y60" s="1386"/>
      <c r="Z60" s="1386"/>
      <c r="AA60" s="1386"/>
      <c r="AB60" s="1386"/>
      <c r="AC60" s="1386"/>
      <c r="AD60" s="1386"/>
      <c r="AE60" s="1386"/>
      <c r="AF60" s="1386"/>
      <c r="AG60" s="1386"/>
      <c r="AH60" s="1386"/>
      <c r="AI60" s="1386"/>
      <c r="AJ60" s="1386"/>
      <c r="AK60" s="1386"/>
      <c r="AL60" s="1386"/>
      <c r="AM60" s="1386"/>
      <c r="AN60" s="1386"/>
      <c r="AO60" s="1386"/>
      <c r="AP60" s="1386"/>
      <c r="AQ60" s="1387">
        <v>113</v>
      </c>
      <c r="AR60" s="1387"/>
      <c r="AS60" s="1387"/>
      <c r="AT60" s="1387"/>
      <c r="AU60" s="1387"/>
      <c r="AV60" s="1387"/>
      <c r="AW60" s="1387"/>
      <c r="AX60" s="1380"/>
      <c r="AY60" s="1381"/>
      <c r="AZ60" s="1381"/>
      <c r="BA60" s="1381"/>
      <c r="BB60" s="1381"/>
      <c r="BC60" s="1381"/>
      <c r="BD60" s="1381"/>
      <c r="BE60" s="1381"/>
      <c r="BF60" s="1382"/>
      <c r="BG60" s="1380"/>
      <c r="BH60" s="1381"/>
      <c r="BI60" s="1381"/>
      <c r="BJ60" s="1381"/>
      <c r="BK60" s="1381"/>
      <c r="BL60" s="1381"/>
      <c r="BM60" s="1381"/>
      <c r="BN60" s="1381"/>
      <c r="BO60" s="1381"/>
      <c r="BP60" s="1382"/>
      <c r="BQ60" s="1380"/>
      <c r="BR60" s="1381"/>
      <c r="BS60" s="1381"/>
      <c r="BT60" s="1381"/>
      <c r="BU60" s="1381"/>
      <c r="BV60" s="1381"/>
      <c r="BW60" s="1381"/>
      <c r="BX60" s="1381"/>
      <c r="BY60" s="1381"/>
      <c r="BZ60" s="1381"/>
      <c r="CA60" s="1381"/>
      <c r="CB60" s="1382"/>
      <c r="CC60" s="1380"/>
      <c r="CD60" s="1381"/>
      <c r="CE60" s="1381"/>
      <c r="CF60" s="1381"/>
      <c r="CG60" s="1381"/>
      <c r="CH60" s="1381"/>
      <c r="CI60" s="1381"/>
      <c r="CJ60" s="1381"/>
      <c r="CK60" s="1382"/>
      <c r="CL60" s="1380"/>
      <c r="CM60" s="1381"/>
      <c r="CN60" s="1381"/>
      <c r="CO60" s="1381"/>
      <c r="CP60" s="1381"/>
      <c r="CQ60" s="1381"/>
      <c r="CR60" s="1381"/>
      <c r="CS60" s="1381"/>
      <c r="CT60" s="1381"/>
      <c r="CU60" s="1381"/>
      <c r="CV60" s="1381"/>
      <c r="CW60" s="1381"/>
      <c r="CX60" s="1382"/>
      <c r="CY60" s="1380"/>
      <c r="CZ60" s="1381"/>
      <c r="DA60" s="1381"/>
      <c r="DB60" s="1381"/>
      <c r="DC60" s="1381"/>
      <c r="DD60" s="1381"/>
      <c r="DE60" s="1381"/>
      <c r="DF60" s="1381"/>
      <c r="DG60" s="1382"/>
      <c r="DH60" s="1380"/>
      <c r="DI60" s="1381"/>
      <c r="DJ60" s="1381"/>
      <c r="DK60" s="1381"/>
      <c r="DL60" s="1381"/>
      <c r="DM60" s="1381"/>
      <c r="DN60" s="1381"/>
      <c r="DO60" s="1381"/>
      <c r="DP60" s="1381"/>
      <c r="DQ60" s="1382"/>
      <c r="DR60" s="1380"/>
      <c r="DS60" s="1381"/>
      <c r="DT60" s="1381"/>
      <c r="DU60" s="1381"/>
      <c r="DV60" s="1381"/>
      <c r="DW60" s="1381"/>
      <c r="DX60" s="1381"/>
      <c r="DY60" s="1381"/>
      <c r="DZ60" s="1381"/>
      <c r="EA60" s="1381"/>
      <c r="EB60" s="1381"/>
      <c r="EC60" s="1382"/>
      <c r="ED60" s="1380"/>
      <c r="EE60" s="1381"/>
      <c r="EF60" s="1381"/>
      <c r="EG60" s="1381"/>
      <c r="EH60" s="1381"/>
      <c r="EI60" s="1381"/>
      <c r="EJ60" s="1381"/>
      <c r="EK60" s="1381"/>
      <c r="EL60" s="1382"/>
      <c r="EM60" s="1377"/>
      <c r="EN60" s="1378"/>
      <c r="EO60" s="1378"/>
      <c r="EP60" s="1378"/>
      <c r="EQ60" s="1378"/>
      <c r="ER60" s="1378"/>
      <c r="ES60" s="1378"/>
      <c r="ET60" s="1378"/>
      <c r="EU60" s="1378"/>
      <c r="EV60" s="1378"/>
      <c r="EW60" s="1378"/>
      <c r="EX60" s="1378"/>
      <c r="EY60" s="1379"/>
    </row>
    <row r="61" spans="1:206" ht="12.95" customHeight="1" x14ac:dyDescent="0.2">
      <c r="A61" s="1393" t="s">
        <v>1628</v>
      </c>
      <c r="B61" s="1393"/>
      <c r="C61" s="1393"/>
      <c r="D61" s="1393"/>
      <c r="E61" s="1393"/>
      <c r="F61" s="1393"/>
      <c r="G61" s="1393"/>
      <c r="H61" s="1393"/>
      <c r="I61" s="1393"/>
      <c r="J61" s="1393"/>
      <c r="K61" s="1393"/>
      <c r="L61" s="1393"/>
      <c r="M61" s="1393"/>
      <c r="N61" s="1393"/>
      <c r="O61" s="1393"/>
      <c r="P61" s="1393"/>
      <c r="Q61" s="1393"/>
      <c r="R61" s="1393"/>
      <c r="S61" s="1393"/>
      <c r="T61" s="1393"/>
      <c r="U61" s="1393"/>
      <c r="V61" s="1393"/>
      <c r="W61" s="1393"/>
      <c r="X61" s="1393"/>
      <c r="Y61" s="1393"/>
      <c r="Z61" s="1393"/>
      <c r="AA61" s="1393"/>
      <c r="AB61" s="1393"/>
      <c r="AC61" s="1393"/>
      <c r="AD61" s="1393"/>
      <c r="AE61" s="1393"/>
      <c r="AF61" s="1393"/>
      <c r="AG61" s="1393"/>
      <c r="AH61" s="1393"/>
      <c r="AI61" s="1393"/>
      <c r="AJ61" s="1393"/>
      <c r="AK61" s="1393"/>
      <c r="AL61" s="1393"/>
      <c r="AM61" s="1393"/>
      <c r="AN61" s="1393"/>
      <c r="AO61" s="1393"/>
      <c r="AP61" s="1393"/>
      <c r="AQ61" s="1387">
        <v>120</v>
      </c>
      <c r="AR61" s="1387"/>
      <c r="AS61" s="1387"/>
      <c r="AT61" s="1387"/>
      <c r="AU61" s="1387"/>
      <c r="AV61" s="1387"/>
      <c r="AW61" s="1387"/>
      <c r="AX61" s="1380"/>
      <c r="AY61" s="1381"/>
      <c r="AZ61" s="1381"/>
      <c r="BA61" s="1381"/>
      <c r="BB61" s="1381"/>
      <c r="BC61" s="1381"/>
      <c r="BD61" s="1381"/>
      <c r="BE61" s="1381"/>
      <c r="BF61" s="1382"/>
      <c r="BG61" s="1380"/>
      <c r="BH61" s="1381"/>
      <c r="BI61" s="1381"/>
      <c r="BJ61" s="1381"/>
      <c r="BK61" s="1381"/>
      <c r="BL61" s="1381"/>
      <c r="BM61" s="1381"/>
      <c r="BN61" s="1381"/>
      <c r="BO61" s="1381"/>
      <c r="BP61" s="1382"/>
      <c r="BQ61" s="1380"/>
      <c r="BR61" s="1381"/>
      <c r="BS61" s="1381"/>
      <c r="BT61" s="1381"/>
      <c r="BU61" s="1381"/>
      <c r="BV61" s="1381"/>
      <c r="BW61" s="1381"/>
      <c r="BX61" s="1381"/>
      <c r="BY61" s="1381"/>
      <c r="BZ61" s="1381"/>
      <c r="CA61" s="1381"/>
      <c r="CB61" s="1382"/>
      <c r="CC61" s="1380"/>
      <c r="CD61" s="1381"/>
      <c r="CE61" s="1381"/>
      <c r="CF61" s="1381"/>
      <c r="CG61" s="1381"/>
      <c r="CH61" s="1381"/>
      <c r="CI61" s="1381"/>
      <c r="CJ61" s="1381"/>
      <c r="CK61" s="1382"/>
      <c r="CL61" s="1380">
        <v>24.050633000000001</v>
      </c>
      <c r="CM61" s="1381"/>
      <c r="CN61" s="1381"/>
      <c r="CO61" s="1381"/>
      <c r="CP61" s="1381"/>
      <c r="CQ61" s="1381"/>
      <c r="CR61" s="1381"/>
      <c r="CS61" s="1381"/>
      <c r="CT61" s="1381"/>
      <c r="CU61" s="1381"/>
      <c r="CV61" s="1381"/>
      <c r="CW61" s="1381"/>
      <c r="CX61" s="1382"/>
      <c r="CY61" s="1380"/>
      <c r="CZ61" s="1381"/>
      <c r="DA61" s="1381"/>
      <c r="DB61" s="1381"/>
      <c r="DC61" s="1381"/>
      <c r="DD61" s="1381"/>
      <c r="DE61" s="1381"/>
      <c r="DF61" s="1381"/>
      <c r="DG61" s="1382"/>
      <c r="DH61" s="1380"/>
      <c r="DI61" s="1381"/>
      <c r="DJ61" s="1381"/>
      <c r="DK61" s="1381"/>
      <c r="DL61" s="1381"/>
      <c r="DM61" s="1381"/>
      <c r="DN61" s="1381"/>
      <c r="DO61" s="1381"/>
      <c r="DP61" s="1381"/>
      <c r="DQ61" s="1382"/>
      <c r="DR61" s="1380"/>
      <c r="DS61" s="1381"/>
      <c r="DT61" s="1381"/>
      <c r="DU61" s="1381"/>
      <c r="DV61" s="1381"/>
      <c r="DW61" s="1381"/>
      <c r="DX61" s="1381"/>
      <c r="DY61" s="1381"/>
      <c r="DZ61" s="1381"/>
      <c r="EA61" s="1381"/>
      <c r="EB61" s="1381"/>
      <c r="EC61" s="1382"/>
      <c r="ED61" s="1380"/>
      <c r="EE61" s="1381"/>
      <c r="EF61" s="1381"/>
      <c r="EG61" s="1381"/>
      <c r="EH61" s="1381"/>
      <c r="EI61" s="1381"/>
      <c r="EJ61" s="1381"/>
      <c r="EK61" s="1381"/>
      <c r="EL61" s="1382"/>
      <c r="EM61" s="1377">
        <v>170</v>
      </c>
      <c r="EN61" s="1378"/>
      <c r="EO61" s="1378"/>
      <c r="EP61" s="1378"/>
      <c r="EQ61" s="1378"/>
      <c r="ER61" s="1378"/>
      <c r="ES61" s="1378"/>
      <c r="ET61" s="1378"/>
      <c r="EU61" s="1378"/>
      <c r="EV61" s="1378"/>
      <c r="EW61" s="1378"/>
      <c r="EX61" s="1378"/>
      <c r="EY61" s="1379"/>
      <c r="FH61" s="1392"/>
      <c r="FI61" s="1392"/>
      <c r="FJ61" s="1392"/>
      <c r="FK61" s="1392"/>
      <c r="FL61" s="1392"/>
      <c r="FM61" s="1392"/>
      <c r="FN61" s="1392"/>
      <c r="FO61" s="1392"/>
      <c r="FP61" s="1392"/>
      <c r="FQ61" s="1392"/>
      <c r="FR61" s="1392"/>
      <c r="FS61" s="1392"/>
      <c r="FT61" s="1392"/>
      <c r="FU61" s="1392"/>
      <c r="FV61" s="1392"/>
      <c r="FW61" s="1392"/>
      <c r="FX61" s="1392"/>
      <c r="FY61" s="1392"/>
      <c r="FZ61" s="1392"/>
    </row>
    <row r="62" spans="1:206" ht="12.95" customHeight="1" x14ac:dyDescent="0.2">
      <c r="A62" s="1393" t="s">
        <v>1629</v>
      </c>
      <c r="B62" s="1393"/>
      <c r="C62" s="1393"/>
      <c r="D62" s="1393"/>
      <c r="E62" s="1393"/>
      <c r="F62" s="1393"/>
      <c r="G62" s="1393"/>
      <c r="H62" s="1393"/>
      <c r="I62" s="1393"/>
      <c r="J62" s="1393"/>
      <c r="K62" s="1393"/>
      <c r="L62" s="1393"/>
      <c r="M62" s="1393"/>
      <c r="N62" s="1393"/>
      <c r="O62" s="1393"/>
      <c r="P62" s="1393"/>
      <c r="Q62" s="1393"/>
      <c r="R62" s="1393"/>
      <c r="S62" s="1393"/>
      <c r="T62" s="1393"/>
      <c r="U62" s="1393"/>
      <c r="V62" s="1393"/>
      <c r="W62" s="1393"/>
      <c r="X62" s="1393"/>
      <c r="Y62" s="1393"/>
      <c r="Z62" s="1393"/>
      <c r="AA62" s="1393"/>
      <c r="AB62" s="1393"/>
      <c r="AC62" s="1393"/>
      <c r="AD62" s="1393"/>
      <c r="AE62" s="1393"/>
      <c r="AF62" s="1393"/>
      <c r="AG62" s="1393"/>
      <c r="AH62" s="1393"/>
      <c r="AI62" s="1393"/>
      <c r="AJ62" s="1393"/>
      <c r="AK62" s="1393"/>
      <c r="AL62" s="1393"/>
      <c r="AM62" s="1393"/>
      <c r="AN62" s="1393"/>
      <c r="AO62" s="1393"/>
      <c r="AP62" s="1393"/>
      <c r="AQ62" s="1387">
        <v>130</v>
      </c>
      <c r="AR62" s="1387"/>
      <c r="AS62" s="1387"/>
      <c r="AT62" s="1387"/>
      <c r="AU62" s="1387"/>
      <c r="AV62" s="1387"/>
      <c r="AW62" s="1387"/>
      <c r="AX62" s="1380"/>
      <c r="AY62" s="1381"/>
      <c r="AZ62" s="1381"/>
      <c r="BA62" s="1381"/>
      <c r="BB62" s="1381"/>
      <c r="BC62" s="1381"/>
      <c r="BD62" s="1381"/>
      <c r="BE62" s="1381"/>
      <c r="BF62" s="1382"/>
      <c r="BG62" s="1380"/>
      <c r="BH62" s="1381"/>
      <c r="BI62" s="1381"/>
      <c r="BJ62" s="1381"/>
      <c r="BK62" s="1381"/>
      <c r="BL62" s="1381"/>
      <c r="BM62" s="1381"/>
      <c r="BN62" s="1381"/>
      <c r="BO62" s="1381"/>
      <c r="BP62" s="1382"/>
      <c r="BQ62" s="1380"/>
      <c r="BR62" s="1381"/>
      <c r="BS62" s="1381"/>
      <c r="BT62" s="1381"/>
      <c r="BU62" s="1381"/>
      <c r="BV62" s="1381"/>
      <c r="BW62" s="1381"/>
      <c r="BX62" s="1381"/>
      <c r="BY62" s="1381"/>
      <c r="BZ62" s="1381"/>
      <c r="CA62" s="1381"/>
      <c r="CB62" s="1382"/>
      <c r="CC62" s="1380"/>
      <c r="CD62" s="1381"/>
      <c r="CE62" s="1381"/>
      <c r="CF62" s="1381"/>
      <c r="CG62" s="1381"/>
      <c r="CH62" s="1381"/>
      <c r="CI62" s="1381"/>
      <c r="CJ62" s="1381"/>
      <c r="CK62" s="1382"/>
      <c r="CL62" s="1380"/>
      <c r="CM62" s="1381"/>
      <c r="CN62" s="1381"/>
      <c r="CO62" s="1381"/>
      <c r="CP62" s="1381"/>
      <c r="CQ62" s="1381"/>
      <c r="CR62" s="1381"/>
      <c r="CS62" s="1381"/>
      <c r="CT62" s="1381"/>
      <c r="CU62" s="1381"/>
      <c r="CV62" s="1381"/>
      <c r="CW62" s="1381"/>
      <c r="CX62" s="1382"/>
      <c r="CY62" s="1380"/>
      <c r="CZ62" s="1381"/>
      <c r="DA62" s="1381"/>
      <c r="DB62" s="1381"/>
      <c r="DC62" s="1381"/>
      <c r="DD62" s="1381"/>
      <c r="DE62" s="1381"/>
      <c r="DF62" s="1381"/>
      <c r="DG62" s="1382"/>
      <c r="DH62" s="1380"/>
      <c r="DI62" s="1381"/>
      <c r="DJ62" s="1381"/>
      <c r="DK62" s="1381"/>
      <c r="DL62" s="1381"/>
      <c r="DM62" s="1381"/>
      <c r="DN62" s="1381"/>
      <c r="DO62" s="1381"/>
      <c r="DP62" s="1381"/>
      <c r="DQ62" s="1382"/>
      <c r="DR62" s="1380"/>
      <c r="DS62" s="1381"/>
      <c r="DT62" s="1381"/>
      <c r="DU62" s="1381"/>
      <c r="DV62" s="1381"/>
      <c r="DW62" s="1381"/>
      <c r="DX62" s="1381"/>
      <c r="DY62" s="1381"/>
      <c r="DZ62" s="1381"/>
      <c r="EA62" s="1381"/>
      <c r="EB62" s="1381"/>
      <c r="EC62" s="1382"/>
      <c r="ED62" s="1380"/>
      <c r="EE62" s="1381"/>
      <c r="EF62" s="1381"/>
      <c r="EG62" s="1381"/>
      <c r="EH62" s="1381"/>
      <c r="EI62" s="1381"/>
      <c r="EJ62" s="1381"/>
      <c r="EK62" s="1381"/>
      <c r="EL62" s="1382"/>
      <c r="EM62" s="1377"/>
      <c r="EN62" s="1378"/>
      <c r="EO62" s="1378"/>
      <c r="EP62" s="1378"/>
      <c r="EQ62" s="1378"/>
      <c r="ER62" s="1378"/>
      <c r="ES62" s="1378"/>
      <c r="ET62" s="1378"/>
      <c r="EU62" s="1378"/>
      <c r="EV62" s="1378"/>
      <c r="EW62" s="1378"/>
      <c r="EX62" s="1378"/>
      <c r="EY62" s="1379"/>
    </row>
    <row r="63" spans="1:206" ht="36.950000000000003" customHeight="1" x14ac:dyDescent="0.2">
      <c r="A63" s="1393" t="s">
        <v>1630</v>
      </c>
      <c r="B63" s="1393"/>
      <c r="C63" s="1393"/>
      <c r="D63" s="1393"/>
      <c r="E63" s="1393"/>
      <c r="F63" s="1393"/>
      <c r="G63" s="1393"/>
      <c r="H63" s="1393"/>
      <c r="I63" s="1393"/>
      <c r="J63" s="1393"/>
      <c r="K63" s="1393"/>
      <c r="L63" s="1393"/>
      <c r="M63" s="1393"/>
      <c r="N63" s="1393"/>
      <c r="O63" s="1393"/>
      <c r="P63" s="1393"/>
      <c r="Q63" s="1393"/>
      <c r="R63" s="1393"/>
      <c r="S63" s="1393"/>
      <c r="T63" s="1393"/>
      <c r="U63" s="1393"/>
      <c r="V63" s="1393"/>
      <c r="W63" s="1393"/>
      <c r="X63" s="1393"/>
      <c r="Y63" s="1393"/>
      <c r="Z63" s="1393"/>
      <c r="AA63" s="1393"/>
      <c r="AB63" s="1393"/>
      <c r="AC63" s="1393"/>
      <c r="AD63" s="1393"/>
      <c r="AE63" s="1393"/>
      <c r="AF63" s="1393"/>
      <c r="AG63" s="1393"/>
      <c r="AH63" s="1393"/>
      <c r="AI63" s="1393"/>
      <c r="AJ63" s="1393"/>
      <c r="AK63" s="1393"/>
      <c r="AL63" s="1393"/>
      <c r="AM63" s="1393"/>
      <c r="AN63" s="1393"/>
      <c r="AO63" s="1393"/>
      <c r="AP63" s="1393"/>
      <c r="AQ63" s="1387">
        <v>140</v>
      </c>
      <c r="AR63" s="1387"/>
      <c r="AS63" s="1387"/>
      <c r="AT63" s="1387"/>
      <c r="AU63" s="1387"/>
      <c r="AV63" s="1387"/>
      <c r="AW63" s="1387"/>
      <c r="AX63" s="1380"/>
      <c r="AY63" s="1381"/>
      <c r="AZ63" s="1381"/>
      <c r="BA63" s="1381"/>
      <c r="BB63" s="1381"/>
      <c r="BC63" s="1381"/>
      <c r="BD63" s="1381"/>
      <c r="BE63" s="1381"/>
      <c r="BF63" s="1382"/>
      <c r="BG63" s="1380"/>
      <c r="BH63" s="1381"/>
      <c r="BI63" s="1381"/>
      <c r="BJ63" s="1381"/>
      <c r="BK63" s="1381"/>
      <c r="BL63" s="1381"/>
      <c r="BM63" s="1381"/>
      <c r="BN63" s="1381"/>
      <c r="BO63" s="1381"/>
      <c r="BP63" s="1382"/>
      <c r="BQ63" s="1380"/>
      <c r="BR63" s="1381"/>
      <c r="BS63" s="1381"/>
      <c r="BT63" s="1381"/>
      <c r="BU63" s="1381"/>
      <c r="BV63" s="1381"/>
      <c r="BW63" s="1381"/>
      <c r="BX63" s="1381"/>
      <c r="BY63" s="1381"/>
      <c r="BZ63" s="1381"/>
      <c r="CA63" s="1381"/>
      <c r="CB63" s="1382"/>
      <c r="CC63" s="1377">
        <v>1240</v>
      </c>
      <c r="CD63" s="1378"/>
      <c r="CE63" s="1378"/>
      <c r="CF63" s="1378"/>
      <c r="CG63" s="1378"/>
      <c r="CH63" s="1378"/>
      <c r="CI63" s="1378"/>
      <c r="CJ63" s="1378"/>
      <c r="CK63" s="1379"/>
      <c r="CL63" s="1380"/>
      <c r="CM63" s="1381"/>
      <c r="CN63" s="1381"/>
      <c r="CO63" s="1381"/>
      <c r="CP63" s="1381"/>
      <c r="CQ63" s="1381"/>
      <c r="CR63" s="1381"/>
      <c r="CS63" s="1381"/>
      <c r="CT63" s="1381"/>
      <c r="CU63" s="1381"/>
      <c r="CV63" s="1381"/>
      <c r="CW63" s="1381"/>
      <c r="CX63" s="1382"/>
      <c r="CY63" s="1380"/>
      <c r="CZ63" s="1381"/>
      <c r="DA63" s="1381"/>
      <c r="DB63" s="1381"/>
      <c r="DC63" s="1381"/>
      <c r="DD63" s="1381"/>
      <c r="DE63" s="1381"/>
      <c r="DF63" s="1381"/>
      <c r="DG63" s="1382"/>
      <c r="DH63" s="1394"/>
      <c r="DI63" s="1395"/>
      <c r="DJ63" s="1395"/>
      <c r="DK63" s="1395"/>
      <c r="DL63" s="1395"/>
      <c r="DM63" s="1395"/>
      <c r="DN63" s="1395"/>
      <c r="DO63" s="1395"/>
      <c r="DP63" s="1395"/>
      <c r="DQ63" s="1396"/>
      <c r="DR63" s="1380"/>
      <c r="DS63" s="1381"/>
      <c r="DT63" s="1381"/>
      <c r="DU63" s="1381"/>
      <c r="DV63" s="1381"/>
      <c r="DW63" s="1381"/>
      <c r="DX63" s="1381"/>
      <c r="DY63" s="1381"/>
      <c r="DZ63" s="1381"/>
      <c r="EA63" s="1381"/>
      <c r="EB63" s="1381"/>
      <c r="EC63" s="1382"/>
      <c r="ED63" s="1377">
        <v>1258</v>
      </c>
      <c r="EE63" s="1378"/>
      <c r="EF63" s="1378"/>
      <c r="EG63" s="1378"/>
      <c r="EH63" s="1378"/>
      <c r="EI63" s="1378"/>
      <c r="EJ63" s="1378"/>
      <c r="EK63" s="1378"/>
      <c r="EL63" s="1379"/>
      <c r="EM63" s="1377"/>
      <c r="EN63" s="1378"/>
      <c r="EO63" s="1378"/>
      <c r="EP63" s="1378"/>
      <c r="EQ63" s="1378"/>
      <c r="ER63" s="1378"/>
      <c r="ES63" s="1378"/>
      <c r="ET63" s="1378"/>
      <c r="EU63" s="1378"/>
      <c r="EV63" s="1378"/>
      <c r="EW63" s="1378"/>
      <c r="EX63" s="1378"/>
      <c r="EY63" s="1379"/>
    </row>
    <row r="64" spans="1:206" ht="63" customHeight="1" x14ac:dyDescent="0.2">
      <c r="A64" s="1390" t="s">
        <v>1631</v>
      </c>
      <c r="B64" s="1390"/>
      <c r="C64" s="1390"/>
      <c r="D64" s="1390"/>
      <c r="E64" s="1390"/>
      <c r="F64" s="1390"/>
      <c r="G64" s="1390"/>
      <c r="H64" s="1390"/>
      <c r="I64" s="1390"/>
      <c r="J64" s="1390"/>
      <c r="K64" s="1390"/>
      <c r="L64" s="1390"/>
      <c r="M64" s="1390"/>
      <c r="N64" s="1390"/>
      <c r="O64" s="1390"/>
      <c r="P64" s="1390"/>
      <c r="Q64" s="1390"/>
      <c r="R64" s="1390"/>
      <c r="S64" s="1390"/>
      <c r="T64" s="1390"/>
      <c r="U64" s="1390"/>
      <c r="V64" s="1390"/>
      <c r="W64" s="1390"/>
      <c r="X64" s="1390"/>
      <c r="Y64" s="1390"/>
      <c r="Z64" s="1390"/>
      <c r="AA64" s="1390"/>
      <c r="AB64" s="1390"/>
      <c r="AC64" s="1390"/>
      <c r="AD64" s="1390"/>
      <c r="AE64" s="1390"/>
      <c r="AF64" s="1390"/>
      <c r="AG64" s="1390"/>
      <c r="AH64" s="1390"/>
      <c r="AI64" s="1390"/>
      <c r="AJ64" s="1390"/>
      <c r="AK64" s="1390"/>
      <c r="AL64" s="1390"/>
      <c r="AM64" s="1390"/>
      <c r="AN64" s="1390"/>
      <c r="AO64" s="1390"/>
      <c r="AP64" s="1390"/>
      <c r="AQ64" s="1387">
        <v>141</v>
      </c>
      <c r="AR64" s="1387"/>
      <c r="AS64" s="1387"/>
      <c r="AT64" s="1387"/>
      <c r="AU64" s="1387"/>
      <c r="AV64" s="1387"/>
      <c r="AW64" s="1387"/>
      <c r="AX64" s="1380"/>
      <c r="AY64" s="1381"/>
      <c r="AZ64" s="1381"/>
      <c r="BA64" s="1381"/>
      <c r="BB64" s="1381"/>
      <c r="BC64" s="1381"/>
      <c r="BD64" s="1381"/>
      <c r="BE64" s="1381"/>
      <c r="BF64" s="1382"/>
      <c r="BG64" s="1380"/>
      <c r="BH64" s="1381"/>
      <c r="BI64" s="1381"/>
      <c r="BJ64" s="1381"/>
      <c r="BK64" s="1381"/>
      <c r="BL64" s="1381"/>
      <c r="BM64" s="1381"/>
      <c r="BN64" s="1381"/>
      <c r="BO64" s="1381"/>
      <c r="BP64" s="1382"/>
      <c r="BQ64" s="1380"/>
      <c r="BR64" s="1381"/>
      <c r="BS64" s="1381"/>
      <c r="BT64" s="1381"/>
      <c r="BU64" s="1381"/>
      <c r="BV64" s="1381"/>
      <c r="BW64" s="1381"/>
      <c r="BX64" s="1381"/>
      <c r="BY64" s="1381"/>
      <c r="BZ64" s="1381"/>
      <c r="CA64" s="1381"/>
      <c r="CB64" s="1382"/>
      <c r="CC64" s="1380"/>
      <c r="CD64" s="1381"/>
      <c r="CE64" s="1381"/>
      <c r="CF64" s="1381"/>
      <c r="CG64" s="1381"/>
      <c r="CH64" s="1381"/>
      <c r="CI64" s="1381"/>
      <c r="CJ64" s="1381"/>
      <c r="CK64" s="1382"/>
      <c r="CL64" s="1380"/>
      <c r="CM64" s="1381"/>
      <c r="CN64" s="1381"/>
      <c r="CO64" s="1381"/>
      <c r="CP64" s="1381"/>
      <c r="CQ64" s="1381"/>
      <c r="CR64" s="1381"/>
      <c r="CS64" s="1381"/>
      <c r="CT64" s="1381"/>
      <c r="CU64" s="1381"/>
      <c r="CV64" s="1381"/>
      <c r="CW64" s="1381"/>
      <c r="CX64" s="1382"/>
      <c r="CY64" s="1380"/>
      <c r="CZ64" s="1381"/>
      <c r="DA64" s="1381"/>
      <c r="DB64" s="1381"/>
      <c r="DC64" s="1381"/>
      <c r="DD64" s="1381"/>
      <c r="DE64" s="1381"/>
      <c r="DF64" s="1381"/>
      <c r="DG64" s="1382"/>
      <c r="DH64" s="1380"/>
      <c r="DI64" s="1381"/>
      <c r="DJ64" s="1381"/>
      <c r="DK64" s="1381"/>
      <c r="DL64" s="1381"/>
      <c r="DM64" s="1381"/>
      <c r="DN64" s="1381"/>
      <c r="DO64" s="1381"/>
      <c r="DP64" s="1381"/>
      <c r="DQ64" s="1382"/>
      <c r="DR64" s="1380"/>
      <c r="DS64" s="1381"/>
      <c r="DT64" s="1381"/>
      <c r="DU64" s="1381"/>
      <c r="DV64" s="1381"/>
      <c r="DW64" s="1381"/>
      <c r="DX64" s="1381"/>
      <c r="DY64" s="1381"/>
      <c r="DZ64" s="1381"/>
      <c r="EA64" s="1381"/>
      <c r="EB64" s="1381"/>
      <c r="EC64" s="1382"/>
      <c r="ED64" s="1380"/>
      <c r="EE64" s="1381"/>
      <c r="EF64" s="1381"/>
      <c r="EG64" s="1381"/>
      <c r="EH64" s="1381"/>
      <c r="EI64" s="1381"/>
      <c r="EJ64" s="1381"/>
      <c r="EK64" s="1381"/>
      <c r="EL64" s="1382"/>
      <c r="EM64" s="1377"/>
      <c r="EN64" s="1378"/>
      <c r="EO64" s="1378"/>
      <c r="EP64" s="1378"/>
      <c r="EQ64" s="1378"/>
      <c r="ER64" s="1378"/>
      <c r="ES64" s="1378"/>
      <c r="ET64" s="1378"/>
      <c r="EU64" s="1378"/>
      <c r="EV64" s="1378"/>
      <c r="EW64" s="1378"/>
      <c r="EX64" s="1378"/>
      <c r="EY64" s="1379"/>
    </row>
    <row r="65" spans="1:177" ht="12.95" customHeight="1" x14ac:dyDescent="0.2">
      <c r="A65" s="1397" t="s">
        <v>1632</v>
      </c>
      <c r="B65" s="1397"/>
      <c r="C65" s="1397"/>
      <c r="D65" s="1397"/>
      <c r="E65" s="1397"/>
      <c r="F65" s="1397"/>
      <c r="G65" s="1397"/>
      <c r="H65" s="1397"/>
      <c r="I65" s="1397"/>
      <c r="J65" s="1397"/>
      <c r="K65" s="1397"/>
      <c r="L65" s="1397"/>
      <c r="M65" s="1397"/>
      <c r="N65" s="1397"/>
      <c r="O65" s="1397"/>
      <c r="P65" s="1397"/>
      <c r="Q65" s="1397"/>
      <c r="R65" s="1397"/>
      <c r="S65" s="1397"/>
      <c r="T65" s="1397"/>
      <c r="U65" s="1397"/>
      <c r="V65" s="1397"/>
      <c r="W65" s="1397"/>
      <c r="X65" s="1397"/>
      <c r="Y65" s="1397"/>
      <c r="Z65" s="1397"/>
      <c r="AA65" s="1397"/>
      <c r="AB65" s="1397"/>
      <c r="AC65" s="1397"/>
      <c r="AD65" s="1397"/>
      <c r="AE65" s="1397"/>
      <c r="AF65" s="1397"/>
      <c r="AG65" s="1397"/>
      <c r="AH65" s="1397"/>
      <c r="AI65" s="1397"/>
      <c r="AJ65" s="1397"/>
      <c r="AK65" s="1397"/>
      <c r="AL65" s="1397"/>
      <c r="AM65" s="1397"/>
      <c r="AN65" s="1397"/>
      <c r="AO65" s="1397"/>
      <c r="AP65" s="1397"/>
      <c r="AQ65" s="1398">
        <v>150</v>
      </c>
      <c r="AR65" s="1398"/>
      <c r="AS65" s="1398"/>
      <c r="AT65" s="1398"/>
      <c r="AU65" s="1398"/>
      <c r="AV65" s="1398"/>
      <c r="AW65" s="1398"/>
      <c r="AX65" s="1380"/>
      <c r="AY65" s="1381"/>
      <c r="AZ65" s="1381"/>
      <c r="BA65" s="1381"/>
      <c r="BB65" s="1381"/>
      <c r="BC65" s="1381"/>
      <c r="BD65" s="1381"/>
      <c r="BE65" s="1381"/>
      <c r="BF65" s="1382"/>
      <c r="BG65" s="1380"/>
      <c r="BH65" s="1381"/>
      <c r="BI65" s="1381"/>
      <c r="BJ65" s="1381"/>
      <c r="BK65" s="1381"/>
      <c r="BL65" s="1381"/>
      <c r="BM65" s="1381"/>
      <c r="BN65" s="1381"/>
      <c r="BO65" s="1381"/>
      <c r="BP65" s="1382"/>
      <c r="BQ65" s="1380"/>
      <c r="BR65" s="1381"/>
      <c r="BS65" s="1381"/>
      <c r="BT65" s="1381"/>
      <c r="BU65" s="1381"/>
      <c r="BV65" s="1381"/>
      <c r="BW65" s="1381"/>
      <c r="BX65" s="1381"/>
      <c r="BY65" s="1381"/>
      <c r="BZ65" s="1381"/>
      <c r="CA65" s="1381"/>
      <c r="CB65" s="1382"/>
      <c r="CC65" s="1380"/>
      <c r="CD65" s="1381"/>
      <c r="CE65" s="1381"/>
      <c r="CF65" s="1381"/>
      <c r="CG65" s="1381"/>
      <c r="CH65" s="1381"/>
      <c r="CI65" s="1381"/>
      <c r="CJ65" s="1381"/>
      <c r="CK65" s="1382"/>
      <c r="CL65" s="1383">
        <v>2360</v>
      </c>
      <c r="CM65" s="1384"/>
      <c r="CN65" s="1384"/>
      <c r="CO65" s="1384"/>
      <c r="CP65" s="1384"/>
      <c r="CQ65" s="1384"/>
      <c r="CR65" s="1384"/>
      <c r="CS65" s="1384"/>
      <c r="CT65" s="1384"/>
      <c r="CU65" s="1384"/>
      <c r="CV65" s="1384"/>
      <c r="CW65" s="1384"/>
      <c r="CX65" s="1385"/>
      <c r="CY65" s="1380"/>
      <c r="CZ65" s="1381"/>
      <c r="DA65" s="1381"/>
      <c r="DB65" s="1381"/>
      <c r="DC65" s="1381"/>
      <c r="DD65" s="1381"/>
      <c r="DE65" s="1381"/>
      <c r="DF65" s="1381"/>
      <c r="DG65" s="1382"/>
      <c r="DH65" s="1380"/>
      <c r="DI65" s="1381"/>
      <c r="DJ65" s="1381"/>
      <c r="DK65" s="1381"/>
      <c r="DL65" s="1381"/>
      <c r="DM65" s="1381"/>
      <c r="DN65" s="1381"/>
      <c r="DO65" s="1381"/>
      <c r="DP65" s="1381"/>
      <c r="DQ65" s="1382"/>
      <c r="DR65" s="1380"/>
      <c r="DS65" s="1381"/>
      <c r="DT65" s="1381"/>
      <c r="DU65" s="1381"/>
      <c r="DV65" s="1381"/>
      <c r="DW65" s="1381"/>
      <c r="DX65" s="1381"/>
      <c r="DY65" s="1381"/>
      <c r="DZ65" s="1381"/>
      <c r="EA65" s="1381"/>
      <c r="EB65" s="1381"/>
      <c r="EC65" s="1382"/>
      <c r="ED65" s="1380"/>
      <c r="EE65" s="1381"/>
      <c r="EF65" s="1381"/>
      <c r="EG65" s="1381"/>
      <c r="EH65" s="1381"/>
      <c r="EI65" s="1381"/>
      <c r="EJ65" s="1381"/>
      <c r="EK65" s="1381"/>
      <c r="EL65" s="1382"/>
      <c r="EM65" s="1383">
        <v>2521</v>
      </c>
      <c r="EN65" s="1384"/>
      <c r="EO65" s="1384"/>
      <c r="EP65" s="1384"/>
      <c r="EQ65" s="1384"/>
      <c r="ER65" s="1384"/>
      <c r="ES65" s="1384"/>
      <c r="ET65" s="1384"/>
      <c r="EU65" s="1384"/>
      <c r="EV65" s="1384"/>
      <c r="EW65" s="1384"/>
      <c r="EX65" s="1384"/>
      <c r="EY65" s="1385"/>
    </row>
    <row r="66" spans="1:177" ht="7.5" customHeight="1" x14ac:dyDescent="0.2">
      <c r="A66" s="593"/>
      <c r="B66" s="593"/>
      <c r="C66" s="593"/>
      <c r="D66" s="593"/>
      <c r="E66" s="593"/>
      <c r="F66" s="593"/>
      <c r="G66" s="593"/>
      <c r="H66" s="593"/>
      <c r="I66" s="593"/>
      <c r="J66" s="593"/>
      <c r="K66" s="593"/>
      <c r="L66" s="593"/>
      <c r="M66" s="593"/>
      <c r="N66" s="593"/>
      <c r="O66" s="593"/>
      <c r="P66" s="593"/>
      <c r="Q66" s="593"/>
      <c r="R66" s="593"/>
      <c r="S66" s="593"/>
      <c r="T66" s="593"/>
      <c r="U66" s="593"/>
      <c r="V66" s="593"/>
      <c r="W66" s="593"/>
      <c r="X66" s="593"/>
      <c r="Y66" s="593"/>
      <c r="Z66" s="593"/>
      <c r="AA66" s="593"/>
      <c r="AB66" s="593"/>
      <c r="AC66" s="593"/>
      <c r="AD66" s="593"/>
      <c r="AE66" s="593"/>
      <c r="AF66" s="593"/>
      <c r="AG66" s="593"/>
      <c r="AH66" s="593"/>
      <c r="AI66" s="593"/>
      <c r="AJ66" s="593"/>
      <c r="AK66" s="593"/>
      <c r="AL66" s="593"/>
      <c r="AM66" s="593"/>
      <c r="AN66" s="593"/>
      <c r="AO66" s="593"/>
      <c r="AP66" s="593"/>
      <c r="AQ66" s="593"/>
      <c r="AR66" s="593"/>
      <c r="AS66" s="593"/>
      <c r="AT66" s="593"/>
      <c r="AU66" s="593"/>
      <c r="AV66" s="593"/>
      <c r="AW66" s="593"/>
      <c r="AX66" s="593"/>
      <c r="AY66" s="593"/>
      <c r="AZ66" s="593"/>
      <c r="BA66" s="593"/>
      <c r="BB66" s="593"/>
      <c r="BC66" s="593"/>
      <c r="BD66" s="593"/>
      <c r="BE66" s="593"/>
      <c r="BF66" s="593"/>
      <c r="BG66" s="593"/>
      <c r="BH66" s="593"/>
      <c r="BI66" s="593"/>
      <c r="BJ66" s="593"/>
      <c r="BK66" s="593"/>
      <c r="BL66" s="593"/>
      <c r="BM66" s="593"/>
      <c r="BN66" s="593"/>
      <c r="BO66" s="593"/>
      <c r="BP66" s="593"/>
      <c r="BQ66" s="593"/>
      <c r="BR66" s="593"/>
      <c r="BS66" s="593"/>
      <c r="BT66" s="593"/>
      <c r="BU66" s="593"/>
      <c r="BV66" s="593"/>
      <c r="BW66" s="593"/>
      <c r="BX66" s="593"/>
      <c r="BY66" s="593"/>
      <c r="BZ66" s="593"/>
      <c r="CA66" s="593"/>
      <c r="CB66" s="593"/>
      <c r="CC66" s="593"/>
      <c r="CD66" s="593"/>
      <c r="CE66" s="593"/>
      <c r="CF66" s="593"/>
      <c r="CG66" s="593"/>
      <c r="CH66" s="593"/>
      <c r="CI66" s="593"/>
      <c r="CJ66" s="593"/>
      <c r="CK66" s="593"/>
      <c r="CL66" s="593"/>
      <c r="CM66" s="593"/>
      <c r="CN66" s="593"/>
      <c r="CO66" s="593"/>
      <c r="CP66" s="593"/>
      <c r="CQ66" s="593"/>
      <c r="CR66" s="593"/>
      <c r="CS66" s="593"/>
      <c r="CT66" s="593"/>
      <c r="CU66" s="593"/>
      <c r="CV66" s="593"/>
      <c r="CW66" s="593"/>
      <c r="CX66" s="593"/>
      <c r="CY66" s="593"/>
      <c r="CZ66" s="593"/>
      <c r="DA66" s="593"/>
      <c r="DB66" s="593"/>
      <c r="DC66" s="593"/>
      <c r="DD66" s="593"/>
      <c r="DE66" s="593"/>
      <c r="DF66" s="593"/>
      <c r="DG66" s="593"/>
      <c r="DH66" s="593"/>
      <c r="DI66" s="593"/>
      <c r="DJ66" s="593"/>
      <c r="DK66" s="593"/>
      <c r="DL66" s="593"/>
      <c r="DM66" s="593"/>
      <c r="DN66" s="593"/>
      <c r="DO66" s="593"/>
      <c r="DP66" s="593"/>
      <c r="DQ66" s="593"/>
      <c r="DR66" s="593"/>
      <c r="DS66" s="593"/>
      <c r="DT66" s="593"/>
      <c r="DU66" s="593"/>
      <c r="DV66" s="593"/>
      <c r="DW66" s="593"/>
      <c r="DX66" s="593"/>
      <c r="DY66" s="593"/>
      <c r="DZ66" s="593"/>
      <c r="EA66" s="593"/>
      <c r="EB66" s="593"/>
      <c r="EC66" s="593"/>
      <c r="ED66" s="593"/>
      <c r="EE66" s="593"/>
      <c r="EF66" s="593"/>
      <c r="EG66" s="593"/>
      <c r="EH66" s="593"/>
      <c r="EI66" s="593"/>
      <c r="EJ66" s="593"/>
      <c r="EK66" s="593"/>
      <c r="EL66" s="593"/>
      <c r="EM66" s="593"/>
      <c r="EN66" s="593"/>
      <c r="EO66" s="593"/>
      <c r="EP66" s="593"/>
      <c r="EQ66" s="593"/>
      <c r="ER66" s="593"/>
      <c r="ES66" s="593"/>
      <c r="ET66" s="593"/>
      <c r="EU66" s="593"/>
      <c r="EV66" s="593"/>
      <c r="EW66" s="593"/>
      <c r="EX66" s="593"/>
      <c r="EY66" s="593"/>
    </row>
    <row r="67" spans="1:177" ht="12" customHeight="1" x14ac:dyDescent="0.2">
      <c r="A67" s="1400" t="s">
        <v>667</v>
      </c>
      <c r="B67" s="1400"/>
      <c r="C67" s="1400"/>
      <c r="D67" s="1400"/>
      <c r="E67" s="1400"/>
      <c r="F67" s="1400"/>
      <c r="G67" s="1400"/>
      <c r="H67" s="1400"/>
      <c r="I67" s="1400"/>
      <c r="J67" s="1400"/>
      <c r="K67" s="1400"/>
      <c r="L67" s="1400"/>
      <c r="M67" s="1400"/>
      <c r="N67" s="1400"/>
      <c r="O67" s="1400"/>
      <c r="P67" s="1400"/>
      <c r="Q67" s="1400"/>
      <c r="R67" s="1400"/>
      <c r="S67" s="1400"/>
      <c r="T67" s="1400"/>
      <c r="U67" s="1400"/>
      <c r="V67" s="1400"/>
      <c r="W67" s="1400"/>
      <c r="X67" s="1400"/>
      <c r="Y67" s="1400"/>
      <c r="Z67" s="1400"/>
      <c r="AA67" s="1400"/>
      <c r="AB67" s="1400"/>
      <c r="AC67" s="1400"/>
      <c r="AD67" s="1400"/>
      <c r="AE67" s="1400"/>
      <c r="AF67" s="1400"/>
      <c r="AG67" s="1400"/>
      <c r="AH67" s="1400"/>
      <c r="AI67" s="1400"/>
      <c r="AJ67" s="1400"/>
      <c r="AK67" s="1400"/>
      <c r="AL67" s="1400"/>
      <c r="AM67" s="1400"/>
      <c r="AN67" s="1400"/>
      <c r="AO67" s="1400"/>
      <c r="AP67" s="1400"/>
      <c r="AQ67" s="1400"/>
      <c r="AR67" s="1400"/>
      <c r="AS67" s="1400"/>
      <c r="AT67" s="1400"/>
      <c r="AU67" s="1400"/>
      <c r="AV67" s="1400"/>
      <c r="AW67" s="1400"/>
      <c r="AX67" s="1400"/>
      <c r="AY67" s="1400"/>
      <c r="AZ67" s="1400"/>
      <c r="BA67" s="1400"/>
      <c r="BB67" s="1400"/>
      <c r="BC67" s="1400"/>
      <c r="BD67" s="1400"/>
      <c r="BE67" s="1400"/>
      <c r="BF67" s="1400"/>
      <c r="BG67" s="1400"/>
      <c r="BH67" s="1400"/>
      <c r="BI67" s="1400"/>
      <c r="BJ67" s="1400"/>
      <c r="BK67" s="1400"/>
      <c r="BL67" s="1400"/>
      <c r="BM67" s="1400"/>
      <c r="BN67" s="1400"/>
      <c r="BO67" s="1400"/>
      <c r="BP67" s="1400"/>
      <c r="BQ67" s="1400"/>
      <c r="BR67" s="1400"/>
      <c r="BS67" s="1400"/>
      <c r="BT67" s="1400"/>
      <c r="BU67" s="1400"/>
      <c r="BV67" s="1400"/>
      <c r="BW67" s="1400"/>
      <c r="BX67" s="1400"/>
      <c r="BY67" s="1400"/>
      <c r="BZ67" s="1400"/>
      <c r="CA67" s="1400"/>
      <c r="CB67" s="1400"/>
      <c r="CC67" s="1400"/>
      <c r="CD67" s="1400"/>
      <c r="CE67" s="1400"/>
      <c r="CF67" s="1400"/>
      <c r="CG67" s="1400"/>
      <c r="CH67" s="1400"/>
      <c r="CI67" s="1400"/>
      <c r="CJ67" s="1400"/>
      <c r="CK67" s="1400"/>
      <c r="CL67" s="1400"/>
      <c r="CM67" s="1400"/>
      <c r="CN67" s="1400"/>
      <c r="CO67" s="1400"/>
      <c r="CP67" s="1400"/>
      <c r="CQ67" s="1400"/>
      <c r="CR67" s="1400"/>
      <c r="CS67" s="1400"/>
      <c r="CT67" s="1400"/>
      <c r="CU67" s="1400"/>
      <c r="CV67" s="1400"/>
      <c r="CW67" s="1400"/>
      <c r="CX67" s="1400"/>
      <c r="CY67" s="1400"/>
      <c r="CZ67" s="1400"/>
      <c r="DA67" s="1400"/>
      <c r="DB67" s="1400"/>
      <c r="DC67" s="1400"/>
      <c r="DD67" s="1400"/>
      <c r="DE67" s="1400"/>
      <c r="DF67" s="1400"/>
      <c r="DG67" s="1400"/>
      <c r="DH67" s="1400"/>
      <c r="DI67" s="1400"/>
      <c r="DJ67" s="1400"/>
      <c r="DK67" s="1400"/>
      <c r="DL67" s="1400"/>
      <c r="DM67" s="1400"/>
      <c r="DN67" s="1400"/>
      <c r="DO67" s="1400"/>
      <c r="DP67" s="1400"/>
      <c r="DQ67" s="1400"/>
      <c r="DR67" s="1400"/>
      <c r="DS67" s="1400"/>
      <c r="DT67" s="1400"/>
      <c r="DU67" s="1400"/>
      <c r="DV67" s="1400"/>
      <c r="DW67" s="1400"/>
      <c r="DX67" s="1400"/>
      <c r="DY67" s="1400"/>
      <c r="DZ67" s="1400"/>
      <c r="EA67" s="1400"/>
      <c r="EB67" s="1400"/>
      <c r="EC67" s="1400"/>
      <c r="ED67" s="1400"/>
      <c r="EE67" s="1400"/>
      <c r="EF67" s="1400"/>
      <c r="EG67" s="1400"/>
      <c r="EH67" s="1400"/>
      <c r="EI67" s="1400"/>
      <c r="EJ67" s="1400"/>
      <c r="EK67" s="1400"/>
      <c r="EL67" s="1400"/>
      <c r="EM67" s="1400"/>
      <c r="EN67" s="1400"/>
      <c r="EO67" s="1400"/>
      <c r="EP67" s="1400"/>
      <c r="EQ67" s="1400"/>
      <c r="ER67" s="1400"/>
      <c r="ES67" s="1400"/>
      <c r="ET67" s="1400"/>
      <c r="EU67" s="1400"/>
      <c r="EV67" s="1400"/>
      <c r="EW67" s="1400"/>
      <c r="EX67" s="1400"/>
      <c r="EY67" s="1400"/>
      <c r="FU67" s="594"/>
    </row>
    <row r="68" spans="1:177" ht="12" customHeight="1" x14ac:dyDescent="0.2">
      <c r="A68" s="1400" t="s">
        <v>1633</v>
      </c>
      <c r="B68" s="1400"/>
      <c r="C68" s="1400"/>
      <c r="D68" s="1400"/>
      <c r="E68" s="1400"/>
      <c r="F68" s="1400"/>
      <c r="G68" s="1400"/>
      <c r="H68" s="1400"/>
      <c r="I68" s="1400"/>
      <c r="J68" s="1400"/>
      <c r="K68" s="1400"/>
      <c r="L68" s="1400"/>
      <c r="M68" s="1400"/>
      <c r="N68" s="1400"/>
      <c r="O68" s="1400"/>
      <c r="P68" s="1400"/>
      <c r="Q68" s="1400"/>
      <c r="R68" s="1400"/>
      <c r="S68" s="1400"/>
      <c r="T68" s="1400"/>
      <c r="U68" s="1400"/>
      <c r="V68" s="1400"/>
      <c r="W68" s="1400"/>
      <c r="X68" s="1400"/>
      <c r="Y68" s="1400"/>
      <c r="Z68" s="1400"/>
      <c r="AA68" s="1400"/>
      <c r="AB68" s="1400"/>
      <c r="AC68" s="1400"/>
      <c r="AD68" s="1400"/>
      <c r="AE68" s="1400"/>
      <c r="AF68" s="1400"/>
      <c r="AG68" s="1400"/>
      <c r="AH68" s="1400"/>
      <c r="AI68" s="1400"/>
      <c r="AJ68" s="1400"/>
      <c r="AK68" s="1400"/>
      <c r="AL68" s="1400"/>
      <c r="AM68" s="1400"/>
      <c r="AN68" s="1400"/>
      <c r="AO68" s="1400"/>
      <c r="AP68" s="1400"/>
      <c r="AQ68" s="1400"/>
      <c r="AR68" s="1400"/>
      <c r="AS68" s="1400"/>
      <c r="AT68" s="1400"/>
      <c r="AU68" s="1400"/>
      <c r="AV68" s="1400"/>
      <c r="AW68" s="1400"/>
      <c r="AX68" s="1400"/>
      <c r="AY68" s="1400"/>
      <c r="AZ68" s="1400"/>
      <c r="BA68" s="1400"/>
      <c r="BB68" s="1400"/>
      <c r="BC68" s="1400"/>
      <c r="BD68" s="1400"/>
      <c r="BE68" s="1400"/>
      <c r="BF68" s="1400"/>
      <c r="BG68" s="1400"/>
      <c r="BH68" s="1400"/>
      <c r="BI68" s="1400"/>
      <c r="BJ68" s="1400"/>
      <c r="BK68" s="1400"/>
      <c r="BL68" s="1400"/>
      <c r="BM68" s="1400"/>
      <c r="BN68" s="1400"/>
      <c r="BO68" s="1400"/>
      <c r="BP68" s="1400"/>
      <c r="BQ68" s="1400"/>
      <c r="BR68" s="1400"/>
      <c r="BS68" s="1400"/>
      <c r="BT68" s="1400"/>
      <c r="BU68" s="1400"/>
      <c r="BV68" s="1400"/>
      <c r="BW68" s="1400"/>
      <c r="BX68" s="1400"/>
      <c r="BY68" s="1400"/>
      <c r="BZ68" s="1400"/>
      <c r="CA68" s="1400"/>
      <c r="CB68" s="1400"/>
      <c r="CC68" s="1400"/>
      <c r="CD68" s="1400"/>
      <c r="CE68" s="1400"/>
      <c r="CF68" s="1400"/>
      <c r="CG68" s="1400"/>
      <c r="CH68" s="1400"/>
      <c r="CI68" s="1400"/>
      <c r="CJ68" s="1400"/>
      <c r="CK68" s="1400"/>
      <c r="CL68" s="1400"/>
      <c r="CM68" s="1400"/>
      <c r="CN68" s="1400"/>
      <c r="CO68" s="1400"/>
      <c r="CP68" s="1400"/>
      <c r="CQ68" s="1400"/>
      <c r="CR68" s="1400"/>
      <c r="CS68" s="1400"/>
      <c r="CT68" s="1400"/>
      <c r="CU68" s="1400"/>
      <c r="CV68" s="1400"/>
      <c r="CW68" s="1400"/>
      <c r="CX68" s="1400"/>
      <c r="CY68" s="1400"/>
      <c r="CZ68" s="1400"/>
      <c r="DA68" s="1400"/>
      <c r="DB68" s="1400"/>
      <c r="DC68" s="1400"/>
      <c r="DD68" s="1400"/>
      <c r="DE68" s="1400"/>
      <c r="DF68" s="1400"/>
      <c r="DG68" s="1400"/>
      <c r="DH68" s="1400"/>
      <c r="DI68" s="1400"/>
      <c r="DJ68" s="1400"/>
      <c r="DK68" s="1400"/>
      <c r="DL68" s="1400"/>
      <c r="DM68" s="1400"/>
      <c r="DN68" s="1400"/>
      <c r="DO68" s="1400"/>
      <c r="DP68" s="1400"/>
      <c r="DQ68" s="1400"/>
      <c r="DR68" s="1400"/>
      <c r="DS68" s="1400"/>
      <c r="DT68" s="1400"/>
      <c r="DU68" s="1400"/>
      <c r="DV68" s="1400"/>
      <c r="DW68" s="1400"/>
      <c r="DX68" s="1400"/>
      <c r="DY68" s="1400"/>
      <c r="DZ68" s="1400"/>
      <c r="EA68" s="1400"/>
      <c r="EB68" s="1400"/>
      <c r="EC68" s="1400"/>
      <c r="ED68" s="1400"/>
      <c r="EE68" s="1400"/>
      <c r="EF68" s="1400"/>
      <c r="EG68" s="1400"/>
      <c r="EH68" s="1400"/>
      <c r="EI68" s="1400"/>
      <c r="EJ68" s="1400"/>
      <c r="EK68" s="1400"/>
      <c r="EL68" s="1400"/>
      <c r="EM68" s="1400"/>
      <c r="EN68" s="1400"/>
      <c r="EO68" s="1400"/>
      <c r="EP68" s="1400"/>
      <c r="EQ68" s="1400"/>
      <c r="ER68" s="1400"/>
      <c r="ES68" s="1400"/>
      <c r="ET68" s="1400"/>
      <c r="EU68" s="1400"/>
      <c r="EV68" s="1400"/>
      <c r="EW68" s="1400"/>
      <c r="EX68" s="1400"/>
      <c r="EY68" s="1400"/>
    </row>
    <row r="69" spans="1:177" ht="3" customHeight="1" x14ac:dyDescent="0.2">
      <c r="A69" s="593"/>
      <c r="B69" s="593"/>
      <c r="C69" s="593"/>
      <c r="D69" s="593"/>
      <c r="E69" s="593"/>
      <c r="F69" s="593"/>
      <c r="G69" s="593"/>
      <c r="H69" s="593"/>
      <c r="I69" s="593"/>
      <c r="J69" s="593"/>
      <c r="K69" s="593"/>
      <c r="L69" s="593"/>
      <c r="M69" s="593"/>
      <c r="N69" s="593"/>
      <c r="O69" s="593"/>
      <c r="P69" s="593"/>
      <c r="Q69" s="593"/>
      <c r="R69" s="593"/>
      <c r="S69" s="593"/>
      <c r="T69" s="593"/>
      <c r="U69" s="593"/>
      <c r="V69" s="593"/>
      <c r="W69" s="593"/>
      <c r="X69" s="593"/>
      <c r="Y69" s="593"/>
      <c r="Z69" s="593"/>
      <c r="AA69" s="593"/>
      <c r="AB69" s="593"/>
      <c r="AC69" s="593"/>
      <c r="AD69" s="593"/>
      <c r="AE69" s="593"/>
      <c r="AF69" s="593"/>
      <c r="AG69" s="593"/>
      <c r="AH69" s="593"/>
      <c r="AI69" s="593"/>
      <c r="AJ69" s="593"/>
      <c r="AK69" s="593"/>
      <c r="AL69" s="593"/>
      <c r="AM69" s="593"/>
      <c r="AN69" s="593"/>
      <c r="AO69" s="593"/>
      <c r="AP69" s="593"/>
      <c r="AQ69" s="593"/>
      <c r="AR69" s="593"/>
      <c r="AS69" s="593"/>
      <c r="AT69" s="593"/>
      <c r="AU69" s="593"/>
      <c r="AV69" s="593"/>
      <c r="AW69" s="593"/>
      <c r="AX69" s="593"/>
      <c r="AY69" s="593"/>
      <c r="AZ69" s="593"/>
      <c r="BA69" s="593"/>
      <c r="BB69" s="593"/>
      <c r="BC69" s="593"/>
      <c r="BD69" s="593"/>
      <c r="BE69" s="593"/>
      <c r="BF69" s="593"/>
      <c r="BG69" s="593"/>
      <c r="BH69" s="593"/>
      <c r="BI69" s="593"/>
      <c r="BJ69" s="593"/>
      <c r="BK69" s="593"/>
      <c r="BL69" s="593"/>
      <c r="BM69" s="593"/>
      <c r="BN69" s="593"/>
      <c r="BO69" s="593"/>
      <c r="BP69" s="593"/>
      <c r="BQ69" s="593"/>
      <c r="BR69" s="593"/>
      <c r="BS69" s="593"/>
      <c r="BT69" s="593"/>
      <c r="BU69" s="593"/>
      <c r="BV69" s="593"/>
      <c r="BW69" s="593"/>
      <c r="BX69" s="593"/>
      <c r="BY69" s="593"/>
      <c r="BZ69" s="593"/>
      <c r="CA69" s="593"/>
      <c r="CB69" s="593"/>
      <c r="CC69" s="593"/>
      <c r="CD69" s="593"/>
      <c r="CE69" s="593"/>
      <c r="CF69" s="593"/>
      <c r="CG69" s="593"/>
      <c r="CH69" s="593"/>
      <c r="CI69" s="593"/>
      <c r="CJ69" s="593"/>
      <c r="CK69" s="593"/>
      <c r="CL69" s="593"/>
      <c r="CM69" s="593"/>
      <c r="CN69" s="593"/>
      <c r="CO69" s="593"/>
      <c r="CP69" s="593"/>
      <c r="CQ69" s="593"/>
      <c r="CR69" s="593"/>
      <c r="CS69" s="593"/>
      <c r="CT69" s="593"/>
      <c r="CU69" s="593"/>
      <c r="CV69" s="593"/>
      <c r="CW69" s="593"/>
      <c r="CX69" s="593"/>
      <c r="CY69" s="593"/>
      <c r="CZ69" s="593"/>
      <c r="DA69" s="593"/>
      <c r="DB69" s="593"/>
      <c r="DC69" s="593"/>
      <c r="DD69" s="593"/>
      <c r="DE69" s="593"/>
      <c r="DF69" s="593"/>
      <c r="DG69" s="593"/>
      <c r="DH69" s="593"/>
      <c r="DI69" s="593"/>
      <c r="DJ69" s="593"/>
      <c r="DK69" s="593"/>
      <c r="DL69" s="593"/>
      <c r="DM69" s="593"/>
      <c r="DN69" s="593"/>
      <c r="DO69" s="593"/>
      <c r="DP69" s="593"/>
      <c r="DQ69" s="593"/>
      <c r="DR69" s="593"/>
      <c r="DS69" s="593"/>
      <c r="DT69" s="593"/>
      <c r="DU69" s="593"/>
      <c r="DV69" s="593"/>
      <c r="DW69" s="593"/>
      <c r="DX69" s="593"/>
      <c r="DY69" s="593"/>
      <c r="DZ69" s="593"/>
      <c r="EA69" s="593"/>
      <c r="EB69" s="593"/>
      <c r="EC69" s="593"/>
      <c r="ED69" s="593"/>
      <c r="EE69" s="593"/>
      <c r="EF69" s="593"/>
      <c r="EG69" s="593"/>
      <c r="EH69" s="593"/>
      <c r="EI69" s="593"/>
      <c r="EJ69" s="593"/>
      <c r="EK69" s="593"/>
      <c r="EL69" s="593"/>
      <c r="EM69" s="593"/>
      <c r="EN69" s="593"/>
      <c r="EO69" s="593"/>
      <c r="EP69" s="593"/>
      <c r="EQ69" s="593"/>
      <c r="ER69" s="593"/>
      <c r="ES69" s="593"/>
      <c r="ET69" s="593"/>
      <c r="EU69" s="593"/>
      <c r="EV69" s="593"/>
      <c r="EW69" s="593"/>
      <c r="EX69" s="593"/>
      <c r="EY69" s="593"/>
    </row>
    <row r="70" spans="1:177" ht="11.25" customHeight="1" x14ac:dyDescent="0.2">
      <c r="A70" s="593"/>
      <c r="B70" s="593"/>
      <c r="C70" s="593"/>
      <c r="D70" s="593"/>
      <c r="E70" s="593"/>
      <c r="F70" s="593"/>
      <c r="G70" s="593"/>
      <c r="H70" s="593"/>
      <c r="I70" s="593"/>
      <c r="J70" s="593"/>
      <c r="K70" s="593"/>
      <c r="L70" s="593"/>
      <c r="M70" s="593"/>
      <c r="N70" s="593"/>
      <c r="O70" s="593"/>
      <c r="P70" s="593"/>
      <c r="Q70" s="593"/>
      <c r="R70" s="593"/>
      <c r="S70" s="593"/>
      <c r="T70" s="593"/>
      <c r="U70" s="593"/>
      <c r="V70" s="593"/>
      <c r="W70" s="593"/>
      <c r="X70" s="593"/>
      <c r="Y70" s="593"/>
      <c r="Z70" s="593"/>
      <c r="AA70" s="593"/>
      <c r="AB70" s="593"/>
      <c r="AC70" s="593"/>
      <c r="AD70" s="593"/>
      <c r="AE70" s="593"/>
      <c r="AF70" s="593"/>
      <c r="AG70" s="593"/>
      <c r="AH70" s="593"/>
      <c r="AI70" s="593"/>
      <c r="AJ70" s="593"/>
      <c r="AK70" s="593"/>
      <c r="AL70" s="593"/>
      <c r="AM70" s="593"/>
      <c r="AN70" s="593"/>
      <c r="AO70" s="593"/>
      <c r="AP70" s="593"/>
      <c r="AQ70" s="593"/>
      <c r="AR70" s="593"/>
      <c r="AS70" s="593"/>
      <c r="AT70" s="593"/>
      <c r="AU70" s="593"/>
      <c r="AV70" s="593"/>
      <c r="AW70" s="593"/>
      <c r="AX70" s="593"/>
      <c r="AY70" s="593"/>
      <c r="AZ70" s="593"/>
      <c r="BA70" s="593"/>
      <c r="BB70" s="593"/>
      <c r="BC70" s="593"/>
      <c r="BD70" s="593"/>
      <c r="BE70" s="593"/>
      <c r="BF70" s="593"/>
      <c r="BG70" s="593"/>
      <c r="BH70" s="593"/>
      <c r="BI70" s="593"/>
      <c r="BJ70" s="593"/>
      <c r="BK70" s="593"/>
      <c r="BL70" s="593"/>
      <c r="BM70" s="593"/>
      <c r="BN70" s="593"/>
      <c r="BO70" s="593"/>
      <c r="BP70" s="593"/>
      <c r="BQ70" s="593"/>
      <c r="BR70" s="593"/>
      <c r="BS70" s="593"/>
      <c r="BT70" s="593"/>
      <c r="BU70" s="593"/>
      <c r="BV70" s="593"/>
      <c r="BW70" s="593"/>
      <c r="BX70" s="593"/>
      <c r="BY70" s="593"/>
      <c r="BZ70" s="593"/>
      <c r="CA70" s="593"/>
      <c r="CB70" s="593"/>
      <c r="CC70" s="593"/>
      <c r="CD70" s="593"/>
      <c r="CE70" s="593"/>
      <c r="CF70" s="593"/>
      <c r="CG70" s="593"/>
      <c r="CH70" s="593"/>
      <c r="CI70" s="593"/>
      <c r="CJ70" s="593"/>
      <c r="CK70" s="593"/>
      <c r="CL70" s="593"/>
      <c r="CM70" s="593"/>
      <c r="CN70" s="593"/>
      <c r="CO70" s="593"/>
      <c r="CP70" s="593"/>
      <c r="CQ70" s="593"/>
      <c r="CR70" s="593"/>
      <c r="CS70" s="593"/>
      <c r="CT70" s="593"/>
      <c r="CU70" s="593"/>
      <c r="CV70" s="593"/>
      <c r="CW70" s="593"/>
      <c r="CX70" s="593"/>
      <c r="CY70" s="593"/>
      <c r="CZ70" s="593"/>
      <c r="DA70" s="593"/>
      <c r="DB70" s="593"/>
      <c r="DC70" s="593"/>
      <c r="DD70" s="593"/>
      <c r="DE70" s="593"/>
      <c r="DF70" s="593"/>
      <c r="DG70" s="593"/>
      <c r="DH70" s="593"/>
      <c r="DI70" s="593"/>
      <c r="DJ70" s="593"/>
      <c r="DK70" s="593"/>
      <c r="DL70" s="593"/>
      <c r="DM70" s="593"/>
      <c r="DN70" s="593"/>
      <c r="DO70" s="593"/>
      <c r="DP70" s="593"/>
      <c r="DQ70" s="593"/>
      <c r="DR70" s="593"/>
      <c r="DS70" s="593"/>
      <c r="DT70" s="593"/>
      <c r="DU70" s="593"/>
      <c r="DV70" s="593"/>
      <c r="DW70" s="593"/>
      <c r="DX70" s="593"/>
      <c r="DY70" s="593"/>
      <c r="DZ70" s="593"/>
      <c r="EA70" s="593"/>
      <c r="EB70" s="593"/>
      <c r="EC70" s="593"/>
      <c r="ED70" s="593"/>
      <c r="EE70" s="593"/>
      <c r="EF70" s="593"/>
      <c r="EG70" s="593"/>
      <c r="EH70" s="593"/>
      <c r="EI70" s="593"/>
      <c r="EJ70" s="593"/>
      <c r="EK70" s="593"/>
      <c r="EL70" s="593"/>
      <c r="EM70" s="593"/>
      <c r="EN70" s="593"/>
      <c r="EO70" s="593"/>
      <c r="EP70" s="593"/>
      <c r="EQ70" s="593"/>
      <c r="ER70" s="593"/>
      <c r="ES70" s="593"/>
      <c r="ET70" s="593"/>
      <c r="EU70" s="593"/>
      <c r="EV70" s="593"/>
      <c r="EW70" s="593"/>
      <c r="EX70" s="593"/>
      <c r="EY70" s="595" t="s">
        <v>650</v>
      </c>
    </row>
    <row r="71" spans="1:177" ht="3" customHeight="1" x14ac:dyDescent="0.2">
      <c r="A71" s="593"/>
      <c r="B71" s="593"/>
      <c r="C71" s="593"/>
      <c r="D71" s="593"/>
      <c r="E71" s="593"/>
      <c r="F71" s="593"/>
      <c r="G71" s="593"/>
      <c r="H71" s="593"/>
      <c r="I71" s="593"/>
      <c r="J71" s="593"/>
      <c r="K71" s="593"/>
      <c r="L71" s="593"/>
      <c r="M71" s="593"/>
      <c r="N71" s="593"/>
      <c r="O71" s="593"/>
      <c r="P71" s="593"/>
      <c r="Q71" s="593"/>
      <c r="R71" s="593"/>
      <c r="S71" s="593"/>
      <c r="T71" s="593"/>
      <c r="U71" s="593"/>
      <c r="V71" s="593"/>
      <c r="W71" s="593"/>
      <c r="X71" s="593"/>
      <c r="Y71" s="593"/>
      <c r="Z71" s="593"/>
      <c r="AA71" s="593"/>
      <c r="AB71" s="593"/>
      <c r="AC71" s="593"/>
      <c r="AD71" s="593"/>
      <c r="AE71" s="593"/>
      <c r="AF71" s="593"/>
      <c r="AG71" s="593"/>
      <c r="AH71" s="593"/>
      <c r="AI71" s="593"/>
      <c r="AJ71" s="593"/>
      <c r="AK71" s="593"/>
      <c r="AL71" s="593"/>
      <c r="AM71" s="593"/>
      <c r="AN71" s="593"/>
      <c r="AO71" s="593"/>
      <c r="AP71" s="593"/>
      <c r="AQ71" s="593"/>
      <c r="AR71" s="593"/>
      <c r="AS71" s="593"/>
      <c r="AT71" s="593"/>
      <c r="AU71" s="593"/>
      <c r="AV71" s="593"/>
      <c r="AW71" s="593"/>
      <c r="AX71" s="593"/>
      <c r="AY71" s="593"/>
      <c r="AZ71" s="593"/>
      <c r="BA71" s="593"/>
      <c r="BB71" s="593"/>
      <c r="BC71" s="593"/>
      <c r="BD71" s="593"/>
      <c r="BE71" s="593"/>
      <c r="BF71" s="593"/>
      <c r="BG71" s="593"/>
      <c r="BH71" s="593"/>
      <c r="BI71" s="593"/>
      <c r="BJ71" s="593"/>
      <c r="BK71" s="593"/>
      <c r="BL71" s="593"/>
      <c r="BM71" s="593"/>
      <c r="BN71" s="593"/>
      <c r="BO71" s="593"/>
      <c r="BP71" s="593"/>
      <c r="BQ71" s="593"/>
      <c r="BR71" s="593"/>
      <c r="BS71" s="593"/>
      <c r="BT71" s="593"/>
      <c r="BU71" s="593"/>
      <c r="BV71" s="593"/>
      <c r="BW71" s="593"/>
      <c r="BX71" s="593"/>
      <c r="BY71" s="593"/>
      <c r="BZ71" s="593"/>
      <c r="CA71" s="593"/>
      <c r="CB71" s="593"/>
      <c r="CC71" s="593"/>
      <c r="CD71" s="593"/>
      <c r="CE71" s="593"/>
      <c r="CF71" s="593"/>
      <c r="CG71" s="593"/>
      <c r="CH71" s="593"/>
      <c r="CI71" s="593"/>
      <c r="CJ71" s="593"/>
      <c r="CK71" s="593"/>
      <c r="CL71" s="593"/>
      <c r="CM71" s="593"/>
      <c r="CN71" s="593"/>
      <c r="CO71" s="593"/>
      <c r="CP71" s="593"/>
      <c r="CQ71" s="593"/>
      <c r="CR71" s="593"/>
      <c r="CS71" s="593"/>
      <c r="CT71" s="593"/>
      <c r="CU71" s="593"/>
      <c r="CV71" s="593"/>
      <c r="CW71" s="593"/>
      <c r="CX71" s="593"/>
      <c r="CY71" s="593"/>
      <c r="CZ71" s="593"/>
      <c r="DA71" s="593"/>
      <c r="DB71" s="593"/>
      <c r="DC71" s="593"/>
      <c r="DD71" s="593"/>
      <c r="DE71" s="593"/>
      <c r="DF71" s="593"/>
      <c r="DG71" s="593"/>
      <c r="DH71" s="593"/>
      <c r="DI71" s="593"/>
      <c r="DJ71" s="593"/>
      <c r="DK71" s="593"/>
      <c r="DL71" s="593"/>
      <c r="DM71" s="593"/>
      <c r="DN71" s="593"/>
      <c r="DO71" s="593"/>
      <c r="DP71" s="593"/>
      <c r="DQ71" s="593"/>
      <c r="DR71" s="593"/>
      <c r="DS71" s="593"/>
      <c r="DT71" s="593"/>
      <c r="DU71" s="593"/>
      <c r="DV71" s="593"/>
      <c r="DW71" s="593"/>
      <c r="DX71" s="593"/>
      <c r="DY71" s="593"/>
      <c r="DZ71" s="593"/>
      <c r="EA71" s="593"/>
      <c r="EB71" s="593"/>
      <c r="EC71" s="593"/>
      <c r="ED71" s="593"/>
      <c r="EE71" s="593"/>
      <c r="EF71" s="593"/>
      <c r="EG71" s="593"/>
      <c r="EH71" s="593"/>
      <c r="EI71" s="593"/>
      <c r="EJ71" s="593"/>
      <c r="EK71" s="593"/>
      <c r="EL71" s="593"/>
      <c r="EM71" s="593"/>
      <c r="EN71" s="593"/>
      <c r="EO71" s="593"/>
      <c r="EP71" s="593"/>
      <c r="EQ71" s="593"/>
      <c r="ER71" s="593"/>
      <c r="ES71" s="593"/>
      <c r="ET71" s="593"/>
      <c r="EU71" s="593"/>
      <c r="EV71" s="593"/>
      <c r="EW71" s="593"/>
      <c r="EX71" s="593"/>
      <c r="EY71" s="593"/>
    </row>
    <row r="72" spans="1:177" ht="11.25" customHeight="1" x14ac:dyDescent="0.2">
      <c r="A72" s="593"/>
      <c r="B72" s="593"/>
      <c r="C72" s="593"/>
      <c r="D72" s="593"/>
      <c r="E72" s="593"/>
      <c r="F72" s="593"/>
      <c r="G72" s="593"/>
      <c r="H72" s="593"/>
      <c r="I72" s="593"/>
      <c r="J72" s="593"/>
      <c r="K72" s="593"/>
      <c r="L72" s="593"/>
      <c r="M72" s="593"/>
      <c r="N72" s="593"/>
      <c r="O72" s="593"/>
      <c r="P72" s="593"/>
      <c r="Q72" s="593"/>
      <c r="R72" s="593"/>
      <c r="S72" s="593"/>
      <c r="T72" s="593"/>
      <c r="U72" s="593"/>
      <c r="V72" s="593"/>
      <c r="W72" s="593"/>
      <c r="X72" s="593"/>
      <c r="Y72" s="593"/>
      <c r="Z72" s="593"/>
      <c r="AA72" s="593"/>
      <c r="AB72" s="593"/>
      <c r="AC72" s="593"/>
      <c r="AD72" s="593"/>
      <c r="AE72" s="593"/>
      <c r="AF72" s="593"/>
      <c r="AG72" s="593"/>
      <c r="AH72" s="593"/>
      <c r="AI72" s="593"/>
      <c r="AJ72" s="593"/>
      <c r="AK72" s="593"/>
      <c r="AL72" s="593"/>
      <c r="AM72" s="593"/>
      <c r="AN72" s="593"/>
      <c r="AO72" s="593"/>
      <c r="AP72" s="593"/>
      <c r="AQ72" s="593"/>
      <c r="AR72" s="593"/>
      <c r="AS72" s="593"/>
      <c r="AT72" s="593"/>
      <c r="AU72" s="593"/>
      <c r="AV72" s="593"/>
      <c r="AW72" s="593"/>
      <c r="AX72" s="593"/>
      <c r="AY72" s="593"/>
      <c r="AZ72" s="593"/>
      <c r="BA72" s="593"/>
      <c r="BB72" s="593"/>
      <c r="BC72" s="593"/>
      <c r="BD72" s="593"/>
      <c r="BE72" s="593"/>
      <c r="BF72" s="593"/>
      <c r="BG72" s="593"/>
      <c r="BH72" s="593"/>
      <c r="BI72" s="593"/>
      <c r="BJ72" s="593"/>
      <c r="BK72" s="593"/>
      <c r="BL72" s="593"/>
      <c r="BM72" s="593"/>
      <c r="BN72" s="593"/>
      <c r="BO72" s="593"/>
      <c r="BP72" s="593"/>
      <c r="BQ72" s="593"/>
      <c r="BR72" s="593"/>
      <c r="BS72" s="593"/>
      <c r="BT72" s="593"/>
      <c r="BU72" s="593"/>
      <c r="BV72" s="593"/>
      <c r="BW72" s="593"/>
      <c r="BX72" s="593"/>
      <c r="BY72" s="593"/>
      <c r="BZ72" s="593"/>
      <c r="CA72" s="593"/>
      <c r="CB72" s="593"/>
      <c r="CC72" s="593"/>
      <c r="CD72" s="593"/>
      <c r="CE72" s="593"/>
      <c r="CF72" s="593"/>
      <c r="CG72" s="593"/>
      <c r="CH72" s="593"/>
      <c r="CI72" s="593"/>
      <c r="CJ72" s="593"/>
      <c r="CK72" s="593"/>
      <c r="CL72" s="593"/>
      <c r="CM72" s="593"/>
      <c r="CN72" s="593"/>
      <c r="CO72" s="593"/>
      <c r="CP72" s="593"/>
      <c r="CQ72" s="593"/>
      <c r="CR72" s="593"/>
      <c r="CS72" s="593"/>
      <c r="CT72" s="593"/>
      <c r="CU72" s="593"/>
      <c r="CV72" s="593"/>
      <c r="CW72" s="593"/>
      <c r="CX72" s="593"/>
      <c r="CY72" s="593"/>
      <c r="CZ72" s="593"/>
      <c r="DA72" s="593"/>
      <c r="DB72" s="593"/>
      <c r="DC72" s="593"/>
      <c r="DD72" s="593"/>
      <c r="DE72" s="593"/>
      <c r="DF72" s="593"/>
      <c r="DG72" s="593"/>
      <c r="DH72" s="593"/>
      <c r="DI72" s="593"/>
      <c r="DJ72" s="593"/>
      <c r="DK72" s="593"/>
      <c r="DL72" s="593"/>
      <c r="DM72" s="593"/>
      <c r="DN72" s="593"/>
      <c r="DO72" s="593"/>
      <c r="DP72" s="593"/>
      <c r="DQ72" s="593"/>
      <c r="DR72" s="593"/>
      <c r="DS72" s="593"/>
      <c r="DT72" s="593"/>
      <c r="DU72" s="593"/>
      <c r="DV72" s="593"/>
      <c r="DW72" s="593"/>
      <c r="DX72" s="593"/>
      <c r="DY72" s="593"/>
      <c r="DZ72" s="593"/>
      <c r="EA72" s="593"/>
      <c r="EB72" s="593"/>
      <c r="EC72" s="593"/>
      <c r="ED72" s="593"/>
      <c r="EE72" s="593"/>
      <c r="EF72" s="593"/>
      <c r="EG72" s="593"/>
      <c r="EH72" s="593"/>
      <c r="EI72" s="593"/>
      <c r="EJ72" s="593"/>
      <c r="EK72" s="593"/>
      <c r="EL72" s="593"/>
      <c r="EM72" s="593"/>
      <c r="EN72" s="593"/>
      <c r="EO72" s="593"/>
      <c r="EP72" s="593"/>
      <c r="EQ72" s="593"/>
      <c r="ER72" s="593"/>
      <c r="ES72" s="593"/>
      <c r="ET72" s="593"/>
      <c r="EU72" s="593"/>
      <c r="EV72" s="593"/>
      <c r="EW72" s="593"/>
      <c r="EX72" s="593"/>
      <c r="EY72" s="595" t="s">
        <v>1634</v>
      </c>
    </row>
    <row r="73" spans="1:177" ht="24.95" customHeight="1" x14ac:dyDescent="0.2">
      <c r="A73" s="1399" t="s">
        <v>118</v>
      </c>
      <c r="B73" s="1399"/>
      <c r="C73" s="1399"/>
      <c r="D73" s="1399"/>
      <c r="E73" s="1399"/>
      <c r="F73" s="1399"/>
      <c r="G73" s="1399"/>
      <c r="H73" s="1399"/>
      <c r="I73" s="1399"/>
      <c r="J73" s="1399"/>
      <c r="K73" s="1399"/>
      <c r="L73" s="1399"/>
      <c r="M73" s="1399"/>
      <c r="N73" s="1399"/>
      <c r="O73" s="1399"/>
      <c r="P73" s="1399"/>
      <c r="Q73" s="1399"/>
      <c r="R73" s="1399"/>
      <c r="S73" s="1399"/>
      <c r="T73" s="1399"/>
      <c r="U73" s="1399"/>
      <c r="V73" s="1399"/>
      <c r="W73" s="1399"/>
      <c r="X73" s="1399"/>
      <c r="Y73" s="1399"/>
      <c r="Z73" s="1399"/>
      <c r="AA73" s="1399"/>
      <c r="AB73" s="1399"/>
      <c r="AC73" s="1399"/>
      <c r="AD73" s="1399"/>
      <c r="AE73" s="1399"/>
      <c r="AF73" s="1399"/>
      <c r="AG73" s="1399"/>
      <c r="AH73" s="1399"/>
      <c r="AI73" s="1399"/>
      <c r="AJ73" s="1399"/>
      <c r="AK73" s="1399"/>
      <c r="AL73" s="1399"/>
      <c r="AM73" s="1399"/>
      <c r="AN73" s="1399"/>
      <c r="AO73" s="1399"/>
      <c r="AP73" s="1399"/>
      <c r="AQ73" s="1399"/>
      <c r="AR73" s="1399"/>
      <c r="AS73" s="1399"/>
      <c r="AT73" s="1399"/>
      <c r="AU73" s="1399"/>
      <c r="AV73" s="1399"/>
      <c r="AW73" s="1399"/>
      <c r="AX73" s="1399"/>
      <c r="AY73" s="1399"/>
      <c r="AZ73" s="1399"/>
      <c r="BA73" s="1399"/>
      <c r="BB73" s="1399"/>
      <c r="BC73" s="1399"/>
      <c r="BD73" s="1399"/>
      <c r="BE73" s="1399"/>
      <c r="BF73" s="1399"/>
      <c r="BG73" s="1399"/>
      <c r="BH73" s="1399"/>
      <c r="BI73" s="1399"/>
      <c r="BJ73" s="1399"/>
      <c r="BK73" s="1399"/>
      <c r="BL73" s="1399"/>
      <c r="BM73" s="1399"/>
      <c r="BN73" s="1399"/>
      <c r="BO73" s="1399"/>
      <c r="BP73" s="1399"/>
      <c r="BQ73" s="1399"/>
      <c r="BR73" s="1399"/>
      <c r="BS73" s="1399"/>
      <c r="BT73" s="1399"/>
      <c r="BU73" s="1399"/>
      <c r="BV73" s="1399"/>
      <c r="BW73" s="1399"/>
      <c r="BX73" s="1399"/>
      <c r="BY73" s="1399"/>
      <c r="BZ73" s="1399"/>
      <c r="CA73" s="1399"/>
      <c r="CB73" s="1399"/>
      <c r="CC73" s="1399"/>
      <c r="CD73" s="1399"/>
      <c r="CE73" s="1399"/>
      <c r="CF73" s="1399"/>
      <c r="CG73" s="1399"/>
      <c r="CH73" s="1399"/>
      <c r="CI73" s="1399"/>
      <c r="CJ73" s="1399"/>
      <c r="CK73" s="1399"/>
      <c r="CL73" s="1399"/>
      <c r="CM73" s="1399"/>
      <c r="CN73" s="1399"/>
      <c r="CO73" s="1399"/>
      <c r="CP73" s="1399"/>
      <c r="CQ73" s="1399"/>
      <c r="CR73" s="1399"/>
      <c r="CS73" s="1399" t="s">
        <v>611</v>
      </c>
      <c r="CT73" s="1399"/>
      <c r="CU73" s="1399"/>
      <c r="CV73" s="1399"/>
      <c r="CW73" s="1399"/>
      <c r="CX73" s="1399"/>
      <c r="CY73" s="1399"/>
      <c r="CZ73" s="1399"/>
      <c r="DA73" s="1399"/>
      <c r="DB73" s="1399"/>
      <c r="DC73" s="1399"/>
      <c r="DD73" s="1399"/>
      <c r="DE73" s="1399" t="s">
        <v>1615</v>
      </c>
      <c r="DF73" s="1399"/>
      <c r="DG73" s="1399"/>
      <c r="DH73" s="1399"/>
      <c r="DI73" s="1399"/>
      <c r="DJ73" s="1399"/>
      <c r="DK73" s="1399"/>
      <c r="DL73" s="1399"/>
      <c r="DM73" s="1399"/>
      <c r="DN73" s="1399"/>
      <c r="DO73" s="1399"/>
      <c r="DP73" s="1399"/>
      <c r="DQ73" s="1399"/>
      <c r="DR73" s="1399"/>
      <c r="DS73" s="1399"/>
      <c r="DT73" s="1399"/>
      <c r="DU73" s="1399"/>
      <c r="DV73" s="1399"/>
      <c r="DW73" s="1399"/>
      <c r="DX73" s="1399"/>
      <c r="DY73" s="1399" t="s">
        <v>1616</v>
      </c>
      <c r="DZ73" s="1399"/>
      <c r="EA73" s="1399"/>
      <c r="EB73" s="1399"/>
      <c r="EC73" s="1399"/>
      <c r="ED73" s="1399"/>
      <c r="EE73" s="1399"/>
      <c r="EF73" s="1399"/>
      <c r="EG73" s="1399"/>
      <c r="EH73" s="1399"/>
      <c r="EI73" s="1399"/>
      <c r="EJ73" s="1399"/>
      <c r="EK73" s="1399"/>
      <c r="EL73" s="1399"/>
      <c r="EM73" s="1399"/>
      <c r="EN73" s="1399"/>
      <c r="EO73" s="1399"/>
      <c r="EP73" s="1399"/>
      <c r="EQ73" s="1399"/>
      <c r="ER73" s="1399"/>
      <c r="ES73" s="1399"/>
      <c r="ET73" s="1399"/>
      <c r="EU73" s="1399"/>
      <c r="EV73" s="1399"/>
      <c r="EW73" s="1399"/>
      <c r="EX73" s="1399"/>
      <c r="EY73" s="1399"/>
    </row>
    <row r="74" spans="1:177" ht="11.25" customHeight="1" x14ac:dyDescent="0.2">
      <c r="A74" s="1399" t="s">
        <v>384</v>
      </c>
      <c r="B74" s="1399"/>
      <c r="C74" s="1399"/>
      <c r="D74" s="1399"/>
      <c r="E74" s="1399"/>
      <c r="F74" s="1399"/>
      <c r="G74" s="1399"/>
      <c r="H74" s="1399"/>
      <c r="I74" s="1399"/>
      <c r="J74" s="1399"/>
      <c r="K74" s="1399"/>
      <c r="L74" s="1399"/>
      <c r="M74" s="1399"/>
      <c r="N74" s="1399"/>
      <c r="O74" s="1399"/>
      <c r="P74" s="1399"/>
      <c r="Q74" s="1399"/>
      <c r="R74" s="1399"/>
      <c r="S74" s="1399"/>
      <c r="T74" s="1399"/>
      <c r="U74" s="1399"/>
      <c r="V74" s="1399"/>
      <c r="W74" s="1399"/>
      <c r="X74" s="1399"/>
      <c r="Y74" s="1399"/>
      <c r="Z74" s="1399"/>
      <c r="AA74" s="1399"/>
      <c r="AB74" s="1399"/>
      <c r="AC74" s="1399"/>
      <c r="AD74" s="1399"/>
      <c r="AE74" s="1399"/>
      <c r="AF74" s="1399"/>
      <c r="AG74" s="1399"/>
      <c r="AH74" s="1399"/>
      <c r="AI74" s="1399"/>
      <c r="AJ74" s="1399"/>
      <c r="AK74" s="1399"/>
      <c r="AL74" s="1399"/>
      <c r="AM74" s="1399"/>
      <c r="AN74" s="1399"/>
      <c r="AO74" s="1399"/>
      <c r="AP74" s="1399"/>
      <c r="AQ74" s="1399"/>
      <c r="AR74" s="1399"/>
      <c r="AS74" s="1399"/>
      <c r="AT74" s="1399"/>
      <c r="AU74" s="1399"/>
      <c r="AV74" s="1399"/>
      <c r="AW74" s="1399"/>
      <c r="AX74" s="1399"/>
      <c r="AY74" s="1399"/>
      <c r="AZ74" s="1399"/>
      <c r="BA74" s="1399"/>
      <c r="BB74" s="1399"/>
      <c r="BC74" s="1399"/>
      <c r="BD74" s="1399"/>
      <c r="BE74" s="1399"/>
      <c r="BF74" s="1399"/>
      <c r="BG74" s="1399"/>
      <c r="BH74" s="1399"/>
      <c r="BI74" s="1399"/>
      <c r="BJ74" s="1399"/>
      <c r="BK74" s="1399"/>
      <c r="BL74" s="1399"/>
      <c r="BM74" s="1399"/>
      <c r="BN74" s="1399"/>
      <c r="BO74" s="1399"/>
      <c r="BP74" s="1399"/>
      <c r="BQ74" s="1399"/>
      <c r="BR74" s="1399"/>
      <c r="BS74" s="1399"/>
      <c r="BT74" s="1399"/>
      <c r="BU74" s="1399"/>
      <c r="BV74" s="1399"/>
      <c r="BW74" s="1399"/>
      <c r="BX74" s="1399"/>
      <c r="BY74" s="1399"/>
      <c r="BZ74" s="1399"/>
      <c r="CA74" s="1399"/>
      <c r="CB74" s="1399"/>
      <c r="CC74" s="1399"/>
      <c r="CD74" s="1399"/>
      <c r="CE74" s="1399"/>
      <c r="CF74" s="1399"/>
      <c r="CG74" s="1399"/>
      <c r="CH74" s="1399"/>
      <c r="CI74" s="1399"/>
      <c r="CJ74" s="1399"/>
      <c r="CK74" s="1399"/>
      <c r="CL74" s="1399"/>
      <c r="CM74" s="1399"/>
      <c r="CN74" s="1399"/>
      <c r="CO74" s="1399"/>
      <c r="CP74" s="1399"/>
      <c r="CQ74" s="1399"/>
      <c r="CR74" s="1399"/>
      <c r="CS74" s="1399" t="s">
        <v>621</v>
      </c>
      <c r="CT74" s="1399"/>
      <c r="CU74" s="1399"/>
      <c r="CV74" s="1399"/>
      <c r="CW74" s="1399"/>
      <c r="CX74" s="1399"/>
      <c r="CY74" s="1399"/>
      <c r="CZ74" s="1399"/>
      <c r="DA74" s="1399"/>
      <c r="DB74" s="1399"/>
      <c r="DC74" s="1399"/>
      <c r="DD74" s="1399"/>
      <c r="DE74" s="1399">
        <v>1</v>
      </c>
      <c r="DF74" s="1399"/>
      <c r="DG74" s="1399"/>
      <c r="DH74" s="1399"/>
      <c r="DI74" s="1399"/>
      <c r="DJ74" s="1399"/>
      <c r="DK74" s="1399"/>
      <c r="DL74" s="1399"/>
      <c r="DM74" s="1399"/>
      <c r="DN74" s="1399"/>
      <c r="DO74" s="1399"/>
      <c r="DP74" s="1399"/>
      <c r="DQ74" s="1399"/>
      <c r="DR74" s="1399"/>
      <c r="DS74" s="1399"/>
      <c r="DT74" s="1399"/>
      <c r="DU74" s="1399"/>
      <c r="DV74" s="1399"/>
      <c r="DW74" s="1399"/>
      <c r="DX74" s="1399"/>
      <c r="DY74" s="1399">
        <v>2</v>
      </c>
      <c r="DZ74" s="1399"/>
      <c r="EA74" s="1399"/>
      <c r="EB74" s="1399"/>
      <c r="EC74" s="1399"/>
      <c r="ED74" s="1399"/>
      <c r="EE74" s="1399"/>
      <c r="EF74" s="1399"/>
      <c r="EG74" s="1399"/>
      <c r="EH74" s="1399"/>
      <c r="EI74" s="1399"/>
      <c r="EJ74" s="1399"/>
      <c r="EK74" s="1399"/>
      <c r="EL74" s="1399"/>
      <c r="EM74" s="1399"/>
      <c r="EN74" s="1399"/>
      <c r="EO74" s="1399"/>
      <c r="EP74" s="1399"/>
      <c r="EQ74" s="1399"/>
      <c r="ER74" s="1399"/>
      <c r="ES74" s="1399"/>
      <c r="ET74" s="1399"/>
      <c r="EU74" s="1399"/>
      <c r="EV74" s="1399"/>
      <c r="EW74" s="1399"/>
      <c r="EX74" s="1399"/>
      <c r="EY74" s="1399"/>
    </row>
    <row r="75" spans="1:177" ht="12.95" customHeight="1" x14ac:dyDescent="0.2">
      <c r="A75" s="1375" t="s">
        <v>1635</v>
      </c>
      <c r="B75" s="1375"/>
      <c r="C75" s="1375"/>
      <c r="D75" s="1375"/>
      <c r="E75" s="1375"/>
      <c r="F75" s="1375"/>
      <c r="G75" s="1375"/>
      <c r="H75" s="1375"/>
      <c r="I75" s="1375"/>
      <c r="J75" s="1375"/>
      <c r="K75" s="1375"/>
      <c r="L75" s="1375"/>
      <c r="M75" s="1375"/>
      <c r="N75" s="1375"/>
      <c r="O75" s="1375"/>
      <c r="P75" s="1375"/>
      <c r="Q75" s="1375"/>
      <c r="R75" s="1375"/>
      <c r="S75" s="1375"/>
      <c r="T75" s="1375"/>
      <c r="U75" s="1375"/>
      <c r="V75" s="1375"/>
      <c r="W75" s="1375"/>
      <c r="X75" s="1375"/>
      <c r="Y75" s="1375"/>
      <c r="Z75" s="1375"/>
      <c r="AA75" s="1375"/>
      <c r="AB75" s="1375"/>
      <c r="AC75" s="1375"/>
      <c r="AD75" s="1375"/>
      <c r="AE75" s="1375"/>
      <c r="AF75" s="1375"/>
      <c r="AG75" s="1375"/>
      <c r="AH75" s="1375"/>
      <c r="AI75" s="1375"/>
      <c r="AJ75" s="1375"/>
      <c r="AK75" s="1375"/>
      <c r="AL75" s="1375"/>
      <c r="AM75" s="1375"/>
      <c r="AN75" s="1375"/>
      <c r="AO75" s="1375"/>
      <c r="AP75" s="1375"/>
      <c r="AQ75" s="1375"/>
      <c r="AR75" s="1375"/>
      <c r="AS75" s="1375"/>
      <c r="AT75" s="1375"/>
      <c r="AU75" s="1375"/>
      <c r="AV75" s="1375"/>
      <c r="AW75" s="1375"/>
      <c r="AX75" s="1375"/>
      <c r="AY75" s="1375"/>
      <c r="AZ75" s="1375"/>
      <c r="BA75" s="1375"/>
      <c r="BB75" s="1375"/>
      <c r="BC75" s="1375"/>
      <c r="BD75" s="1375"/>
      <c r="BE75" s="1375"/>
      <c r="BF75" s="1375"/>
      <c r="BG75" s="1375"/>
      <c r="BH75" s="1375"/>
      <c r="BI75" s="1375"/>
      <c r="BJ75" s="1375"/>
      <c r="BK75" s="1375"/>
      <c r="BL75" s="1375"/>
      <c r="BM75" s="1375"/>
      <c r="BN75" s="1375"/>
      <c r="BO75" s="1375"/>
      <c r="BP75" s="1375"/>
      <c r="BQ75" s="1375"/>
      <c r="BR75" s="1375"/>
      <c r="BS75" s="1375"/>
      <c r="BT75" s="1375"/>
      <c r="BU75" s="1375"/>
      <c r="BV75" s="1375"/>
      <c r="BW75" s="1375"/>
      <c r="BX75" s="1375"/>
      <c r="BY75" s="1375"/>
      <c r="BZ75" s="1375"/>
      <c r="CA75" s="1375"/>
      <c r="CB75" s="1375"/>
      <c r="CC75" s="1375"/>
      <c r="CD75" s="1375"/>
      <c r="CE75" s="1375"/>
      <c r="CF75" s="1375"/>
      <c r="CG75" s="1375"/>
      <c r="CH75" s="1375"/>
      <c r="CI75" s="1375"/>
      <c r="CJ75" s="1375"/>
      <c r="CK75" s="1375"/>
      <c r="CL75" s="1375"/>
      <c r="CM75" s="1375"/>
      <c r="CN75" s="1375"/>
      <c r="CO75" s="1375"/>
      <c r="CP75" s="1375"/>
      <c r="CQ75" s="1375"/>
      <c r="CR75" s="1375"/>
      <c r="CS75" s="1376">
        <v>260</v>
      </c>
      <c r="CT75" s="1376"/>
      <c r="CU75" s="1376"/>
      <c r="CV75" s="1376"/>
      <c r="CW75" s="1376"/>
      <c r="CX75" s="1376"/>
      <c r="CY75" s="1376"/>
      <c r="CZ75" s="1376"/>
      <c r="DA75" s="1376"/>
      <c r="DB75" s="1376"/>
      <c r="DC75" s="1376"/>
      <c r="DD75" s="1376"/>
      <c r="DE75" s="1377">
        <v>2013</v>
      </c>
      <c r="DF75" s="1378"/>
      <c r="DG75" s="1378"/>
      <c r="DH75" s="1378"/>
      <c r="DI75" s="1378"/>
      <c r="DJ75" s="1378"/>
      <c r="DK75" s="1378"/>
      <c r="DL75" s="1378"/>
      <c r="DM75" s="1378"/>
      <c r="DN75" s="1378"/>
      <c r="DO75" s="1378"/>
      <c r="DP75" s="1378"/>
      <c r="DQ75" s="1378"/>
      <c r="DR75" s="1378"/>
      <c r="DS75" s="1378"/>
      <c r="DT75" s="1378"/>
      <c r="DU75" s="1378"/>
      <c r="DV75" s="1378"/>
      <c r="DW75" s="1378"/>
      <c r="DX75" s="1379"/>
      <c r="DY75" s="1380">
        <v>1987.7</v>
      </c>
      <c r="DZ75" s="1381"/>
      <c r="EA75" s="1381"/>
      <c r="EB75" s="1381"/>
      <c r="EC75" s="1381"/>
      <c r="ED75" s="1381"/>
      <c r="EE75" s="1381"/>
      <c r="EF75" s="1381"/>
      <c r="EG75" s="1381"/>
      <c r="EH75" s="1381"/>
      <c r="EI75" s="1381"/>
      <c r="EJ75" s="1381"/>
      <c r="EK75" s="1381"/>
      <c r="EL75" s="1381"/>
      <c r="EM75" s="1381"/>
      <c r="EN75" s="1381"/>
      <c r="EO75" s="1381"/>
      <c r="EP75" s="1381"/>
      <c r="EQ75" s="1381"/>
      <c r="ER75" s="1381"/>
      <c r="ES75" s="1381"/>
      <c r="ET75" s="1381"/>
      <c r="EU75" s="1381"/>
      <c r="EV75" s="1381"/>
      <c r="EW75" s="1381"/>
      <c r="EX75" s="1381"/>
      <c r="EY75" s="1382"/>
    </row>
    <row r="76" spans="1:177" ht="12.95" customHeight="1" x14ac:dyDescent="0.2">
      <c r="A76" s="1390" t="s">
        <v>1636</v>
      </c>
      <c r="B76" s="1390"/>
      <c r="C76" s="1390"/>
      <c r="D76" s="1390"/>
      <c r="E76" s="1390"/>
      <c r="F76" s="1390"/>
      <c r="G76" s="1390"/>
      <c r="H76" s="1390"/>
      <c r="I76" s="1390"/>
      <c r="J76" s="1390"/>
      <c r="K76" s="1390"/>
      <c r="L76" s="1390"/>
      <c r="M76" s="1390"/>
      <c r="N76" s="1390"/>
      <c r="O76" s="1390"/>
      <c r="P76" s="1390"/>
      <c r="Q76" s="1390"/>
      <c r="R76" s="1390"/>
      <c r="S76" s="1390"/>
      <c r="T76" s="1390"/>
      <c r="U76" s="1390"/>
      <c r="V76" s="1390"/>
      <c r="W76" s="1390"/>
      <c r="X76" s="1390"/>
      <c r="Y76" s="1390"/>
      <c r="Z76" s="1390"/>
      <c r="AA76" s="1390"/>
      <c r="AB76" s="1390"/>
      <c r="AC76" s="1390"/>
      <c r="AD76" s="1390"/>
      <c r="AE76" s="1390"/>
      <c r="AF76" s="1390"/>
      <c r="AG76" s="1390"/>
      <c r="AH76" s="1390"/>
      <c r="AI76" s="1390"/>
      <c r="AJ76" s="1390"/>
      <c r="AK76" s="1390"/>
      <c r="AL76" s="1390"/>
      <c r="AM76" s="1390"/>
      <c r="AN76" s="1390"/>
      <c r="AO76" s="1390"/>
      <c r="AP76" s="1390"/>
      <c r="AQ76" s="1390"/>
      <c r="AR76" s="1390"/>
      <c r="AS76" s="1390"/>
      <c r="AT76" s="1390"/>
      <c r="AU76" s="1390"/>
      <c r="AV76" s="1390"/>
      <c r="AW76" s="1390"/>
      <c r="AX76" s="1390"/>
      <c r="AY76" s="1390"/>
      <c r="AZ76" s="1390"/>
      <c r="BA76" s="1390"/>
      <c r="BB76" s="1390"/>
      <c r="BC76" s="1390"/>
      <c r="BD76" s="1390"/>
      <c r="BE76" s="1390"/>
      <c r="BF76" s="1390"/>
      <c r="BG76" s="1390"/>
      <c r="BH76" s="1390"/>
      <c r="BI76" s="1390"/>
      <c r="BJ76" s="1390"/>
      <c r="BK76" s="1390"/>
      <c r="BL76" s="1390"/>
      <c r="BM76" s="1390"/>
      <c r="BN76" s="1390"/>
      <c r="BO76" s="1390"/>
      <c r="BP76" s="1390"/>
      <c r="BQ76" s="1390"/>
      <c r="BR76" s="1390"/>
      <c r="BS76" s="1390"/>
      <c r="BT76" s="1390"/>
      <c r="BU76" s="1390"/>
      <c r="BV76" s="1390"/>
      <c r="BW76" s="1390"/>
      <c r="BX76" s="1390"/>
      <c r="BY76" s="1390"/>
      <c r="BZ76" s="1390"/>
      <c r="CA76" s="1390"/>
      <c r="CB76" s="1390"/>
      <c r="CC76" s="1390"/>
      <c r="CD76" s="1390"/>
      <c r="CE76" s="1390"/>
      <c r="CF76" s="1390"/>
      <c r="CG76" s="1390"/>
      <c r="CH76" s="1390"/>
      <c r="CI76" s="1390"/>
      <c r="CJ76" s="1390"/>
      <c r="CK76" s="1390"/>
      <c r="CL76" s="1390"/>
      <c r="CM76" s="1390"/>
      <c r="CN76" s="1390"/>
      <c r="CO76" s="1390"/>
      <c r="CP76" s="1390"/>
      <c r="CQ76" s="1390"/>
      <c r="CR76" s="1390"/>
      <c r="CS76" s="1387"/>
      <c r="CT76" s="1387"/>
      <c r="CU76" s="1387"/>
      <c r="CV76" s="1387"/>
      <c r="CW76" s="1387"/>
      <c r="CX76" s="1387"/>
      <c r="CY76" s="1387"/>
      <c r="CZ76" s="1387"/>
      <c r="DA76" s="1387"/>
      <c r="DB76" s="1387"/>
      <c r="DC76" s="1387"/>
      <c r="DD76" s="1387"/>
      <c r="DE76" s="1377"/>
      <c r="DF76" s="1378"/>
      <c r="DG76" s="1378"/>
      <c r="DH76" s="1378"/>
      <c r="DI76" s="1378"/>
      <c r="DJ76" s="1378"/>
      <c r="DK76" s="1378"/>
      <c r="DL76" s="1378"/>
      <c r="DM76" s="1378"/>
      <c r="DN76" s="1378"/>
      <c r="DO76" s="1378"/>
      <c r="DP76" s="1378"/>
      <c r="DQ76" s="1378"/>
      <c r="DR76" s="1378"/>
      <c r="DS76" s="1378"/>
      <c r="DT76" s="1378"/>
      <c r="DU76" s="1378"/>
      <c r="DV76" s="1378"/>
      <c r="DW76" s="1378"/>
      <c r="DX76" s="1379"/>
      <c r="DY76" s="1380"/>
      <c r="DZ76" s="1381"/>
      <c r="EA76" s="1381"/>
      <c r="EB76" s="1381"/>
      <c r="EC76" s="1381"/>
      <c r="ED76" s="1381"/>
      <c r="EE76" s="1381"/>
      <c r="EF76" s="1381"/>
      <c r="EG76" s="1381"/>
      <c r="EH76" s="1381"/>
      <c r="EI76" s="1381"/>
      <c r="EJ76" s="1381"/>
      <c r="EK76" s="1381"/>
      <c r="EL76" s="1381"/>
      <c r="EM76" s="1381"/>
      <c r="EN76" s="1381"/>
      <c r="EO76" s="1381"/>
      <c r="EP76" s="1381"/>
      <c r="EQ76" s="1381"/>
      <c r="ER76" s="1381"/>
      <c r="ES76" s="1381"/>
      <c r="ET76" s="1381"/>
      <c r="EU76" s="1381"/>
      <c r="EV76" s="1381"/>
      <c r="EW76" s="1381"/>
      <c r="EX76" s="1381"/>
      <c r="EY76" s="1382"/>
    </row>
    <row r="77" spans="1:177" ht="12.95" customHeight="1" x14ac:dyDescent="0.2">
      <c r="A77" s="1390" t="s">
        <v>1637</v>
      </c>
      <c r="B77" s="1390"/>
      <c r="C77" s="1390"/>
      <c r="D77" s="1390"/>
      <c r="E77" s="1390"/>
      <c r="F77" s="1390"/>
      <c r="G77" s="1390"/>
      <c r="H77" s="1390"/>
      <c r="I77" s="1390"/>
      <c r="J77" s="1390"/>
      <c r="K77" s="1390"/>
      <c r="L77" s="1390"/>
      <c r="M77" s="1390"/>
      <c r="N77" s="1390"/>
      <c r="O77" s="1390"/>
      <c r="P77" s="1390"/>
      <c r="Q77" s="1390"/>
      <c r="R77" s="1390"/>
      <c r="S77" s="1390"/>
      <c r="T77" s="1390"/>
      <c r="U77" s="1390"/>
      <c r="V77" s="1390"/>
      <c r="W77" s="1390"/>
      <c r="X77" s="1390"/>
      <c r="Y77" s="1390"/>
      <c r="Z77" s="1390"/>
      <c r="AA77" s="1390"/>
      <c r="AB77" s="1390"/>
      <c r="AC77" s="1390"/>
      <c r="AD77" s="1390"/>
      <c r="AE77" s="1390"/>
      <c r="AF77" s="1390"/>
      <c r="AG77" s="1390"/>
      <c r="AH77" s="1390"/>
      <c r="AI77" s="1390"/>
      <c r="AJ77" s="1390"/>
      <c r="AK77" s="1390"/>
      <c r="AL77" s="1390"/>
      <c r="AM77" s="1390"/>
      <c r="AN77" s="1390"/>
      <c r="AO77" s="1390"/>
      <c r="AP77" s="1390"/>
      <c r="AQ77" s="1390"/>
      <c r="AR77" s="1390"/>
      <c r="AS77" s="1390"/>
      <c r="AT77" s="1390"/>
      <c r="AU77" s="1390"/>
      <c r="AV77" s="1390"/>
      <c r="AW77" s="1390"/>
      <c r="AX77" s="1390"/>
      <c r="AY77" s="1390"/>
      <c r="AZ77" s="1390"/>
      <c r="BA77" s="1390"/>
      <c r="BB77" s="1390"/>
      <c r="BC77" s="1390"/>
      <c r="BD77" s="1390"/>
      <c r="BE77" s="1390"/>
      <c r="BF77" s="1390"/>
      <c r="BG77" s="1390"/>
      <c r="BH77" s="1390"/>
      <c r="BI77" s="1390"/>
      <c r="BJ77" s="1390"/>
      <c r="BK77" s="1390"/>
      <c r="BL77" s="1390"/>
      <c r="BM77" s="1390"/>
      <c r="BN77" s="1390"/>
      <c r="BO77" s="1390"/>
      <c r="BP77" s="1390"/>
      <c r="BQ77" s="1390"/>
      <c r="BR77" s="1390"/>
      <c r="BS77" s="1390"/>
      <c r="BT77" s="1390"/>
      <c r="BU77" s="1390"/>
      <c r="BV77" s="1390"/>
      <c r="BW77" s="1390"/>
      <c r="BX77" s="1390"/>
      <c r="BY77" s="1390"/>
      <c r="BZ77" s="1390"/>
      <c r="CA77" s="1390"/>
      <c r="CB77" s="1390"/>
      <c r="CC77" s="1390"/>
      <c r="CD77" s="1390"/>
      <c r="CE77" s="1390"/>
      <c r="CF77" s="1390"/>
      <c r="CG77" s="1390"/>
      <c r="CH77" s="1390"/>
      <c r="CI77" s="1390"/>
      <c r="CJ77" s="1390"/>
      <c r="CK77" s="1390"/>
      <c r="CL77" s="1390"/>
      <c r="CM77" s="1390"/>
      <c r="CN77" s="1390"/>
      <c r="CO77" s="1390"/>
      <c r="CP77" s="1390"/>
      <c r="CQ77" s="1390"/>
      <c r="CR77" s="1390"/>
      <c r="CS77" s="1387">
        <v>261</v>
      </c>
      <c r="CT77" s="1387"/>
      <c r="CU77" s="1387"/>
      <c r="CV77" s="1387"/>
      <c r="CW77" s="1387"/>
      <c r="CX77" s="1387"/>
      <c r="CY77" s="1387"/>
      <c r="CZ77" s="1387"/>
      <c r="DA77" s="1387"/>
      <c r="DB77" s="1387"/>
      <c r="DC77" s="1387"/>
      <c r="DD77" s="1387"/>
      <c r="DE77" s="1377">
        <v>1359</v>
      </c>
      <c r="DF77" s="1378"/>
      <c r="DG77" s="1378"/>
      <c r="DH77" s="1378"/>
      <c r="DI77" s="1378"/>
      <c r="DJ77" s="1378"/>
      <c r="DK77" s="1378"/>
      <c r="DL77" s="1378"/>
      <c r="DM77" s="1378"/>
      <c r="DN77" s="1378"/>
      <c r="DO77" s="1378"/>
      <c r="DP77" s="1378"/>
      <c r="DQ77" s="1378"/>
      <c r="DR77" s="1378"/>
      <c r="DS77" s="1378"/>
      <c r="DT77" s="1378"/>
      <c r="DU77" s="1378"/>
      <c r="DV77" s="1378"/>
      <c r="DW77" s="1378"/>
      <c r="DX77" s="1379"/>
      <c r="DY77" s="1380">
        <v>1329.5</v>
      </c>
      <c r="DZ77" s="1381"/>
      <c r="EA77" s="1381"/>
      <c r="EB77" s="1381"/>
      <c r="EC77" s="1381"/>
      <c r="ED77" s="1381"/>
      <c r="EE77" s="1381"/>
      <c r="EF77" s="1381"/>
      <c r="EG77" s="1381"/>
      <c r="EH77" s="1381"/>
      <c r="EI77" s="1381"/>
      <c r="EJ77" s="1381"/>
      <c r="EK77" s="1381"/>
      <c r="EL77" s="1381"/>
      <c r="EM77" s="1381"/>
      <c r="EN77" s="1381"/>
      <c r="EO77" s="1381"/>
      <c r="EP77" s="1381"/>
      <c r="EQ77" s="1381"/>
      <c r="ER77" s="1381"/>
      <c r="ES77" s="1381"/>
      <c r="ET77" s="1381"/>
      <c r="EU77" s="1381"/>
      <c r="EV77" s="1381"/>
      <c r="EW77" s="1381"/>
      <c r="EX77" s="1381"/>
      <c r="EY77" s="1382"/>
    </row>
    <row r="78" spans="1:177" ht="12.95" customHeight="1" x14ac:dyDescent="0.2">
      <c r="A78" s="1390" t="s">
        <v>1638</v>
      </c>
      <c r="B78" s="1390"/>
      <c r="C78" s="1390"/>
      <c r="D78" s="1390"/>
      <c r="E78" s="1390"/>
      <c r="F78" s="1390"/>
      <c r="G78" s="1390"/>
      <c r="H78" s="1390"/>
      <c r="I78" s="1390"/>
      <c r="J78" s="1390"/>
      <c r="K78" s="1390"/>
      <c r="L78" s="1390"/>
      <c r="M78" s="1390"/>
      <c r="N78" s="1390"/>
      <c r="O78" s="1390"/>
      <c r="P78" s="1390"/>
      <c r="Q78" s="1390"/>
      <c r="R78" s="1390"/>
      <c r="S78" s="1390"/>
      <c r="T78" s="1390"/>
      <c r="U78" s="1390"/>
      <c r="V78" s="1390"/>
      <c r="W78" s="1390"/>
      <c r="X78" s="1390"/>
      <c r="Y78" s="1390"/>
      <c r="Z78" s="1390"/>
      <c r="AA78" s="1390"/>
      <c r="AB78" s="1390"/>
      <c r="AC78" s="1390"/>
      <c r="AD78" s="1390"/>
      <c r="AE78" s="1390"/>
      <c r="AF78" s="1390"/>
      <c r="AG78" s="1390"/>
      <c r="AH78" s="1390"/>
      <c r="AI78" s="1390"/>
      <c r="AJ78" s="1390"/>
      <c r="AK78" s="1390"/>
      <c r="AL78" s="1390"/>
      <c r="AM78" s="1390"/>
      <c r="AN78" s="1390"/>
      <c r="AO78" s="1390"/>
      <c r="AP78" s="1390"/>
      <c r="AQ78" s="1390"/>
      <c r="AR78" s="1390"/>
      <c r="AS78" s="1390"/>
      <c r="AT78" s="1390"/>
      <c r="AU78" s="1390"/>
      <c r="AV78" s="1390"/>
      <c r="AW78" s="1390"/>
      <c r="AX78" s="1390"/>
      <c r="AY78" s="1390"/>
      <c r="AZ78" s="1390"/>
      <c r="BA78" s="1390"/>
      <c r="BB78" s="1390"/>
      <c r="BC78" s="1390"/>
      <c r="BD78" s="1390"/>
      <c r="BE78" s="1390"/>
      <c r="BF78" s="1390"/>
      <c r="BG78" s="1390"/>
      <c r="BH78" s="1390"/>
      <c r="BI78" s="1390"/>
      <c r="BJ78" s="1390"/>
      <c r="BK78" s="1390"/>
      <c r="BL78" s="1390"/>
      <c r="BM78" s="1390"/>
      <c r="BN78" s="1390"/>
      <c r="BO78" s="1390"/>
      <c r="BP78" s="1390"/>
      <c r="BQ78" s="1390"/>
      <c r="BR78" s="1390"/>
      <c r="BS78" s="1390"/>
      <c r="BT78" s="1390"/>
      <c r="BU78" s="1390"/>
      <c r="BV78" s="1390"/>
      <c r="BW78" s="1390"/>
      <c r="BX78" s="1390"/>
      <c r="BY78" s="1390"/>
      <c r="BZ78" s="1390"/>
      <c r="CA78" s="1390"/>
      <c r="CB78" s="1390"/>
      <c r="CC78" s="1390"/>
      <c r="CD78" s="1390"/>
      <c r="CE78" s="1390"/>
      <c r="CF78" s="1390"/>
      <c r="CG78" s="1390"/>
      <c r="CH78" s="1390"/>
      <c r="CI78" s="1390"/>
      <c r="CJ78" s="1390"/>
      <c r="CK78" s="1390"/>
      <c r="CL78" s="1390"/>
      <c r="CM78" s="1390"/>
      <c r="CN78" s="1390"/>
      <c r="CO78" s="1390"/>
      <c r="CP78" s="1390"/>
      <c r="CQ78" s="1390"/>
      <c r="CR78" s="1390"/>
      <c r="CS78" s="1387">
        <v>262</v>
      </c>
      <c r="CT78" s="1387"/>
      <c r="CU78" s="1387"/>
      <c r="CV78" s="1387"/>
      <c r="CW78" s="1387"/>
      <c r="CX78" s="1387"/>
      <c r="CY78" s="1387"/>
      <c r="CZ78" s="1387"/>
      <c r="DA78" s="1387"/>
      <c r="DB78" s="1387"/>
      <c r="DC78" s="1387"/>
      <c r="DD78" s="1387"/>
      <c r="DE78" s="1377">
        <v>0</v>
      </c>
      <c r="DF78" s="1378"/>
      <c r="DG78" s="1378"/>
      <c r="DH78" s="1378"/>
      <c r="DI78" s="1378"/>
      <c r="DJ78" s="1378"/>
      <c r="DK78" s="1378"/>
      <c r="DL78" s="1378"/>
      <c r="DM78" s="1378"/>
      <c r="DN78" s="1378"/>
      <c r="DO78" s="1378"/>
      <c r="DP78" s="1378"/>
      <c r="DQ78" s="1378"/>
      <c r="DR78" s="1378"/>
      <c r="DS78" s="1378"/>
      <c r="DT78" s="1378"/>
      <c r="DU78" s="1378"/>
      <c r="DV78" s="1378"/>
      <c r="DW78" s="1378"/>
      <c r="DX78" s="1379"/>
      <c r="DY78" s="1380"/>
      <c r="DZ78" s="1381"/>
      <c r="EA78" s="1381"/>
      <c r="EB78" s="1381"/>
      <c r="EC78" s="1381"/>
      <c r="ED78" s="1381"/>
      <c r="EE78" s="1381"/>
      <c r="EF78" s="1381"/>
      <c r="EG78" s="1381"/>
      <c r="EH78" s="1381"/>
      <c r="EI78" s="1381"/>
      <c r="EJ78" s="1381"/>
      <c r="EK78" s="1381"/>
      <c r="EL78" s="1381"/>
      <c r="EM78" s="1381"/>
      <c r="EN78" s="1381"/>
      <c r="EO78" s="1381"/>
      <c r="EP78" s="1381"/>
      <c r="EQ78" s="1381"/>
      <c r="ER78" s="1381"/>
      <c r="ES78" s="1381"/>
      <c r="ET78" s="1381"/>
      <c r="EU78" s="1381"/>
      <c r="EV78" s="1381"/>
      <c r="EW78" s="1381"/>
      <c r="EX78" s="1381"/>
      <c r="EY78" s="1382"/>
    </row>
    <row r="79" spans="1:177" ht="12.95" customHeight="1" x14ac:dyDescent="0.2">
      <c r="A79" s="1401" t="s">
        <v>1639</v>
      </c>
      <c r="B79" s="1401"/>
      <c r="C79" s="1401"/>
      <c r="D79" s="1401"/>
      <c r="E79" s="1401"/>
      <c r="F79" s="1401"/>
      <c r="G79" s="1401"/>
      <c r="H79" s="1401"/>
      <c r="I79" s="1401"/>
      <c r="J79" s="1401"/>
      <c r="K79" s="1401"/>
      <c r="L79" s="1401"/>
      <c r="M79" s="1401"/>
      <c r="N79" s="1401"/>
      <c r="O79" s="1401"/>
      <c r="P79" s="1401"/>
      <c r="Q79" s="1401"/>
      <c r="R79" s="1401"/>
      <c r="S79" s="1401"/>
      <c r="T79" s="1401"/>
      <c r="U79" s="1401"/>
      <c r="V79" s="1401"/>
      <c r="W79" s="1401"/>
      <c r="X79" s="1401"/>
      <c r="Y79" s="1401"/>
      <c r="Z79" s="1401"/>
      <c r="AA79" s="1401"/>
      <c r="AB79" s="1401"/>
      <c r="AC79" s="1401"/>
      <c r="AD79" s="1401"/>
      <c r="AE79" s="1401"/>
      <c r="AF79" s="1401"/>
      <c r="AG79" s="1401"/>
      <c r="AH79" s="1401"/>
      <c r="AI79" s="1401"/>
      <c r="AJ79" s="1401"/>
      <c r="AK79" s="1401"/>
      <c r="AL79" s="1401"/>
      <c r="AM79" s="1401"/>
      <c r="AN79" s="1401"/>
      <c r="AO79" s="1401"/>
      <c r="AP79" s="1401"/>
      <c r="AQ79" s="1401"/>
      <c r="AR79" s="1401"/>
      <c r="AS79" s="1401"/>
      <c r="AT79" s="1401"/>
      <c r="AU79" s="1401"/>
      <c r="AV79" s="1401"/>
      <c r="AW79" s="1401"/>
      <c r="AX79" s="1401"/>
      <c r="AY79" s="1401"/>
      <c r="AZ79" s="1401"/>
      <c r="BA79" s="1401"/>
      <c r="BB79" s="1401"/>
      <c r="BC79" s="1401"/>
      <c r="BD79" s="1401"/>
      <c r="BE79" s="1401"/>
      <c r="BF79" s="1401"/>
      <c r="BG79" s="1401"/>
      <c r="BH79" s="1401"/>
      <c r="BI79" s="1401"/>
      <c r="BJ79" s="1401"/>
      <c r="BK79" s="1401"/>
      <c r="BL79" s="1401"/>
      <c r="BM79" s="1401"/>
      <c r="BN79" s="1401"/>
      <c r="BO79" s="1401"/>
      <c r="BP79" s="1401"/>
      <c r="BQ79" s="1401"/>
      <c r="BR79" s="1401"/>
      <c r="BS79" s="1401"/>
      <c r="BT79" s="1401"/>
      <c r="BU79" s="1401"/>
      <c r="BV79" s="1401"/>
      <c r="BW79" s="1401"/>
      <c r="BX79" s="1401"/>
      <c r="BY79" s="1401"/>
      <c r="BZ79" s="1401"/>
      <c r="CA79" s="1401"/>
      <c r="CB79" s="1401"/>
      <c r="CC79" s="1401"/>
      <c r="CD79" s="1401"/>
      <c r="CE79" s="1401"/>
      <c r="CF79" s="1401"/>
      <c r="CG79" s="1401"/>
      <c r="CH79" s="1401"/>
      <c r="CI79" s="1401"/>
      <c r="CJ79" s="1401"/>
      <c r="CK79" s="1401"/>
      <c r="CL79" s="1401"/>
      <c r="CM79" s="1401"/>
      <c r="CN79" s="1401"/>
      <c r="CO79" s="1401"/>
      <c r="CP79" s="1401"/>
      <c r="CQ79" s="1401"/>
      <c r="CR79" s="1401"/>
      <c r="CS79" s="1398">
        <v>263</v>
      </c>
      <c r="CT79" s="1398"/>
      <c r="CU79" s="1398"/>
      <c r="CV79" s="1398"/>
      <c r="CW79" s="1398"/>
      <c r="CX79" s="1398"/>
      <c r="CY79" s="1398"/>
      <c r="CZ79" s="1398"/>
      <c r="DA79" s="1398"/>
      <c r="DB79" s="1398"/>
      <c r="DC79" s="1398"/>
      <c r="DD79" s="1398"/>
      <c r="DE79" s="1377">
        <v>654</v>
      </c>
      <c r="DF79" s="1378"/>
      <c r="DG79" s="1378"/>
      <c r="DH79" s="1378"/>
      <c r="DI79" s="1378"/>
      <c r="DJ79" s="1378"/>
      <c r="DK79" s="1378"/>
      <c r="DL79" s="1378"/>
      <c r="DM79" s="1378"/>
      <c r="DN79" s="1378"/>
      <c r="DO79" s="1378"/>
      <c r="DP79" s="1378"/>
      <c r="DQ79" s="1378"/>
      <c r="DR79" s="1378"/>
      <c r="DS79" s="1378"/>
      <c r="DT79" s="1378"/>
      <c r="DU79" s="1378"/>
      <c r="DV79" s="1378"/>
      <c r="DW79" s="1378"/>
      <c r="DX79" s="1379"/>
      <c r="DY79" s="1380">
        <v>658.2</v>
      </c>
      <c r="DZ79" s="1381"/>
      <c r="EA79" s="1381"/>
      <c r="EB79" s="1381"/>
      <c r="EC79" s="1381"/>
      <c r="ED79" s="1381"/>
      <c r="EE79" s="1381"/>
      <c r="EF79" s="1381"/>
      <c r="EG79" s="1381"/>
      <c r="EH79" s="1381"/>
      <c r="EI79" s="1381"/>
      <c r="EJ79" s="1381"/>
      <c r="EK79" s="1381"/>
      <c r="EL79" s="1381"/>
      <c r="EM79" s="1381"/>
      <c r="EN79" s="1381"/>
      <c r="EO79" s="1381"/>
      <c r="EP79" s="1381"/>
      <c r="EQ79" s="1381"/>
      <c r="ER79" s="1381"/>
      <c r="ES79" s="1381"/>
      <c r="ET79" s="1381"/>
      <c r="EU79" s="1381"/>
      <c r="EV79" s="1381"/>
      <c r="EW79" s="1381"/>
      <c r="EX79" s="1381"/>
      <c r="EY79" s="1382"/>
    </row>
    <row r="80" spans="1:177" ht="0.95" customHeight="1" x14ac:dyDescent="0.2">
      <c r="A80" s="593"/>
      <c r="B80" s="593"/>
      <c r="C80" s="593"/>
      <c r="D80" s="593"/>
      <c r="E80" s="593"/>
      <c r="F80" s="593"/>
      <c r="G80" s="593"/>
      <c r="H80" s="593"/>
      <c r="I80" s="593"/>
      <c r="J80" s="593"/>
      <c r="K80" s="593"/>
      <c r="L80" s="593"/>
      <c r="M80" s="593"/>
      <c r="N80" s="593"/>
      <c r="O80" s="593"/>
      <c r="P80" s="593"/>
      <c r="Q80" s="593"/>
      <c r="R80" s="593"/>
      <c r="S80" s="593"/>
      <c r="T80" s="593"/>
      <c r="U80" s="593"/>
      <c r="V80" s="593"/>
      <c r="W80" s="593"/>
      <c r="X80" s="593"/>
      <c r="Y80" s="593"/>
      <c r="Z80" s="593"/>
      <c r="AA80" s="593"/>
      <c r="AB80" s="593"/>
      <c r="AC80" s="593"/>
      <c r="AD80" s="593"/>
      <c r="AE80" s="593"/>
      <c r="AF80" s="593"/>
      <c r="AG80" s="593"/>
      <c r="AH80" s="593"/>
      <c r="AI80" s="593"/>
      <c r="AJ80" s="593"/>
      <c r="AK80" s="593"/>
      <c r="AL80" s="593"/>
      <c r="AM80" s="593"/>
      <c r="AN80" s="593"/>
      <c r="AO80" s="593"/>
      <c r="AP80" s="593"/>
      <c r="AQ80" s="593"/>
      <c r="AR80" s="593"/>
      <c r="AS80" s="593"/>
      <c r="AT80" s="593"/>
      <c r="AU80" s="593"/>
      <c r="AV80" s="593"/>
      <c r="AW80" s="593"/>
      <c r="AX80" s="593"/>
      <c r="AY80" s="593"/>
      <c r="AZ80" s="593"/>
      <c r="BA80" s="593"/>
      <c r="BB80" s="593"/>
      <c r="BC80" s="593"/>
      <c r="BD80" s="593"/>
      <c r="BE80" s="593"/>
      <c r="BF80" s="593"/>
      <c r="BG80" s="593"/>
      <c r="BH80" s="593"/>
      <c r="BI80" s="593"/>
      <c r="BJ80" s="593"/>
      <c r="BK80" s="593"/>
      <c r="BL80" s="593"/>
      <c r="BM80" s="593"/>
      <c r="BN80" s="593"/>
      <c r="BO80" s="593"/>
      <c r="BP80" s="593"/>
      <c r="BQ80" s="593"/>
      <c r="BR80" s="593"/>
      <c r="BS80" s="593"/>
      <c r="BT80" s="593"/>
      <c r="BU80" s="593"/>
      <c r="BV80" s="593"/>
      <c r="BW80" s="593"/>
      <c r="BX80" s="593"/>
      <c r="BY80" s="593"/>
      <c r="BZ80" s="593"/>
      <c r="CA80" s="593"/>
      <c r="CB80" s="593"/>
      <c r="CC80" s="593"/>
      <c r="CD80" s="593"/>
      <c r="CE80" s="593"/>
      <c r="CF80" s="593"/>
      <c r="CG80" s="593"/>
      <c r="CH80" s="593"/>
      <c r="CI80" s="593"/>
      <c r="CJ80" s="593"/>
      <c r="CK80" s="593"/>
      <c r="CL80" s="593"/>
      <c r="CM80" s="593"/>
      <c r="CN80" s="593"/>
      <c r="CO80" s="593"/>
      <c r="CP80" s="593"/>
      <c r="CQ80" s="593"/>
      <c r="CR80" s="593"/>
      <c r="CS80" s="593"/>
      <c r="CT80" s="593"/>
      <c r="CU80" s="593"/>
      <c r="CV80" s="593"/>
      <c r="CW80" s="593"/>
      <c r="CX80" s="593"/>
      <c r="CY80" s="593"/>
      <c r="CZ80" s="593"/>
      <c r="DA80" s="593"/>
      <c r="DB80" s="593"/>
      <c r="DC80" s="593"/>
      <c r="DD80" s="593"/>
      <c r="DE80" s="593"/>
      <c r="DF80" s="593"/>
      <c r="DG80" s="593"/>
      <c r="DH80" s="593"/>
      <c r="DI80" s="593"/>
      <c r="DJ80" s="593"/>
      <c r="DK80" s="593"/>
      <c r="DL80" s="593"/>
      <c r="DM80" s="593"/>
      <c r="DN80" s="593"/>
      <c r="DO80" s="593"/>
      <c r="DP80" s="593"/>
      <c r="DQ80" s="593"/>
      <c r="DR80" s="593"/>
      <c r="DS80" s="593"/>
      <c r="DT80" s="593"/>
      <c r="DU80" s="593"/>
      <c r="DV80" s="593"/>
      <c r="DW80" s="593"/>
      <c r="DX80" s="593"/>
      <c r="DY80" s="593"/>
      <c r="DZ80" s="593"/>
      <c r="EA80" s="593"/>
      <c r="EB80" s="593"/>
      <c r="EC80" s="593"/>
      <c r="ED80" s="593"/>
      <c r="EE80" s="593"/>
      <c r="EF80" s="593"/>
      <c r="EG80" s="593"/>
      <c r="EH80" s="593"/>
      <c r="EI80" s="593"/>
      <c r="EJ80" s="593"/>
      <c r="EK80" s="593"/>
      <c r="EL80" s="593"/>
      <c r="EM80" s="593"/>
      <c r="EN80" s="593"/>
      <c r="EO80" s="593"/>
      <c r="EP80" s="593"/>
      <c r="EQ80" s="593"/>
      <c r="ER80" s="593"/>
      <c r="ES80" s="593"/>
      <c r="ET80" s="593"/>
      <c r="EU80" s="593"/>
      <c r="EV80" s="593"/>
      <c r="EW80" s="593"/>
      <c r="EX80" s="593"/>
      <c r="EY80" s="593"/>
    </row>
    <row r="81" spans="1:155" ht="12.95" customHeight="1" x14ac:dyDescent="0.2">
      <c r="A81" s="1400" t="s">
        <v>651</v>
      </c>
      <c r="B81" s="1400"/>
      <c r="C81" s="1400"/>
      <c r="D81" s="1400"/>
      <c r="E81" s="1400"/>
      <c r="F81" s="1400"/>
      <c r="G81" s="1400"/>
      <c r="H81" s="1400"/>
      <c r="I81" s="1400"/>
      <c r="J81" s="1400"/>
      <c r="K81" s="1400"/>
      <c r="L81" s="1400"/>
      <c r="M81" s="1400"/>
      <c r="N81" s="1400"/>
      <c r="O81" s="1400"/>
      <c r="P81" s="1400"/>
      <c r="Q81" s="1400"/>
      <c r="R81" s="1400"/>
      <c r="S81" s="1400"/>
      <c r="T81" s="1400"/>
      <c r="U81" s="1400"/>
      <c r="V81" s="1400"/>
      <c r="W81" s="1400"/>
      <c r="X81" s="1400"/>
      <c r="Y81" s="1400"/>
      <c r="Z81" s="1400"/>
      <c r="AA81" s="1400"/>
      <c r="AB81" s="1400"/>
      <c r="AC81" s="1400"/>
      <c r="AD81" s="1400"/>
      <c r="AE81" s="1400"/>
      <c r="AF81" s="1400"/>
      <c r="AG81" s="1400"/>
      <c r="AH81" s="1400"/>
      <c r="AI81" s="1400"/>
      <c r="AJ81" s="1400"/>
      <c r="AK81" s="1400"/>
      <c r="AL81" s="1400"/>
      <c r="AM81" s="1400"/>
      <c r="AN81" s="1400"/>
      <c r="AO81" s="1400"/>
      <c r="AP81" s="1400"/>
      <c r="AQ81" s="1400"/>
      <c r="AR81" s="1400"/>
      <c r="AS81" s="1400"/>
      <c r="AT81" s="1400"/>
      <c r="AU81" s="1400"/>
      <c r="AV81" s="1400"/>
      <c r="AW81" s="1400"/>
      <c r="AX81" s="1400"/>
      <c r="AY81" s="1400"/>
      <c r="AZ81" s="1400"/>
      <c r="BA81" s="1400"/>
      <c r="BB81" s="1400"/>
      <c r="BC81" s="1400"/>
      <c r="BD81" s="1400"/>
      <c r="BE81" s="1400"/>
      <c r="BF81" s="1400"/>
      <c r="BG81" s="1400"/>
      <c r="BH81" s="1400"/>
      <c r="BI81" s="1400"/>
      <c r="BJ81" s="1400"/>
      <c r="BK81" s="1400"/>
      <c r="BL81" s="1400"/>
      <c r="BM81" s="1400"/>
      <c r="BN81" s="1400"/>
      <c r="BO81" s="1400"/>
      <c r="BP81" s="1400"/>
      <c r="BQ81" s="1400"/>
      <c r="BR81" s="1400"/>
      <c r="BS81" s="1400"/>
      <c r="BT81" s="1400"/>
      <c r="BU81" s="1400"/>
      <c r="BV81" s="1400"/>
      <c r="BW81" s="1400"/>
      <c r="BX81" s="1400"/>
      <c r="BY81" s="1400"/>
      <c r="BZ81" s="1400"/>
      <c r="CA81" s="1400"/>
      <c r="CB81" s="1400"/>
      <c r="CC81" s="1400"/>
      <c r="CD81" s="1400"/>
      <c r="CE81" s="1400"/>
      <c r="CF81" s="1400"/>
      <c r="CG81" s="1400"/>
      <c r="CH81" s="1400"/>
      <c r="CI81" s="1400"/>
      <c r="CJ81" s="1400"/>
      <c r="CK81" s="1400"/>
      <c r="CL81" s="1400"/>
      <c r="CM81" s="1400"/>
      <c r="CN81" s="1400"/>
      <c r="CO81" s="1400"/>
      <c r="CP81" s="1400"/>
      <c r="CQ81" s="1400"/>
      <c r="CR81" s="1400"/>
      <c r="CS81" s="1400"/>
      <c r="CT81" s="1400"/>
      <c r="CU81" s="1400"/>
      <c r="CV81" s="1400"/>
      <c r="CW81" s="1400"/>
      <c r="CX81" s="1400"/>
      <c r="CY81" s="1400"/>
      <c r="CZ81" s="1400"/>
      <c r="DA81" s="1400"/>
      <c r="DB81" s="1400"/>
      <c r="DC81" s="1400"/>
      <c r="DD81" s="1400"/>
      <c r="DE81" s="1400"/>
      <c r="DF81" s="1400"/>
      <c r="DG81" s="1400"/>
      <c r="DH81" s="1400"/>
      <c r="DI81" s="1400"/>
      <c r="DJ81" s="1400"/>
      <c r="DK81" s="1400"/>
      <c r="DL81" s="1400"/>
      <c r="DM81" s="1400"/>
      <c r="DN81" s="1400"/>
      <c r="DO81" s="1400"/>
      <c r="DP81" s="1400"/>
      <c r="DQ81" s="1400"/>
      <c r="DR81" s="1400"/>
      <c r="DS81" s="1400"/>
      <c r="DT81" s="1400"/>
      <c r="DU81" s="1400"/>
      <c r="DV81" s="1400"/>
      <c r="DW81" s="1400"/>
      <c r="DX81" s="1400"/>
      <c r="DY81" s="1400"/>
      <c r="DZ81" s="1400"/>
      <c r="EA81" s="1400"/>
      <c r="EB81" s="1400"/>
      <c r="EC81" s="1400"/>
      <c r="ED81" s="1400"/>
      <c r="EE81" s="1400"/>
      <c r="EF81" s="1400"/>
      <c r="EG81" s="1400"/>
      <c r="EH81" s="1400"/>
      <c r="EI81" s="1400"/>
      <c r="EJ81" s="1400"/>
      <c r="EK81" s="1400"/>
      <c r="EL81" s="1400"/>
      <c r="EM81" s="1400"/>
      <c r="EN81" s="1400"/>
      <c r="EO81" s="1400"/>
      <c r="EP81" s="1400"/>
      <c r="EQ81" s="1400"/>
      <c r="ER81" s="1400"/>
      <c r="ES81" s="1400"/>
      <c r="ET81" s="1400"/>
      <c r="EU81" s="1400"/>
      <c r="EV81" s="1400"/>
      <c r="EW81" s="1400"/>
      <c r="EX81" s="1400"/>
      <c r="EY81" s="1400"/>
    </row>
    <row r="82" spans="1:155" ht="11.25" customHeight="1" x14ac:dyDescent="0.2">
      <c r="A82" s="593"/>
      <c r="B82" s="593"/>
      <c r="C82" s="593"/>
      <c r="D82" s="593"/>
      <c r="E82" s="593"/>
      <c r="F82" s="593"/>
      <c r="G82" s="593"/>
      <c r="H82" s="593"/>
      <c r="I82" s="593"/>
      <c r="J82" s="593"/>
      <c r="K82" s="593"/>
      <c r="L82" s="593"/>
      <c r="M82" s="593"/>
      <c r="N82" s="593"/>
      <c r="O82" s="593"/>
      <c r="P82" s="593"/>
      <c r="Q82" s="593"/>
      <c r="R82" s="593"/>
      <c r="S82" s="593"/>
      <c r="T82" s="593"/>
      <c r="U82" s="593"/>
      <c r="V82" s="593"/>
      <c r="W82" s="593"/>
      <c r="X82" s="593"/>
      <c r="Y82" s="593"/>
      <c r="Z82" s="593"/>
      <c r="AA82" s="593"/>
      <c r="AB82" s="593"/>
      <c r="AC82" s="593"/>
      <c r="AD82" s="593"/>
      <c r="AE82" s="593"/>
      <c r="AF82" s="593"/>
      <c r="AG82" s="593"/>
      <c r="AH82" s="593"/>
      <c r="AI82" s="593"/>
      <c r="AJ82" s="593"/>
      <c r="AK82" s="593"/>
      <c r="AL82" s="593"/>
      <c r="AM82" s="593"/>
      <c r="AN82" s="593"/>
      <c r="AO82" s="593"/>
      <c r="AP82" s="593"/>
      <c r="AQ82" s="593"/>
      <c r="AR82" s="593"/>
      <c r="AS82" s="593"/>
      <c r="AT82" s="593"/>
      <c r="AU82" s="593"/>
      <c r="AV82" s="593"/>
      <c r="AW82" s="593"/>
      <c r="AX82" s="593"/>
      <c r="AY82" s="593"/>
      <c r="AZ82" s="593"/>
      <c r="BA82" s="593"/>
      <c r="BB82" s="593"/>
      <c r="BC82" s="593"/>
      <c r="BD82" s="593"/>
      <c r="BE82" s="593"/>
      <c r="BF82" s="593"/>
      <c r="BG82" s="593"/>
      <c r="BH82" s="593"/>
      <c r="BI82" s="593"/>
      <c r="BJ82" s="593"/>
      <c r="BK82" s="593"/>
      <c r="BL82" s="593"/>
      <c r="BM82" s="593"/>
      <c r="BN82" s="593"/>
      <c r="BO82" s="593"/>
      <c r="BP82" s="593"/>
      <c r="BQ82" s="593"/>
      <c r="BR82" s="593"/>
      <c r="BS82" s="593"/>
      <c r="BT82" s="593"/>
      <c r="BU82" s="593"/>
      <c r="BV82" s="593"/>
      <c r="BW82" s="593"/>
      <c r="BX82" s="593"/>
      <c r="BY82" s="593"/>
      <c r="BZ82" s="593"/>
      <c r="CA82" s="593"/>
      <c r="CB82" s="593"/>
      <c r="CC82" s="593"/>
      <c r="CD82" s="593"/>
      <c r="CE82" s="593"/>
      <c r="CF82" s="593"/>
      <c r="CG82" s="593"/>
      <c r="CH82" s="593"/>
      <c r="CI82" s="593"/>
      <c r="CJ82" s="593"/>
      <c r="CK82" s="593"/>
      <c r="CL82" s="593"/>
      <c r="CM82" s="593"/>
      <c r="CN82" s="593"/>
      <c r="CO82" s="593"/>
      <c r="CP82" s="593"/>
      <c r="CQ82" s="593"/>
      <c r="CR82" s="593"/>
      <c r="CS82" s="593"/>
      <c r="CT82" s="593"/>
      <c r="CU82" s="593"/>
      <c r="CV82" s="593"/>
      <c r="CW82" s="593"/>
      <c r="CX82" s="593"/>
      <c r="CY82" s="593"/>
      <c r="CZ82" s="593"/>
      <c r="DA82" s="593"/>
      <c r="DB82" s="593"/>
      <c r="DC82" s="593"/>
      <c r="DD82" s="593"/>
      <c r="DE82" s="593"/>
      <c r="DF82" s="593"/>
      <c r="DG82" s="593"/>
      <c r="DH82" s="593"/>
      <c r="DI82" s="593"/>
      <c r="DJ82" s="593"/>
      <c r="DK82" s="593"/>
      <c r="DL82" s="593"/>
      <c r="DM82" s="593"/>
      <c r="DN82" s="593"/>
      <c r="DO82" s="593"/>
      <c r="DP82" s="593"/>
      <c r="DQ82" s="593"/>
      <c r="DR82" s="593"/>
      <c r="DS82" s="593"/>
      <c r="DT82" s="593"/>
      <c r="DU82" s="593"/>
      <c r="DV82" s="593"/>
      <c r="DW82" s="593"/>
      <c r="DX82" s="593"/>
      <c r="DY82" s="593"/>
      <c r="DZ82" s="593"/>
      <c r="EA82" s="593"/>
      <c r="EB82" s="593"/>
      <c r="EC82" s="593"/>
      <c r="ED82" s="593"/>
      <c r="EE82" s="593"/>
      <c r="EF82" s="593"/>
      <c r="EG82" s="593"/>
      <c r="EH82" s="593"/>
      <c r="EI82" s="593"/>
      <c r="EJ82" s="593"/>
      <c r="EK82" s="593"/>
      <c r="EL82" s="593"/>
      <c r="EM82" s="593"/>
      <c r="EN82" s="593"/>
      <c r="EO82" s="593"/>
      <c r="EP82" s="593"/>
      <c r="EQ82" s="593"/>
      <c r="ER82" s="593"/>
      <c r="ES82" s="593"/>
      <c r="ET82" s="593"/>
      <c r="EU82" s="593"/>
      <c r="EV82" s="593"/>
      <c r="EW82" s="593"/>
      <c r="EX82" s="593"/>
      <c r="EY82" s="593"/>
    </row>
    <row r="83" spans="1:155" ht="11.25" customHeight="1" x14ac:dyDescent="0.2">
      <c r="A83" s="575"/>
      <c r="B83" s="575"/>
      <c r="C83" s="575"/>
      <c r="D83" s="575"/>
      <c r="E83" s="575"/>
      <c r="F83" s="575"/>
      <c r="G83" s="575"/>
      <c r="H83" s="575"/>
      <c r="I83" s="575"/>
      <c r="J83" s="575"/>
      <c r="K83" s="575"/>
      <c r="L83" s="575"/>
      <c r="M83" s="575"/>
      <c r="N83" s="575"/>
      <c r="O83" s="575"/>
      <c r="P83" s="575"/>
      <c r="Q83" s="575"/>
      <c r="R83" s="575"/>
      <c r="S83" s="575"/>
      <c r="T83" s="575"/>
      <c r="U83" s="575"/>
      <c r="V83" s="575"/>
      <c r="W83" s="575"/>
      <c r="X83" s="575"/>
      <c r="Y83" s="575"/>
      <c r="Z83" s="575"/>
      <c r="AA83" s="575"/>
      <c r="AB83" s="575"/>
      <c r="AC83" s="575"/>
      <c r="AD83" s="575"/>
      <c r="AE83" s="575"/>
      <c r="AF83" s="575"/>
      <c r="AG83" s="575"/>
      <c r="AH83" s="575"/>
      <c r="AI83" s="575"/>
      <c r="AJ83" s="575"/>
      <c r="AK83" s="575"/>
      <c r="AL83" s="575"/>
      <c r="AM83" s="575"/>
      <c r="AN83" s="575"/>
      <c r="AO83" s="575"/>
      <c r="AP83" s="575"/>
      <c r="AQ83" s="575"/>
      <c r="AR83" s="575"/>
      <c r="AS83" s="575"/>
      <c r="AT83" s="575"/>
      <c r="AU83" s="575"/>
      <c r="AV83" s="575"/>
      <c r="AW83" s="575"/>
      <c r="AX83" s="575"/>
      <c r="AY83" s="575"/>
      <c r="AZ83" s="575"/>
      <c r="BA83" s="575"/>
      <c r="BB83" s="575"/>
      <c r="BC83" s="575"/>
      <c r="BD83" s="575"/>
      <c r="BE83" s="575"/>
      <c r="BF83" s="575"/>
      <c r="BG83" s="575"/>
      <c r="BH83" s="575"/>
      <c r="BI83" s="575"/>
      <c r="BJ83" s="575"/>
      <c r="BK83" s="575"/>
      <c r="BL83" s="575"/>
      <c r="BM83" s="575"/>
      <c r="BN83" s="575"/>
      <c r="BO83" s="575"/>
      <c r="BP83" s="575"/>
      <c r="BQ83" s="575"/>
      <c r="BR83" s="575"/>
      <c r="BS83" s="575"/>
      <c r="BT83" s="575"/>
      <c r="BU83" s="575"/>
      <c r="BV83" s="575"/>
      <c r="BW83" s="575"/>
      <c r="BX83" s="575"/>
      <c r="BY83" s="575"/>
      <c r="BZ83" s="575"/>
      <c r="CA83" s="575"/>
      <c r="CB83" s="575"/>
      <c r="CC83" s="575"/>
      <c r="CD83" s="575"/>
      <c r="CE83" s="575"/>
      <c r="CF83" s="575"/>
      <c r="CG83" s="575"/>
      <c r="CH83" s="575"/>
      <c r="CI83" s="575"/>
      <c r="CJ83" s="575"/>
      <c r="CK83" s="575"/>
      <c r="CL83" s="575"/>
      <c r="CM83" s="575"/>
      <c r="CN83" s="575"/>
      <c r="CO83" s="575"/>
      <c r="CP83" s="575"/>
      <c r="CQ83" s="575"/>
      <c r="CR83" s="575"/>
      <c r="CS83" s="575"/>
      <c r="CT83" s="575"/>
      <c r="CU83" s="575"/>
      <c r="CV83" s="575"/>
      <c r="CW83" s="575"/>
      <c r="CX83" s="575"/>
      <c r="CY83" s="575"/>
      <c r="CZ83" s="575"/>
      <c r="DA83" s="575"/>
      <c r="DB83" s="575"/>
      <c r="DC83" s="575"/>
      <c r="DD83" s="575"/>
      <c r="DE83" s="575"/>
      <c r="DF83" s="575"/>
      <c r="DG83" s="575"/>
      <c r="DH83" s="575"/>
      <c r="DI83" s="575"/>
      <c r="DJ83" s="575"/>
      <c r="DK83" s="575"/>
      <c r="DL83" s="575"/>
      <c r="DM83" s="575"/>
      <c r="DN83" s="575"/>
      <c r="DO83" s="575"/>
      <c r="DP83" s="575"/>
      <c r="DQ83" s="575"/>
      <c r="DR83" s="575"/>
      <c r="DS83" s="575"/>
      <c r="DT83" s="575"/>
      <c r="DU83" s="575"/>
      <c r="DV83" s="575"/>
      <c r="DW83" s="575"/>
      <c r="DX83" s="575"/>
      <c r="DY83" s="575"/>
      <c r="DZ83" s="575"/>
      <c r="EA83" s="575"/>
      <c r="EB83" s="575"/>
      <c r="EC83" s="575"/>
      <c r="ED83" s="575"/>
      <c r="EE83" s="575"/>
      <c r="EF83" s="575"/>
      <c r="EG83" s="575"/>
      <c r="EH83" s="575"/>
      <c r="EI83" s="575"/>
      <c r="EJ83" s="575"/>
      <c r="EK83" s="575"/>
      <c r="EL83" s="575"/>
      <c r="EM83" s="575"/>
      <c r="EN83" s="575"/>
      <c r="EO83" s="575"/>
      <c r="EP83" s="575"/>
      <c r="EQ83" s="575"/>
      <c r="ER83" s="575"/>
      <c r="ES83" s="575"/>
      <c r="ET83" s="575"/>
      <c r="EU83" s="575"/>
      <c r="EV83" s="575"/>
      <c r="EW83" s="575"/>
      <c r="EX83" s="575"/>
      <c r="EY83" s="591" t="s">
        <v>669</v>
      </c>
    </row>
    <row r="84" spans="1:155" ht="11.25" customHeight="1" x14ac:dyDescent="0.2">
      <c r="A84" s="575"/>
      <c r="B84" s="575"/>
      <c r="C84" s="575"/>
      <c r="D84" s="575"/>
      <c r="E84" s="575"/>
      <c r="F84" s="575"/>
      <c r="G84" s="575"/>
      <c r="H84" s="575"/>
      <c r="I84" s="575"/>
      <c r="J84" s="575"/>
      <c r="K84" s="575"/>
      <c r="L84" s="575"/>
      <c r="M84" s="575"/>
      <c r="N84" s="575"/>
      <c r="O84" s="575"/>
      <c r="P84" s="575"/>
      <c r="Q84" s="575"/>
      <c r="R84" s="575"/>
      <c r="S84" s="575"/>
      <c r="T84" s="575"/>
      <c r="U84" s="575"/>
      <c r="V84" s="575"/>
      <c r="W84" s="575"/>
      <c r="X84" s="575"/>
      <c r="Y84" s="575"/>
      <c r="Z84" s="575"/>
      <c r="AA84" s="575"/>
      <c r="AB84" s="575"/>
      <c r="AC84" s="575"/>
      <c r="AD84" s="575"/>
      <c r="AE84" s="575"/>
      <c r="AF84" s="575"/>
      <c r="AG84" s="575"/>
      <c r="AH84" s="575"/>
      <c r="AI84" s="575"/>
      <c r="AJ84" s="575"/>
      <c r="AK84" s="575"/>
      <c r="AL84" s="575"/>
      <c r="AM84" s="575"/>
      <c r="AN84" s="575"/>
      <c r="AO84" s="575"/>
      <c r="AP84" s="575"/>
      <c r="AQ84" s="575"/>
      <c r="AR84" s="575"/>
      <c r="AS84" s="575"/>
      <c r="AT84" s="575"/>
      <c r="AU84" s="575"/>
      <c r="AV84" s="575"/>
      <c r="AW84" s="575"/>
      <c r="AX84" s="575"/>
      <c r="AY84" s="575"/>
      <c r="AZ84" s="575"/>
      <c r="BA84" s="575"/>
      <c r="BB84" s="575"/>
      <c r="BC84" s="575"/>
      <c r="BD84" s="575"/>
      <c r="BE84" s="575"/>
      <c r="BF84" s="575"/>
      <c r="BG84" s="575"/>
      <c r="BH84" s="575"/>
      <c r="BI84" s="575"/>
      <c r="BJ84" s="575"/>
      <c r="BK84" s="575"/>
      <c r="BL84" s="575"/>
      <c r="BM84" s="575"/>
      <c r="BN84" s="575"/>
      <c r="BO84" s="575"/>
      <c r="BP84" s="575"/>
      <c r="BQ84" s="575"/>
      <c r="BR84" s="575"/>
      <c r="BS84" s="575"/>
      <c r="BT84" s="575"/>
      <c r="BU84" s="575"/>
      <c r="BV84" s="575"/>
      <c r="BW84" s="575"/>
      <c r="BX84" s="575"/>
      <c r="BY84" s="575"/>
      <c r="BZ84" s="575"/>
      <c r="CA84" s="575"/>
      <c r="CB84" s="575"/>
      <c r="CC84" s="575"/>
      <c r="CD84" s="575"/>
      <c r="CE84" s="575"/>
      <c r="CF84" s="575"/>
      <c r="CG84" s="575"/>
      <c r="CH84" s="575"/>
      <c r="CI84" s="575"/>
      <c r="CJ84" s="575"/>
      <c r="CK84" s="575"/>
      <c r="CL84" s="575"/>
      <c r="CM84" s="575"/>
      <c r="CN84" s="575"/>
      <c r="CO84" s="575"/>
      <c r="CP84" s="575"/>
      <c r="CQ84" s="575"/>
      <c r="CR84" s="575"/>
      <c r="CS84" s="575"/>
      <c r="CT84" s="575"/>
      <c r="CU84" s="575"/>
      <c r="CV84" s="575"/>
      <c r="CW84" s="575"/>
      <c r="CX84" s="575"/>
      <c r="CY84" s="575"/>
      <c r="CZ84" s="575"/>
      <c r="DA84" s="575"/>
      <c r="DB84" s="575"/>
      <c r="DC84" s="575"/>
      <c r="DD84" s="575"/>
      <c r="DE84" s="575"/>
      <c r="DF84" s="575"/>
      <c r="DG84" s="575"/>
      <c r="DH84" s="575"/>
      <c r="DI84" s="575"/>
      <c r="DJ84" s="575"/>
      <c r="DK84" s="575"/>
      <c r="DL84" s="575"/>
      <c r="DM84" s="575"/>
      <c r="DN84" s="575"/>
      <c r="DO84" s="575"/>
      <c r="DP84" s="575"/>
      <c r="DQ84" s="575"/>
      <c r="DR84" s="575"/>
      <c r="DS84" s="575"/>
      <c r="DT84" s="575"/>
      <c r="DU84" s="575"/>
      <c r="DV84" s="575"/>
      <c r="DW84" s="575"/>
      <c r="DX84" s="575"/>
      <c r="DY84" s="575"/>
      <c r="DZ84" s="575"/>
      <c r="EA84" s="575"/>
      <c r="EB84" s="575"/>
      <c r="EC84" s="575"/>
      <c r="ED84" s="575"/>
      <c r="EE84" s="575"/>
      <c r="EF84" s="575"/>
      <c r="EG84" s="575"/>
      <c r="EH84" s="575"/>
      <c r="EI84" s="575"/>
      <c r="EJ84" s="575"/>
      <c r="EK84" s="575"/>
      <c r="EL84" s="575"/>
      <c r="EM84" s="575"/>
      <c r="EN84" s="575"/>
      <c r="EO84" s="575"/>
      <c r="EP84" s="575"/>
      <c r="EQ84" s="575"/>
      <c r="ER84" s="575"/>
      <c r="ES84" s="575"/>
      <c r="ET84" s="575"/>
      <c r="EU84" s="575"/>
      <c r="EV84" s="575"/>
      <c r="EW84" s="575"/>
      <c r="EX84" s="575"/>
      <c r="EY84" s="575"/>
    </row>
    <row r="85" spans="1:155" ht="11.25" customHeight="1" x14ac:dyDescent="0.2">
      <c r="A85" s="575"/>
      <c r="B85" s="575"/>
      <c r="C85" s="575"/>
      <c r="D85" s="575"/>
      <c r="E85" s="575"/>
      <c r="F85" s="575"/>
      <c r="G85" s="575"/>
      <c r="H85" s="575"/>
      <c r="I85" s="575"/>
      <c r="J85" s="575"/>
      <c r="K85" s="575"/>
      <c r="L85" s="575"/>
      <c r="M85" s="575"/>
      <c r="N85" s="575"/>
      <c r="O85" s="575"/>
      <c r="P85" s="575"/>
      <c r="Q85" s="575"/>
      <c r="R85" s="575"/>
      <c r="S85" s="575"/>
      <c r="T85" s="575"/>
      <c r="U85" s="575"/>
      <c r="V85" s="575"/>
      <c r="W85" s="575"/>
      <c r="X85" s="575"/>
      <c r="Y85" s="575"/>
      <c r="Z85" s="575"/>
      <c r="AA85" s="575"/>
      <c r="AB85" s="575"/>
      <c r="AC85" s="575"/>
      <c r="AD85" s="575"/>
      <c r="AE85" s="575"/>
      <c r="AF85" s="575"/>
      <c r="AG85" s="575"/>
      <c r="AH85" s="575"/>
      <c r="AI85" s="575"/>
      <c r="AJ85" s="575"/>
      <c r="AK85" s="575"/>
      <c r="AL85" s="575"/>
      <c r="AM85" s="575"/>
      <c r="AN85" s="575"/>
      <c r="AO85" s="575"/>
      <c r="AP85" s="575"/>
      <c r="AQ85" s="575"/>
      <c r="AR85" s="575"/>
      <c r="AS85" s="575"/>
      <c r="AT85" s="575"/>
      <c r="AU85" s="575"/>
      <c r="AV85" s="575"/>
      <c r="AW85" s="575"/>
      <c r="AX85" s="575"/>
      <c r="AY85" s="575"/>
      <c r="AZ85" s="575"/>
      <c r="BA85" s="575"/>
      <c r="BB85" s="575"/>
      <c r="BC85" s="575"/>
      <c r="BD85" s="575"/>
      <c r="BE85" s="575"/>
      <c r="BF85" s="575"/>
      <c r="BG85" s="575"/>
      <c r="BH85" s="575"/>
      <c r="BI85" s="575"/>
      <c r="BJ85" s="575"/>
      <c r="BK85" s="575"/>
      <c r="BL85" s="575"/>
      <c r="BM85" s="575"/>
      <c r="BN85" s="575"/>
      <c r="BO85" s="575"/>
      <c r="BP85" s="575"/>
      <c r="BQ85" s="575"/>
      <c r="BR85" s="575"/>
      <c r="BS85" s="575"/>
      <c r="BT85" s="575"/>
      <c r="BU85" s="575"/>
      <c r="BV85" s="575"/>
      <c r="BW85" s="575"/>
      <c r="BX85" s="575"/>
      <c r="BY85" s="575"/>
      <c r="BZ85" s="575"/>
      <c r="CA85" s="575"/>
      <c r="CB85" s="575"/>
      <c r="CC85" s="575"/>
      <c r="CD85" s="575"/>
      <c r="CE85" s="575"/>
      <c r="CF85" s="575"/>
      <c r="CG85" s="575"/>
      <c r="CH85" s="575"/>
      <c r="CI85" s="575"/>
      <c r="CJ85" s="575"/>
      <c r="CK85" s="575"/>
      <c r="CL85" s="575"/>
      <c r="CM85" s="575"/>
      <c r="CN85" s="575"/>
      <c r="CO85" s="575"/>
      <c r="CP85" s="575"/>
      <c r="CQ85" s="575"/>
      <c r="CR85" s="575"/>
      <c r="CS85" s="575"/>
      <c r="CT85" s="575"/>
      <c r="CU85" s="575"/>
      <c r="CV85" s="575"/>
      <c r="CW85" s="575"/>
      <c r="CX85" s="575"/>
      <c r="CY85" s="575"/>
      <c r="CZ85" s="575"/>
      <c r="DA85" s="575"/>
      <c r="DB85" s="575"/>
      <c r="DC85" s="575"/>
      <c r="DD85" s="575"/>
      <c r="DE85" s="575"/>
      <c r="DF85" s="575"/>
      <c r="DG85" s="575"/>
      <c r="DH85" s="575"/>
      <c r="DI85" s="575"/>
      <c r="DJ85" s="575"/>
      <c r="DK85" s="575"/>
      <c r="DL85" s="575"/>
      <c r="DM85" s="575"/>
      <c r="DN85" s="575"/>
      <c r="DO85" s="575"/>
      <c r="DP85" s="575"/>
      <c r="DQ85" s="575"/>
      <c r="DR85" s="575"/>
      <c r="DS85" s="575"/>
      <c r="DT85" s="575"/>
      <c r="DU85" s="575"/>
      <c r="DV85" s="575"/>
      <c r="DW85" s="575"/>
      <c r="DX85" s="575"/>
      <c r="DY85" s="575"/>
      <c r="DZ85" s="575"/>
      <c r="EA85" s="575"/>
      <c r="EB85" s="575"/>
      <c r="EC85" s="575"/>
      <c r="ED85" s="575"/>
      <c r="EE85" s="575"/>
      <c r="EF85" s="575"/>
      <c r="EG85" s="575"/>
      <c r="EH85" s="575"/>
      <c r="EI85" s="575"/>
      <c r="EJ85" s="575"/>
      <c r="EK85" s="575"/>
      <c r="EL85" s="575"/>
      <c r="EM85" s="575"/>
      <c r="EN85" s="575"/>
      <c r="EO85" s="575"/>
      <c r="EP85" s="575"/>
      <c r="EQ85" s="575"/>
      <c r="ER85" s="575"/>
      <c r="ES85" s="575"/>
      <c r="ET85" s="575"/>
      <c r="EU85" s="575"/>
      <c r="EV85" s="575"/>
      <c r="EW85" s="575"/>
      <c r="EX85" s="575"/>
      <c r="EY85" s="591" t="s">
        <v>1640</v>
      </c>
    </row>
    <row r="86" spans="1:155" ht="12.95" customHeight="1" x14ac:dyDescent="0.2">
      <c r="A86" s="888" t="s">
        <v>118</v>
      </c>
      <c r="B86" s="888"/>
      <c r="C86" s="888"/>
      <c r="D86" s="888"/>
      <c r="E86" s="888"/>
      <c r="F86" s="888"/>
      <c r="G86" s="888"/>
      <c r="H86" s="888"/>
      <c r="I86" s="888"/>
      <c r="J86" s="888"/>
      <c r="K86" s="888"/>
      <c r="L86" s="888"/>
      <c r="M86" s="888"/>
      <c r="N86" s="888"/>
      <c r="O86" s="888"/>
      <c r="P86" s="888"/>
      <c r="Q86" s="888"/>
      <c r="R86" s="888"/>
      <c r="S86" s="888"/>
      <c r="T86" s="888"/>
      <c r="U86" s="888"/>
      <c r="V86" s="888"/>
      <c r="W86" s="888"/>
      <c r="X86" s="888"/>
      <c r="Y86" s="888"/>
      <c r="Z86" s="888"/>
      <c r="AA86" s="888"/>
      <c r="AB86" s="888"/>
      <c r="AC86" s="888"/>
      <c r="AD86" s="888"/>
      <c r="AE86" s="888"/>
      <c r="AF86" s="888"/>
      <c r="AG86" s="888"/>
      <c r="AH86" s="888"/>
      <c r="AI86" s="888"/>
      <c r="AJ86" s="888"/>
      <c r="AK86" s="888"/>
      <c r="AL86" s="888"/>
      <c r="AM86" s="888"/>
      <c r="AN86" s="888"/>
      <c r="AO86" s="888"/>
      <c r="AP86" s="888"/>
      <c r="AQ86" s="888"/>
      <c r="AR86" s="888"/>
      <c r="AS86" s="888"/>
      <c r="AT86" s="888"/>
      <c r="AU86" s="888"/>
      <c r="AV86" s="888"/>
      <c r="AW86" s="888"/>
      <c r="AX86" s="888"/>
      <c r="AY86" s="888"/>
      <c r="AZ86" s="888"/>
      <c r="BA86" s="888"/>
      <c r="BB86" s="888"/>
      <c r="BC86" s="888"/>
      <c r="BD86" s="888"/>
      <c r="BE86" s="888"/>
      <c r="BF86" s="888"/>
      <c r="BG86" s="888"/>
      <c r="BH86" s="888"/>
      <c r="BI86" s="888"/>
      <c r="BJ86" s="888"/>
      <c r="BK86" s="888"/>
      <c r="BL86" s="888"/>
      <c r="BM86" s="888"/>
      <c r="BN86" s="888"/>
      <c r="BO86" s="888"/>
      <c r="BP86" s="888"/>
      <c r="BQ86" s="888"/>
      <c r="BR86" s="888"/>
      <c r="BS86" s="888"/>
      <c r="BT86" s="888"/>
      <c r="BU86" s="888"/>
      <c r="BV86" s="888"/>
      <c r="BW86" s="888"/>
      <c r="BX86" s="888"/>
      <c r="BY86" s="888"/>
      <c r="BZ86" s="888"/>
      <c r="CA86" s="888"/>
      <c r="CB86" s="888"/>
      <c r="CC86" s="888"/>
      <c r="CD86" s="888"/>
      <c r="CE86" s="888"/>
      <c r="CF86" s="888"/>
      <c r="CG86" s="888"/>
      <c r="CH86" s="888"/>
      <c r="CI86" s="888"/>
      <c r="CJ86" s="888"/>
      <c r="CK86" s="888"/>
      <c r="CL86" s="888" t="s">
        <v>611</v>
      </c>
      <c r="CM86" s="888"/>
      <c r="CN86" s="888"/>
      <c r="CO86" s="888"/>
      <c r="CP86" s="888"/>
      <c r="CQ86" s="888"/>
      <c r="CR86" s="888"/>
      <c r="CS86" s="888"/>
      <c r="CT86" s="888"/>
      <c r="CU86" s="888"/>
      <c r="CV86" s="888"/>
      <c r="CW86" s="888"/>
      <c r="CX86" s="888" t="s">
        <v>1641</v>
      </c>
      <c r="CY86" s="888"/>
      <c r="CZ86" s="888"/>
      <c r="DA86" s="888"/>
      <c r="DB86" s="888"/>
      <c r="DC86" s="888"/>
      <c r="DD86" s="888"/>
      <c r="DE86" s="888"/>
      <c r="DF86" s="888"/>
      <c r="DG86" s="888"/>
      <c r="DH86" s="888"/>
      <c r="DI86" s="888"/>
      <c r="DJ86" s="888"/>
      <c r="DK86" s="888"/>
      <c r="DL86" s="888"/>
      <c r="DM86" s="888"/>
      <c r="DN86" s="888"/>
      <c r="DO86" s="888"/>
      <c r="DP86" s="888"/>
      <c r="DQ86" s="888"/>
      <c r="DR86" s="888"/>
      <c r="DS86" s="888"/>
      <c r="DT86" s="888"/>
      <c r="DU86" s="888"/>
      <c r="DV86" s="888"/>
      <c r="DW86" s="888"/>
      <c r="DX86" s="888"/>
      <c r="DY86" s="888" t="s">
        <v>1642</v>
      </c>
      <c r="DZ86" s="888"/>
      <c r="EA86" s="888"/>
      <c r="EB86" s="888"/>
      <c r="EC86" s="888"/>
      <c r="ED86" s="888"/>
      <c r="EE86" s="888"/>
      <c r="EF86" s="888"/>
      <c r="EG86" s="888"/>
      <c r="EH86" s="888"/>
      <c r="EI86" s="888"/>
      <c r="EJ86" s="888"/>
      <c r="EK86" s="888"/>
      <c r="EL86" s="888"/>
      <c r="EM86" s="888"/>
      <c r="EN86" s="888"/>
      <c r="EO86" s="888"/>
      <c r="EP86" s="888"/>
      <c r="EQ86" s="888"/>
      <c r="ER86" s="888"/>
      <c r="ES86" s="888"/>
      <c r="ET86" s="888"/>
      <c r="EU86" s="888"/>
      <c r="EV86" s="888"/>
      <c r="EW86" s="888"/>
      <c r="EX86" s="888"/>
      <c r="EY86" s="888"/>
    </row>
    <row r="87" spans="1:155" ht="11.25" customHeight="1" x14ac:dyDescent="0.2">
      <c r="A87" s="888" t="s">
        <v>384</v>
      </c>
      <c r="B87" s="888"/>
      <c r="C87" s="888"/>
      <c r="D87" s="888"/>
      <c r="E87" s="888"/>
      <c r="F87" s="888"/>
      <c r="G87" s="888"/>
      <c r="H87" s="888"/>
      <c r="I87" s="888"/>
      <c r="J87" s="888"/>
      <c r="K87" s="888"/>
      <c r="L87" s="888"/>
      <c r="M87" s="888"/>
      <c r="N87" s="888"/>
      <c r="O87" s="888"/>
      <c r="P87" s="888"/>
      <c r="Q87" s="888"/>
      <c r="R87" s="888"/>
      <c r="S87" s="888"/>
      <c r="T87" s="888"/>
      <c r="U87" s="888"/>
      <c r="V87" s="888"/>
      <c r="W87" s="888"/>
      <c r="X87" s="888"/>
      <c r="Y87" s="888"/>
      <c r="Z87" s="888"/>
      <c r="AA87" s="888"/>
      <c r="AB87" s="888"/>
      <c r="AC87" s="888"/>
      <c r="AD87" s="888"/>
      <c r="AE87" s="888"/>
      <c r="AF87" s="888"/>
      <c r="AG87" s="888"/>
      <c r="AH87" s="888"/>
      <c r="AI87" s="888"/>
      <c r="AJ87" s="888"/>
      <c r="AK87" s="888"/>
      <c r="AL87" s="888"/>
      <c r="AM87" s="888"/>
      <c r="AN87" s="888"/>
      <c r="AO87" s="888"/>
      <c r="AP87" s="888"/>
      <c r="AQ87" s="888"/>
      <c r="AR87" s="888"/>
      <c r="AS87" s="888"/>
      <c r="AT87" s="888"/>
      <c r="AU87" s="888"/>
      <c r="AV87" s="888"/>
      <c r="AW87" s="888"/>
      <c r="AX87" s="888"/>
      <c r="AY87" s="888"/>
      <c r="AZ87" s="888"/>
      <c r="BA87" s="888"/>
      <c r="BB87" s="888"/>
      <c r="BC87" s="888"/>
      <c r="BD87" s="888"/>
      <c r="BE87" s="888"/>
      <c r="BF87" s="888"/>
      <c r="BG87" s="888"/>
      <c r="BH87" s="888"/>
      <c r="BI87" s="888"/>
      <c r="BJ87" s="888"/>
      <c r="BK87" s="888"/>
      <c r="BL87" s="888"/>
      <c r="BM87" s="888"/>
      <c r="BN87" s="888"/>
      <c r="BO87" s="888"/>
      <c r="BP87" s="888"/>
      <c r="BQ87" s="888"/>
      <c r="BR87" s="888"/>
      <c r="BS87" s="888"/>
      <c r="BT87" s="888"/>
      <c r="BU87" s="888"/>
      <c r="BV87" s="888"/>
      <c r="BW87" s="888"/>
      <c r="BX87" s="888"/>
      <c r="BY87" s="888"/>
      <c r="BZ87" s="888"/>
      <c r="CA87" s="888"/>
      <c r="CB87" s="888"/>
      <c r="CC87" s="888"/>
      <c r="CD87" s="888"/>
      <c r="CE87" s="888"/>
      <c r="CF87" s="888"/>
      <c r="CG87" s="888"/>
      <c r="CH87" s="888"/>
      <c r="CI87" s="888"/>
      <c r="CJ87" s="888"/>
      <c r="CK87" s="888"/>
      <c r="CL87" s="888" t="s">
        <v>621</v>
      </c>
      <c r="CM87" s="888"/>
      <c r="CN87" s="888"/>
      <c r="CO87" s="888"/>
      <c r="CP87" s="888"/>
      <c r="CQ87" s="888"/>
      <c r="CR87" s="888"/>
      <c r="CS87" s="888"/>
      <c r="CT87" s="888"/>
      <c r="CU87" s="888"/>
      <c r="CV87" s="888"/>
      <c r="CW87" s="888"/>
      <c r="CX87" s="888">
        <v>1</v>
      </c>
      <c r="CY87" s="888"/>
      <c r="CZ87" s="888"/>
      <c r="DA87" s="888"/>
      <c r="DB87" s="888"/>
      <c r="DC87" s="888"/>
      <c r="DD87" s="888"/>
      <c r="DE87" s="888"/>
      <c r="DF87" s="888"/>
      <c r="DG87" s="888"/>
      <c r="DH87" s="888"/>
      <c r="DI87" s="888"/>
      <c r="DJ87" s="888"/>
      <c r="DK87" s="888"/>
      <c r="DL87" s="888"/>
      <c r="DM87" s="888"/>
      <c r="DN87" s="888"/>
      <c r="DO87" s="888"/>
      <c r="DP87" s="888"/>
      <c r="DQ87" s="888"/>
      <c r="DR87" s="888"/>
      <c r="DS87" s="888"/>
      <c r="DT87" s="888"/>
      <c r="DU87" s="888"/>
      <c r="DV87" s="888"/>
      <c r="DW87" s="888"/>
      <c r="DX87" s="888"/>
      <c r="DY87" s="888">
        <v>2</v>
      </c>
      <c r="DZ87" s="888"/>
      <c r="EA87" s="888"/>
      <c r="EB87" s="888"/>
      <c r="EC87" s="888"/>
      <c r="ED87" s="888"/>
      <c r="EE87" s="888"/>
      <c r="EF87" s="888"/>
      <c r="EG87" s="888"/>
      <c r="EH87" s="888"/>
      <c r="EI87" s="888"/>
      <c r="EJ87" s="888"/>
      <c r="EK87" s="888"/>
      <c r="EL87" s="888"/>
      <c r="EM87" s="888"/>
      <c r="EN87" s="888"/>
      <c r="EO87" s="888"/>
      <c r="EP87" s="888"/>
      <c r="EQ87" s="888"/>
      <c r="ER87" s="888"/>
      <c r="ES87" s="888"/>
      <c r="ET87" s="888"/>
      <c r="EU87" s="888"/>
      <c r="EV87" s="888"/>
      <c r="EW87" s="888"/>
      <c r="EX87" s="888"/>
      <c r="EY87" s="888"/>
    </row>
    <row r="88" spans="1:155" ht="12.95" customHeight="1" x14ac:dyDescent="0.2">
      <c r="A88" s="1402" t="s">
        <v>1643</v>
      </c>
      <c r="B88" s="1402"/>
      <c r="C88" s="1402"/>
      <c r="D88" s="1402"/>
      <c r="E88" s="1402"/>
      <c r="F88" s="1402"/>
      <c r="G88" s="1402"/>
      <c r="H88" s="1402"/>
      <c r="I88" s="1402"/>
      <c r="J88" s="1402"/>
      <c r="K88" s="1402"/>
      <c r="L88" s="1402"/>
      <c r="M88" s="1402"/>
      <c r="N88" s="1402"/>
      <c r="O88" s="1402"/>
      <c r="P88" s="1402"/>
      <c r="Q88" s="1402"/>
      <c r="R88" s="1402"/>
      <c r="S88" s="1402"/>
      <c r="T88" s="1402"/>
      <c r="U88" s="1402"/>
      <c r="V88" s="1402"/>
      <c r="W88" s="1402"/>
      <c r="X88" s="1402"/>
      <c r="Y88" s="1402"/>
      <c r="Z88" s="1402"/>
      <c r="AA88" s="1402"/>
      <c r="AB88" s="1402"/>
      <c r="AC88" s="1402"/>
      <c r="AD88" s="1402"/>
      <c r="AE88" s="1402"/>
      <c r="AF88" s="1402"/>
      <c r="AG88" s="1402"/>
      <c r="AH88" s="1402"/>
      <c r="AI88" s="1402"/>
      <c r="AJ88" s="1402"/>
      <c r="AK88" s="1402"/>
      <c r="AL88" s="1402"/>
      <c r="AM88" s="1402"/>
      <c r="AN88" s="1402"/>
      <c r="AO88" s="1402"/>
      <c r="AP88" s="1402"/>
      <c r="AQ88" s="1402"/>
      <c r="AR88" s="1402"/>
      <c r="AS88" s="1402"/>
      <c r="AT88" s="1402"/>
      <c r="AU88" s="1402"/>
      <c r="AV88" s="1402"/>
      <c r="AW88" s="1402"/>
      <c r="AX88" s="1402"/>
      <c r="AY88" s="1402"/>
      <c r="AZ88" s="1402"/>
      <c r="BA88" s="1402"/>
      <c r="BB88" s="1402"/>
      <c r="BC88" s="1402"/>
      <c r="BD88" s="1402"/>
      <c r="BE88" s="1402"/>
      <c r="BF88" s="1402"/>
      <c r="BG88" s="1402"/>
      <c r="BH88" s="1402"/>
      <c r="BI88" s="1402"/>
      <c r="BJ88" s="1402"/>
      <c r="BK88" s="1402"/>
      <c r="BL88" s="1402"/>
      <c r="BM88" s="1402"/>
      <c r="BN88" s="1402"/>
      <c r="BO88" s="1402"/>
      <c r="BP88" s="1402"/>
      <c r="BQ88" s="1402"/>
      <c r="BR88" s="1402"/>
      <c r="BS88" s="1402"/>
      <c r="BT88" s="1402"/>
      <c r="BU88" s="1402"/>
      <c r="BV88" s="1402"/>
      <c r="BW88" s="1402"/>
      <c r="BX88" s="1402"/>
      <c r="BY88" s="1402"/>
      <c r="BZ88" s="1402"/>
      <c r="CA88" s="1402"/>
      <c r="CB88" s="1402"/>
      <c r="CC88" s="1402"/>
      <c r="CD88" s="1402"/>
      <c r="CE88" s="1402"/>
      <c r="CF88" s="1402"/>
      <c r="CG88" s="1402"/>
      <c r="CH88" s="1402"/>
      <c r="CI88" s="1402"/>
      <c r="CJ88" s="1402"/>
      <c r="CK88" s="1402"/>
      <c r="CL88" s="1403">
        <v>271</v>
      </c>
      <c r="CM88" s="1403"/>
      <c r="CN88" s="1403"/>
      <c r="CO88" s="1403"/>
      <c r="CP88" s="1403"/>
      <c r="CQ88" s="1403"/>
      <c r="CR88" s="1403"/>
      <c r="CS88" s="1403"/>
      <c r="CT88" s="1403"/>
      <c r="CU88" s="1403"/>
      <c r="CV88" s="1403"/>
      <c r="CW88" s="1403"/>
      <c r="CX88" s="1404"/>
      <c r="CY88" s="1404"/>
      <c r="CZ88" s="1404"/>
      <c r="DA88" s="1404"/>
      <c r="DB88" s="1404"/>
      <c r="DC88" s="1404"/>
      <c r="DD88" s="1404"/>
      <c r="DE88" s="1404"/>
      <c r="DF88" s="1404"/>
      <c r="DG88" s="1404"/>
      <c r="DH88" s="1404"/>
      <c r="DI88" s="1404"/>
      <c r="DJ88" s="1404"/>
      <c r="DK88" s="1404"/>
      <c r="DL88" s="1404"/>
      <c r="DM88" s="1404"/>
      <c r="DN88" s="1404"/>
      <c r="DO88" s="1404"/>
      <c r="DP88" s="1404"/>
      <c r="DQ88" s="1404"/>
      <c r="DR88" s="1404"/>
      <c r="DS88" s="1404"/>
      <c r="DT88" s="1404"/>
      <c r="DU88" s="1404"/>
      <c r="DV88" s="1404"/>
      <c r="DW88" s="1404"/>
      <c r="DX88" s="1404"/>
      <c r="DY88" s="1404"/>
      <c r="DZ88" s="1404"/>
      <c r="EA88" s="1404"/>
      <c r="EB88" s="1404"/>
      <c r="EC88" s="1404"/>
      <c r="ED88" s="1404"/>
      <c r="EE88" s="1404"/>
      <c r="EF88" s="1404"/>
      <c r="EG88" s="1404"/>
      <c r="EH88" s="1404"/>
      <c r="EI88" s="1404"/>
      <c r="EJ88" s="1404"/>
      <c r="EK88" s="1404"/>
      <c r="EL88" s="1404"/>
      <c r="EM88" s="1404"/>
      <c r="EN88" s="1404"/>
      <c r="EO88" s="1404"/>
      <c r="EP88" s="1404"/>
      <c r="EQ88" s="1404"/>
      <c r="ER88" s="1404"/>
      <c r="ES88" s="1404"/>
      <c r="ET88" s="1404"/>
      <c r="EU88" s="1404"/>
      <c r="EV88" s="1404"/>
      <c r="EW88" s="1404"/>
      <c r="EX88" s="1404"/>
      <c r="EY88" s="1404"/>
    </row>
    <row r="89" spans="1:155" ht="11.25" customHeight="1" x14ac:dyDescent="0.2">
      <c r="A89" s="575"/>
      <c r="B89" s="575"/>
      <c r="C89" s="575"/>
      <c r="D89" s="575"/>
      <c r="E89" s="575"/>
      <c r="F89" s="575"/>
      <c r="G89" s="575"/>
      <c r="H89" s="575"/>
      <c r="I89" s="575"/>
      <c r="J89" s="575"/>
      <c r="K89" s="575"/>
      <c r="L89" s="575"/>
      <c r="M89" s="575"/>
      <c r="N89" s="575"/>
      <c r="O89" s="575"/>
      <c r="P89" s="575"/>
      <c r="Q89" s="575"/>
      <c r="R89" s="575"/>
      <c r="S89" s="575"/>
      <c r="T89" s="575"/>
      <c r="U89" s="575"/>
      <c r="V89" s="575"/>
      <c r="W89" s="575"/>
      <c r="X89" s="575"/>
      <c r="Y89" s="575"/>
      <c r="Z89" s="575"/>
      <c r="AA89" s="575"/>
      <c r="AB89" s="575"/>
      <c r="AC89" s="575"/>
      <c r="AD89" s="575"/>
      <c r="AE89" s="575"/>
      <c r="AF89" s="575"/>
      <c r="AG89" s="575"/>
      <c r="AH89" s="575"/>
      <c r="AI89" s="575"/>
      <c r="AJ89" s="575"/>
      <c r="AK89" s="575"/>
      <c r="AL89" s="575"/>
      <c r="AM89" s="575"/>
      <c r="AN89" s="575"/>
      <c r="AO89" s="575"/>
      <c r="AP89" s="575"/>
      <c r="AQ89" s="575"/>
      <c r="AR89" s="575"/>
      <c r="AS89" s="575"/>
      <c r="AT89" s="575"/>
      <c r="AU89" s="575"/>
      <c r="AV89" s="575"/>
      <c r="AW89" s="575"/>
      <c r="AX89" s="575"/>
      <c r="AY89" s="575"/>
      <c r="AZ89" s="575"/>
      <c r="BA89" s="575"/>
      <c r="BB89" s="575"/>
      <c r="BC89" s="575"/>
      <c r="BD89" s="575"/>
      <c r="BE89" s="575"/>
      <c r="BF89" s="575"/>
      <c r="BG89" s="575"/>
      <c r="BH89" s="575"/>
      <c r="BI89" s="575"/>
      <c r="BJ89" s="575"/>
      <c r="BK89" s="575"/>
      <c r="BL89" s="575"/>
      <c r="BM89" s="575"/>
      <c r="BN89" s="575"/>
      <c r="BO89" s="575"/>
      <c r="BP89" s="575"/>
      <c r="BQ89" s="575"/>
      <c r="BR89" s="575"/>
      <c r="BS89" s="575"/>
      <c r="BT89" s="575"/>
      <c r="BU89" s="575"/>
      <c r="BV89" s="575"/>
      <c r="BW89" s="575"/>
      <c r="BX89" s="575"/>
      <c r="BY89" s="575"/>
      <c r="BZ89" s="575"/>
      <c r="CA89" s="575"/>
      <c r="CB89" s="575"/>
      <c r="CC89" s="575"/>
      <c r="CD89" s="575"/>
      <c r="CE89" s="575"/>
      <c r="CF89" s="575"/>
      <c r="CG89" s="575"/>
      <c r="CH89" s="575"/>
      <c r="CI89" s="575"/>
      <c r="CJ89" s="575"/>
      <c r="CK89" s="575"/>
      <c r="CL89" s="575"/>
      <c r="CM89" s="575"/>
      <c r="CN89" s="575"/>
      <c r="CO89" s="575"/>
      <c r="CP89" s="575"/>
      <c r="CQ89" s="575"/>
      <c r="CR89" s="575"/>
      <c r="CS89" s="575"/>
      <c r="CT89" s="575"/>
      <c r="CU89" s="575"/>
      <c r="CV89" s="575"/>
      <c r="CW89" s="575"/>
      <c r="CX89" s="575"/>
      <c r="CY89" s="575"/>
      <c r="CZ89" s="575"/>
      <c r="DA89" s="575"/>
      <c r="DB89" s="575"/>
      <c r="DC89" s="575"/>
      <c r="DD89" s="575"/>
      <c r="DE89" s="575"/>
      <c r="DF89" s="575"/>
      <c r="DG89" s="575"/>
      <c r="DH89" s="575"/>
      <c r="DI89" s="575"/>
      <c r="DJ89" s="575"/>
      <c r="DK89" s="575"/>
      <c r="DL89" s="575"/>
      <c r="DM89" s="575"/>
      <c r="DN89" s="575"/>
      <c r="DO89" s="575"/>
      <c r="DP89" s="575"/>
      <c r="DQ89" s="575"/>
      <c r="DR89" s="575"/>
      <c r="DS89" s="575"/>
      <c r="DT89" s="575"/>
      <c r="DU89" s="575"/>
      <c r="DV89" s="575"/>
      <c r="DW89" s="575"/>
      <c r="DX89" s="575"/>
      <c r="DY89" s="575"/>
      <c r="DZ89" s="575"/>
      <c r="EA89" s="575"/>
      <c r="EB89" s="575"/>
      <c r="EC89" s="575"/>
      <c r="ED89" s="575"/>
      <c r="EE89" s="575"/>
      <c r="EF89" s="575"/>
      <c r="EG89" s="575"/>
      <c r="EH89" s="575"/>
      <c r="EI89" s="575"/>
      <c r="EJ89" s="575"/>
      <c r="EK89" s="575"/>
      <c r="EL89" s="575"/>
      <c r="EM89" s="575"/>
      <c r="EN89" s="575"/>
      <c r="EO89" s="575"/>
      <c r="EP89" s="575"/>
      <c r="EQ89" s="575"/>
      <c r="ER89" s="575"/>
      <c r="ES89" s="575"/>
      <c r="ET89" s="575"/>
      <c r="EU89" s="575"/>
      <c r="EV89" s="575"/>
      <c r="EW89" s="575"/>
      <c r="EX89" s="575"/>
      <c r="EY89" s="575"/>
    </row>
    <row r="90" spans="1:155" ht="11.25" hidden="1" customHeight="1" x14ac:dyDescent="0.2">
      <c r="A90" s="575"/>
      <c r="B90" s="575"/>
      <c r="C90" s="575"/>
      <c r="D90" s="575"/>
      <c r="E90" s="575"/>
      <c r="F90" s="575"/>
      <c r="G90" s="575"/>
      <c r="H90" s="575"/>
      <c r="I90" s="575"/>
      <c r="J90" s="575"/>
      <c r="K90" s="575"/>
      <c r="L90" s="575"/>
      <c r="M90" s="575"/>
      <c r="N90" s="575"/>
      <c r="O90" s="575"/>
      <c r="P90" s="575"/>
      <c r="Q90" s="575"/>
      <c r="R90" s="575"/>
      <c r="S90" s="575"/>
      <c r="T90" s="575"/>
      <c r="U90" s="575"/>
      <c r="V90" s="575"/>
      <c r="W90" s="575"/>
      <c r="X90" s="575"/>
      <c r="Y90" s="575"/>
      <c r="Z90" s="575"/>
      <c r="AA90" s="575"/>
      <c r="AB90" s="575"/>
      <c r="AC90" s="575"/>
      <c r="AD90" s="575"/>
      <c r="AE90" s="575"/>
      <c r="AF90" s="575"/>
      <c r="AG90" s="575"/>
      <c r="AH90" s="575"/>
      <c r="AI90" s="575"/>
      <c r="AJ90" s="575"/>
      <c r="AK90" s="575"/>
      <c r="AL90" s="575"/>
      <c r="AM90" s="575"/>
      <c r="AN90" s="575"/>
      <c r="AO90" s="575"/>
      <c r="AP90" s="575"/>
      <c r="AQ90" s="575"/>
      <c r="AR90" s="575"/>
      <c r="AS90" s="575"/>
      <c r="AT90" s="575"/>
      <c r="AU90" s="575"/>
      <c r="AV90" s="575"/>
      <c r="AW90" s="575"/>
      <c r="AX90" s="575"/>
      <c r="AY90" s="575"/>
      <c r="AZ90" s="575"/>
      <c r="BA90" s="575"/>
      <c r="BB90" s="575"/>
      <c r="BC90" s="575"/>
      <c r="BD90" s="575"/>
      <c r="BE90" s="575"/>
      <c r="BF90" s="575"/>
      <c r="BG90" s="575"/>
      <c r="BH90" s="575"/>
      <c r="BI90" s="575"/>
      <c r="BJ90" s="575"/>
      <c r="BK90" s="575"/>
      <c r="BL90" s="575"/>
      <c r="BM90" s="575"/>
      <c r="BN90" s="575"/>
      <c r="BO90" s="575"/>
      <c r="BP90" s="575"/>
      <c r="BQ90" s="575"/>
      <c r="BR90" s="575"/>
      <c r="BS90" s="575"/>
      <c r="BT90" s="575"/>
      <c r="BU90" s="575"/>
      <c r="BV90" s="575"/>
      <c r="BW90" s="575"/>
      <c r="BX90" s="575"/>
      <c r="BY90" s="575"/>
      <c r="BZ90" s="575"/>
      <c r="CA90" s="575"/>
      <c r="CB90" s="575"/>
      <c r="CC90" s="575"/>
      <c r="CD90" s="575"/>
      <c r="CE90" s="575"/>
      <c r="CF90" s="575"/>
      <c r="CG90" s="575"/>
      <c r="CH90" s="575"/>
      <c r="CI90" s="575"/>
      <c r="CJ90" s="575"/>
      <c r="CK90" s="575"/>
      <c r="CL90" s="575"/>
      <c r="CM90" s="575"/>
      <c r="CN90" s="575"/>
      <c r="CO90" s="575"/>
      <c r="CP90" s="575"/>
      <c r="CQ90" s="575"/>
      <c r="CR90" s="575"/>
      <c r="CS90" s="575"/>
      <c r="CT90" s="575"/>
      <c r="CU90" s="575"/>
      <c r="CV90" s="575"/>
      <c r="CW90" s="575"/>
      <c r="CX90" s="575"/>
      <c r="CY90" s="575"/>
      <c r="CZ90" s="575"/>
      <c r="DA90" s="575"/>
      <c r="DB90" s="575"/>
      <c r="DC90" s="575"/>
      <c r="DD90" s="575"/>
      <c r="DE90" s="575"/>
      <c r="DF90" s="575"/>
      <c r="DG90" s="575"/>
      <c r="DH90" s="575"/>
      <c r="DI90" s="575"/>
      <c r="DJ90" s="575"/>
      <c r="DK90" s="575"/>
      <c r="DL90" s="575"/>
      <c r="DM90" s="575"/>
      <c r="DN90" s="575"/>
      <c r="DO90" s="575"/>
      <c r="DP90" s="575"/>
      <c r="DQ90" s="575"/>
      <c r="DR90" s="575"/>
      <c r="DS90" s="575"/>
      <c r="DT90" s="575"/>
      <c r="DU90" s="575"/>
      <c r="DV90" s="575"/>
      <c r="DW90" s="575"/>
      <c r="DX90" s="575"/>
      <c r="DY90" s="575"/>
      <c r="DZ90" s="575"/>
      <c r="EA90" s="575"/>
      <c r="EB90" s="575"/>
      <c r="EC90" s="575"/>
      <c r="ED90" s="575"/>
      <c r="EE90" s="575"/>
      <c r="EF90" s="575"/>
      <c r="EG90" s="575"/>
      <c r="EH90" s="575"/>
      <c r="EI90" s="575"/>
      <c r="EJ90" s="575"/>
      <c r="EK90" s="575"/>
      <c r="EL90" s="575"/>
      <c r="EM90" s="575"/>
      <c r="EN90" s="575"/>
      <c r="EO90" s="575"/>
      <c r="EP90" s="575"/>
      <c r="EQ90" s="575"/>
      <c r="ER90" s="575"/>
      <c r="ES90" s="575"/>
      <c r="ET90" s="575"/>
      <c r="EU90" s="575"/>
      <c r="EV90" s="575"/>
      <c r="EW90" s="575"/>
      <c r="EX90" s="575"/>
      <c r="EY90" s="591" t="s">
        <v>1644</v>
      </c>
    </row>
    <row r="91" spans="1:155" ht="11.25" hidden="1" customHeight="1" x14ac:dyDescent="0.2">
      <c r="A91" s="575"/>
      <c r="B91" s="575"/>
      <c r="C91" s="575"/>
      <c r="D91" s="575"/>
      <c r="E91" s="575"/>
      <c r="F91" s="575"/>
      <c r="G91" s="575"/>
      <c r="H91" s="575"/>
      <c r="I91" s="575"/>
      <c r="J91" s="575"/>
      <c r="K91" s="575"/>
      <c r="L91" s="575"/>
      <c r="M91" s="575"/>
      <c r="N91" s="575"/>
      <c r="O91" s="575"/>
      <c r="P91" s="575"/>
      <c r="Q91" s="575"/>
      <c r="R91" s="575"/>
      <c r="S91" s="575"/>
      <c r="T91" s="575"/>
      <c r="U91" s="575"/>
      <c r="V91" s="575"/>
      <c r="W91" s="575"/>
      <c r="X91" s="575"/>
      <c r="Y91" s="575"/>
      <c r="Z91" s="575"/>
      <c r="AA91" s="575"/>
      <c r="AB91" s="575"/>
      <c r="AC91" s="575"/>
      <c r="AD91" s="575"/>
      <c r="AE91" s="575"/>
      <c r="AF91" s="575"/>
      <c r="AG91" s="575"/>
      <c r="AH91" s="575"/>
      <c r="AI91" s="575"/>
      <c r="AJ91" s="575"/>
      <c r="AK91" s="575"/>
      <c r="AL91" s="575"/>
      <c r="AM91" s="575"/>
      <c r="AN91" s="575"/>
      <c r="AO91" s="575"/>
      <c r="AP91" s="575"/>
      <c r="AQ91" s="575"/>
      <c r="AR91" s="575"/>
      <c r="AS91" s="575"/>
      <c r="AT91" s="575"/>
      <c r="AU91" s="575"/>
      <c r="AV91" s="575"/>
      <c r="AW91" s="575"/>
      <c r="AX91" s="575"/>
      <c r="AY91" s="575"/>
      <c r="AZ91" s="575"/>
      <c r="BA91" s="575"/>
      <c r="BB91" s="575"/>
      <c r="BC91" s="575"/>
      <c r="BD91" s="575"/>
      <c r="BE91" s="575"/>
      <c r="BF91" s="575"/>
      <c r="BG91" s="575"/>
      <c r="BH91" s="575"/>
      <c r="BI91" s="575"/>
      <c r="BJ91" s="575"/>
      <c r="BK91" s="575"/>
      <c r="BL91" s="575"/>
      <c r="BM91" s="575"/>
      <c r="BN91" s="575"/>
      <c r="BO91" s="575"/>
      <c r="BP91" s="575"/>
      <c r="BQ91" s="575"/>
      <c r="BR91" s="575"/>
      <c r="BS91" s="575"/>
      <c r="BT91" s="575"/>
      <c r="BU91" s="575"/>
      <c r="BV91" s="575"/>
      <c r="BW91" s="575"/>
      <c r="BX91" s="575"/>
      <c r="BY91" s="575"/>
      <c r="BZ91" s="575"/>
      <c r="CA91" s="575"/>
      <c r="CB91" s="575"/>
      <c r="CC91" s="575"/>
      <c r="CD91" s="575"/>
      <c r="CE91" s="575"/>
      <c r="CF91" s="575"/>
      <c r="CG91" s="575"/>
      <c r="CH91" s="575"/>
      <c r="CI91" s="575"/>
      <c r="CJ91" s="575"/>
      <c r="CK91" s="575"/>
      <c r="CL91" s="575"/>
      <c r="CM91" s="575"/>
      <c r="CN91" s="575"/>
      <c r="CO91" s="575"/>
      <c r="CP91" s="575"/>
      <c r="CQ91" s="575"/>
      <c r="CR91" s="575"/>
      <c r="CS91" s="575"/>
      <c r="CT91" s="575"/>
      <c r="CU91" s="575"/>
      <c r="CV91" s="575"/>
      <c r="CW91" s="575"/>
      <c r="CX91" s="575"/>
      <c r="CY91" s="575"/>
      <c r="CZ91" s="575"/>
      <c r="DA91" s="575"/>
      <c r="DB91" s="575"/>
      <c r="DC91" s="575"/>
      <c r="DD91" s="575"/>
      <c r="DE91" s="575"/>
      <c r="DF91" s="575"/>
      <c r="DG91" s="575"/>
      <c r="DH91" s="575"/>
      <c r="DI91" s="575"/>
      <c r="DJ91" s="575"/>
      <c r="DK91" s="575"/>
      <c r="DL91" s="575"/>
      <c r="DM91" s="575"/>
      <c r="DN91" s="575"/>
      <c r="DO91" s="575"/>
      <c r="DP91" s="575"/>
      <c r="DQ91" s="575"/>
      <c r="DR91" s="575"/>
      <c r="DS91" s="575"/>
      <c r="DT91" s="575"/>
      <c r="DU91" s="575"/>
      <c r="DV91" s="575"/>
      <c r="DW91" s="575"/>
      <c r="DX91" s="575"/>
      <c r="DY91" s="575"/>
      <c r="DZ91" s="575"/>
      <c r="EA91" s="575"/>
      <c r="EB91" s="575"/>
      <c r="EC91" s="575"/>
      <c r="ED91" s="575"/>
      <c r="EE91" s="575"/>
      <c r="EF91" s="575"/>
      <c r="EG91" s="575"/>
      <c r="EH91" s="575"/>
      <c r="EI91" s="575"/>
      <c r="EJ91" s="575"/>
      <c r="EK91" s="575"/>
      <c r="EL91" s="575"/>
      <c r="EM91" s="575"/>
      <c r="EN91" s="575"/>
      <c r="EO91" s="575"/>
      <c r="EP91" s="575"/>
      <c r="EQ91" s="575"/>
      <c r="ER91" s="575"/>
      <c r="ES91" s="575"/>
      <c r="ET91" s="575"/>
      <c r="EU91" s="575"/>
      <c r="EV91" s="575"/>
      <c r="EW91" s="575"/>
      <c r="EX91" s="575"/>
      <c r="EY91" s="575"/>
    </row>
    <row r="92" spans="1:155" ht="3" hidden="1" customHeight="1" x14ac:dyDescent="0.2">
      <c r="A92" s="596"/>
      <c r="B92" s="578"/>
      <c r="C92" s="578"/>
      <c r="D92" s="578"/>
      <c r="E92" s="578"/>
      <c r="F92" s="578"/>
      <c r="G92" s="578"/>
      <c r="H92" s="578"/>
      <c r="I92" s="578"/>
      <c r="J92" s="578"/>
      <c r="K92" s="578"/>
      <c r="L92" s="578"/>
      <c r="M92" s="578"/>
      <c r="N92" s="578"/>
      <c r="O92" s="578"/>
      <c r="P92" s="578"/>
      <c r="Q92" s="578"/>
      <c r="R92" s="578"/>
      <c r="S92" s="578"/>
      <c r="T92" s="578"/>
      <c r="U92" s="578"/>
      <c r="V92" s="578"/>
      <c r="W92" s="578"/>
      <c r="X92" s="578"/>
      <c r="Y92" s="578"/>
      <c r="Z92" s="578"/>
      <c r="AA92" s="578"/>
      <c r="AB92" s="578"/>
      <c r="AC92" s="578"/>
      <c r="AD92" s="578"/>
      <c r="AE92" s="578"/>
      <c r="AF92" s="578"/>
      <c r="AG92" s="578"/>
      <c r="AH92" s="578"/>
      <c r="AI92" s="578"/>
      <c r="AJ92" s="578"/>
      <c r="AK92" s="578"/>
      <c r="AL92" s="578"/>
      <c r="AM92" s="578"/>
      <c r="AN92" s="578"/>
      <c r="AO92" s="578"/>
      <c r="AP92" s="578"/>
      <c r="AQ92" s="578"/>
      <c r="AR92" s="578"/>
      <c r="AS92" s="578"/>
      <c r="AT92" s="578"/>
      <c r="AU92" s="578"/>
      <c r="AV92" s="578"/>
      <c r="AW92" s="578"/>
      <c r="AX92" s="578"/>
      <c r="AY92" s="578"/>
      <c r="AZ92" s="578"/>
      <c r="BA92" s="578"/>
      <c r="BB92" s="578"/>
      <c r="BC92" s="578"/>
      <c r="BD92" s="578"/>
      <c r="BE92" s="578"/>
      <c r="BF92" s="578"/>
      <c r="BG92" s="578"/>
      <c r="BH92" s="578"/>
      <c r="BI92" s="578"/>
      <c r="BJ92" s="578"/>
      <c r="BK92" s="578"/>
      <c r="BL92" s="578"/>
      <c r="BM92" s="578"/>
      <c r="BN92" s="578"/>
      <c r="BO92" s="578"/>
      <c r="BP92" s="578"/>
      <c r="BQ92" s="578"/>
      <c r="BR92" s="578"/>
      <c r="BS92" s="578"/>
      <c r="BT92" s="578"/>
      <c r="BU92" s="578"/>
      <c r="BV92" s="578"/>
      <c r="BW92" s="578"/>
      <c r="BX92" s="578"/>
      <c r="BY92" s="578"/>
      <c r="BZ92" s="578"/>
      <c r="CA92" s="578"/>
      <c r="CB92" s="578"/>
      <c r="CC92" s="578"/>
      <c r="CD92" s="578"/>
      <c r="CE92" s="578"/>
      <c r="CF92" s="578"/>
      <c r="CG92" s="578"/>
      <c r="CH92" s="578"/>
      <c r="CI92" s="578"/>
      <c r="CJ92" s="578"/>
      <c r="CK92" s="578"/>
      <c r="CL92" s="578"/>
      <c r="CM92" s="578"/>
      <c r="CN92" s="578"/>
      <c r="CO92" s="578"/>
      <c r="CP92" s="578"/>
      <c r="CQ92" s="578"/>
      <c r="CR92" s="578"/>
      <c r="CS92" s="578"/>
      <c r="CT92" s="578"/>
      <c r="CU92" s="578"/>
      <c r="CV92" s="578"/>
      <c r="CW92" s="578"/>
      <c r="CX92" s="578"/>
      <c r="CY92" s="578"/>
      <c r="CZ92" s="578"/>
      <c r="DA92" s="578"/>
      <c r="DB92" s="578"/>
      <c r="DC92" s="578"/>
      <c r="DD92" s="578"/>
      <c r="DE92" s="578"/>
      <c r="DF92" s="578"/>
      <c r="DG92" s="578"/>
      <c r="DH92" s="578"/>
      <c r="DI92" s="578"/>
      <c r="DJ92" s="578"/>
      <c r="DK92" s="578"/>
      <c r="DL92" s="578"/>
      <c r="DM92" s="578"/>
      <c r="DN92" s="578"/>
      <c r="DO92" s="578"/>
      <c r="DP92" s="578"/>
      <c r="DQ92" s="578"/>
      <c r="DR92" s="578"/>
      <c r="DS92" s="578"/>
      <c r="DT92" s="578"/>
      <c r="DU92" s="578"/>
      <c r="DV92" s="578"/>
      <c r="DW92" s="578"/>
      <c r="DX92" s="578"/>
      <c r="DY92" s="578"/>
      <c r="DZ92" s="578"/>
      <c r="EA92" s="578"/>
      <c r="EB92" s="578"/>
      <c r="EC92" s="578"/>
      <c r="ED92" s="578"/>
      <c r="EE92" s="578"/>
      <c r="EF92" s="578"/>
      <c r="EG92" s="578"/>
      <c r="EH92" s="578"/>
      <c r="EI92" s="578"/>
      <c r="EJ92" s="578"/>
      <c r="EK92" s="578"/>
      <c r="EL92" s="578"/>
      <c r="EM92" s="578"/>
      <c r="EN92" s="578"/>
      <c r="EO92" s="578"/>
      <c r="EP92" s="578"/>
      <c r="EQ92" s="578"/>
      <c r="ER92" s="578"/>
      <c r="ES92" s="578"/>
      <c r="ET92" s="578"/>
      <c r="EU92" s="578"/>
      <c r="EV92" s="578"/>
      <c r="EW92" s="578"/>
      <c r="EX92" s="578"/>
      <c r="EY92" s="579"/>
    </row>
    <row r="93" spans="1:155" ht="12.75" hidden="1" customHeight="1" x14ac:dyDescent="0.2">
      <c r="A93" s="1405" t="s">
        <v>1645</v>
      </c>
      <c r="B93" s="1406"/>
      <c r="C93" s="1406"/>
      <c r="D93" s="1406"/>
      <c r="E93" s="1406"/>
      <c r="F93" s="1406"/>
      <c r="G93" s="1406"/>
      <c r="H93" s="1406"/>
      <c r="I93" s="1406"/>
      <c r="J93" s="1406"/>
      <c r="K93" s="1406"/>
      <c r="L93" s="1406"/>
      <c r="M93" s="1406"/>
      <c r="N93" s="1406"/>
      <c r="O93" s="1406"/>
      <c r="P93" s="1406"/>
      <c r="Q93" s="1406"/>
      <c r="R93" s="1406"/>
      <c r="S93" s="1406"/>
      <c r="T93" s="1406"/>
      <c r="U93" s="1406"/>
      <c r="V93" s="1406"/>
      <c r="W93" s="1406"/>
      <c r="X93" s="1406"/>
      <c r="Y93" s="1406"/>
      <c r="Z93" s="1406"/>
      <c r="AA93" s="1406"/>
      <c r="AB93" s="1406"/>
      <c r="AC93" s="1406"/>
      <c r="AD93" s="1406"/>
      <c r="AE93" s="1406"/>
      <c r="AF93" s="1406"/>
      <c r="AG93" s="1406"/>
      <c r="AH93" s="1406"/>
      <c r="AI93" s="1406"/>
      <c r="AJ93" s="1406"/>
      <c r="AK93" s="1406"/>
      <c r="AL93" s="1406"/>
      <c r="AM93" s="1406"/>
      <c r="AN93" s="1406"/>
      <c r="AO93" s="1406"/>
      <c r="AP93" s="1406"/>
      <c r="AQ93" s="1406"/>
      <c r="AR93" s="1406"/>
      <c r="AS93" s="1406"/>
      <c r="AT93" s="1406"/>
      <c r="AU93" s="1406"/>
      <c r="AV93" s="1406"/>
      <c r="AW93" s="1406"/>
      <c r="AX93" s="1406"/>
      <c r="AY93" s="1406"/>
      <c r="AZ93" s="1406"/>
      <c r="BA93" s="1406"/>
      <c r="BB93" s="1406"/>
      <c r="BC93" s="1406"/>
      <c r="BD93" s="1406"/>
      <c r="BE93" s="1406"/>
      <c r="BF93" s="1406"/>
      <c r="BG93" s="1406"/>
      <c r="BH93" s="1406"/>
      <c r="BI93" s="1406"/>
      <c r="BJ93" s="1406"/>
      <c r="BK93" s="1406"/>
      <c r="BL93" s="1406"/>
      <c r="BM93" s="1406"/>
      <c r="BN93" s="1406"/>
      <c r="BO93" s="1406"/>
      <c r="BP93" s="1406"/>
      <c r="BQ93" s="1406"/>
      <c r="BR93" s="1406"/>
      <c r="BS93" s="1406"/>
      <c r="BT93" s="1406"/>
      <c r="BU93" s="1406"/>
      <c r="BV93" s="1406"/>
      <c r="BW93" s="1406"/>
      <c r="BX93" s="1406"/>
      <c r="BY93" s="1406"/>
      <c r="BZ93" s="1406"/>
      <c r="CA93" s="1406"/>
      <c r="CB93" s="1406"/>
      <c r="CC93" s="1406"/>
      <c r="CD93" s="1406"/>
      <c r="CE93" s="1406"/>
      <c r="CF93" s="1406"/>
      <c r="CG93" s="1406"/>
      <c r="CH93" s="1406"/>
      <c r="CI93" s="1406"/>
      <c r="CJ93" s="1406"/>
      <c r="CK93" s="1406"/>
      <c r="CL93" s="1406"/>
      <c r="CM93" s="1406"/>
      <c r="CN93" s="1406"/>
      <c r="CO93" s="1406"/>
      <c r="CP93" s="1406"/>
      <c r="CQ93" s="1406"/>
      <c r="CR93" s="1406"/>
      <c r="CS93" s="1406"/>
      <c r="CT93" s="1406"/>
      <c r="CU93" s="1406"/>
      <c r="CV93" s="1406"/>
      <c r="CW93" s="1406"/>
      <c r="CX93" s="1406"/>
      <c r="CY93" s="1406"/>
      <c r="CZ93" s="1406"/>
      <c r="DA93" s="1406"/>
      <c r="DB93" s="1406"/>
      <c r="DC93" s="1406"/>
      <c r="DD93" s="1406"/>
      <c r="DE93" s="1406"/>
      <c r="DF93" s="1406"/>
      <c r="DG93" s="1406"/>
      <c r="DH93" s="1406"/>
      <c r="DI93" s="1406"/>
      <c r="DJ93" s="1406"/>
      <c r="DK93" s="1406"/>
      <c r="DL93" s="1406"/>
      <c r="DM93" s="1406"/>
      <c r="DN93" s="1406"/>
      <c r="DO93" s="1406"/>
      <c r="DP93" s="1406"/>
      <c r="DQ93" s="1406"/>
      <c r="DR93" s="1406"/>
      <c r="DS93" s="1406"/>
      <c r="DT93" s="1406"/>
      <c r="DU93" s="1406"/>
      <c r="DV93" s="1406"/>
      <c r="DW93" s="1406"/>
      <c r="DX93" s="1406"/>
      <c r="DY93" s="1406"/>
      <c r="DZ93" s="1406"/>
      <c r="EA93" s="1406"/>
      <c r="EB93" s="1406"/>
      <c r="EC93" s="1406"/>
      <c r="ED93" s="1406"/>
      <c r="EE93" s="1406"/>
      <c r="EF93" s="1406"/>
      <c r="EG93" s="1406"/>
      <c r="EH93" s="1406"/>
      <c r="EI93" s="1406"/>
      <c r="EJ93" s="1406"/>
      <c r="EK93" s="1406"/>
      <c r="EL93" s="1406"/>
      <c r="EM93" s="1406"/>
      <c r="EN93" s="1406"/>
      <c r="EO93" s="1406"/>
      <c r="EP93" s="1406"/>
      <c r="EQ93" s="1406"/>
      <c r="ER93" s="1406"/>
      <c r="ES93" s="1406"/>
      <c r="ET93" s="1406"/>
      <c r="EU93" s="1406"/>
      <c r="EV93" s="1406"/>
      <c r="EW93" s="1406"/>
      <c r="EX93" s="1406"/>
      <c r="EY93" s="1407"/>
    </row>
    <row r="94" spans="1:155" ht="12.95" hidden="1" customHeight="1" x14ac:dyDescent="0.2">
      <c r="A94" s="1405" t="s">
        <v>1646</v>
      </c>
      <c r="B94" s="1406"/>
      <c r="C94" s="1406"/>
      <c r="D94" s="1406"/>
      <c r="E94" s="1406"/>
      <c r="F94" s="1406"/>
      <c r="G94" s="1406"/>
      <c r="H94" s="1406"/>
      <c r="I94" s="1406"/>
      <c r="J94" s="1406"/>
      <c r="K94" s="1406"/>
      <c r="L94" s="1406"/>
      <c r="M94" s="1406"/>
      <c r="N94" s="1406"/>
      <c r="O94" s="1406"/>
      <c r="P94" s="1406"/>
      <c r="Q94" s="1406"/>
      <c r="R94" s="1406"/>
      <c r="S94" s="1406"/>
      <c r="T94" s="1406"/>
      <c r="U94" s="1406"/>
      <c r="V94" s="1406"/>
      <c r="W94" s="1406"/>
      <c r="X94" s="1406"/>
      <c r="Y94" s="1406"/>
      <c r="Z94" s="1406"/>
      <c r="AA94" s="1406"/>
      <c r="AB94" s="1406"/>
      <c r="AC94" s="1406"/>
      <c r="AD94" s="1406"/>
      <c r="AE94" s="1406"/>
      <c r="AF94" s="1406"/>
      <c r="AG94" s="1406"/>
      <c r="AH94" s="1406"/>
      <c r="AI94" s="1406"/>
      <c r="AJ94" s="1406"/>
      <c r="AK94" s="1406"/>
      <c r="AL94" s="1406"/>
      <c r="AM94" s="1406"/>
      <c r="AN94" s="1406"/>
      <c r="AO94" s="1406"/>
      <c r="AP94" s="1406"/>
      <c r="AQ94" s="1406"/>
      <c r="AR94" s="1406"/>
      <c r="AS94" s="1406"/>
      <c r="AT94" s="1406"/>
      <c r="AU94" s="1406"/>
      <c r="AV94" s="1406"/>
      <c r="AW94" s="1406"/>
      <c r="AX94" s="1406"/>
      <c r="AY94" s="1406"/>
      <c r="AZ94" s="1406"/>
      <c r="BA94" s="1406"/>
      <c r="BB94" s="1406"/>
      <c r="BC94" s="1406"/>
      <c r="BD94" s="1406"/>
      <c r="BE94" s="1406"/>
      <c r="BF94" s="1406"/>
      <c r="BG94" s="1406"/>
      <c r="BH94" s="1406"/>
      <c r="BI94" s="1406"/>
      <c r="BJ94" s="1406"/>
      <c r="BK94" s="1406"/>
      <c r="BL94" s="1406"/>
      <c r="BM94" s="1406"/>
      <c r="BN94" s="1406"/>
      <c r="BO94" s="1406"/>
      <c r="BP94" s="1406"/>
      <c r="BQ94" s="1406"/>
      <c r="BR94" s="1406"/>
      <c r="BS94" s="1406"/>
      <c r="BT94" s="1406"/>
      <c r="BU94" s="1406"/>
      <c r="BV94" s="1406"/>
      <c r="BW94" s="1406"/>
      <c r="BX94" s="1406"/>
      <c r="BY94" s="1406"/>
      <c r="BZ94" s="1406"/>
      <c r="CA94" s="1406"/>
      <c r="CB94" s="1406"/>
      <c r="CC94" s="1406"/>
      <c r="CD94" s="1406"/>
      <c r="CE94" s="1406"/>
      <c r="CF94" s="1406"/>
      <c r="CG94" s="1406"/>
      <c r="CH94" s="1406"/>
      <c r="CI94" s="1406"/>
      <c r="CJ94" s="1406"/>
      <c r="CK94" s="1406"/>
      <c r="CL94" s="1406"/>
      <c r="CM94" s="1406"/>
      <c r="CN94" s="1406"/>
      <c r="CO94" s="1406"/>
      <c r="CP94" s="1406"/>
      <c r="CQ94" s="1406"/>
      <c r="CR94" s="1406"/>
      <c r="CS94" s="1406"/>
      <c r="CT94" s="1406"/>
      <c r="CU94" s="1406"/>
      <c r="CV94" s="1406"/>
      <c r="CW94" s="1406"/>
      <c r="CX94" s="1406"/>
      <c r="CY94" s="1406"/>
      <c r="CZ94" s="1406"/>
      <c r="DA94" s="1406"/>
      <c r="DB94" s="1406"/>
      <c r="DC94" s="1406"/>
      <c r="DD94" s="1406"/>
      <c r="DE94" s="1406"/>
      <c r="DF94" s="1406"/>
      <c r="DG94" s="1406"/>
      <c r="DH94" s="1406"/>
      <c r="DI94" s="1406"/>
      <c r="DJ94" s="1406"/>
      <c r="DK94" s="1406"/>
      <c r="DL94" s="1406"/>
      <c r="DM94" s="1406"/>
      <c r="DN94" s="1406"/>
      <c r="DO94" s="1406"/>
      <c r="DP94" s="1406"/>
      <c r="DQ94" s="1406"/>
      <c r="DR94" s="1406"/>
      <c r="DS94" s="1406"/>
      <c r="DT94" s="1406"/>
      <c r="DU94" s="1406"/>
      <c r="DV94" s="1406"/>
      <c r="DW94" s="1406"/>
      <c r="DX94" s="1406"/>
      <c r="DY94" s="1406"/>
      <c r="DZ94" s="1406"/>
      <c r="EA94" s="1406"/>
      <c r="EB94" s="1406"/>
      <c r="EC94" s="1406"/>
      <c r="ED94" s="1406"/>
      <c r="EE94" s="1406"/>
      <c r="EF94" s="1406"/>
      <c r="EG94" s="1406"/>
      <c r="EH94" s="1406"/>
      <c r="EI94" s="1406"/>
      <c r="EJ94" s="1406"/>
      <c r="EK94" s="1406"/>
      <c r="EL94" s="1406"/>
      <c r="EM94" s="1406"/>
      <c r="EN94" s="1406"/>
      <c r="EO94" s="1406"/>
      <c r="EP94" s="1406"/>
      <c r="EQ94" s="1406"/>
      <c r="ER94" s="1406"/>
      <c r="ES94" s="1406"/>
      <c r="ET94" s="1406"/>
      <c r="EU94" s="1406"/>
      <c r="EV94" s="1406"/>
      <c r="EW94" s="1406"/>
      <c r="EX94" s="1406"/>
      <c r="EY94" s="1407"/>
    </row>
    <row r="95" spans="1:155" ht="12.95" hidden="1" customHeight="1" x14ac:dyDescent="0.2">
      <c r="A95" s="1405" t="s">
        <v>1647</v>
      </c>
      <c r="B95" s="1406"/>
      <c r="C95" s="1406"/>
      <c r="D95" s="1406"/>
      <c r="E95" s="1406"/>
      <c r="F95" s="1406"/>
      <c r="G95" s="1406"/>
      <c r="H95" s="1406"/>
      <c r="I95" s="1406"/>
      <c r="J95" s="1406"/>
      <c r="K95" s="1406"/>
      <c r="L95" s="1406"/>
      <c r="M95" s="1406"/>
      <c r="N95" s="1406"/>
      <c r="O95" s="1406"/>
      <c r="P95" s="1406"/>
      <c r="Q95" s="1406"/>
      <c r="R95" s="1406"/>
      <c r="S95" s="1406"/>
      <c r="T95" s="1406"/>
      <c r="U95" s="1406"/>
      <c r="V95" s="1406"/>
      <c r="W95" s="1406"/>
      <c r="X95" s="1406"/>
      <c r="Y95" s="1406"/>
      <c r="Z95" s="1406"/>
      <c r="AA95" s="1406"/>
      <c r="AB95" s="1406"/>
      <c r="AC95" s="1406"/>
      <c r="AD95" s="1406"/>
      <c r="AE95" s="1406"/>
      <c r="AF95" s="1406"/>
      <c r="AG95" s="1406"/>
      <c r="AH95" s="1406"/>
      <c r="AI95" s="1406"/>
      <c r="AJ95" s="1406"/>
      <c r="AK95" s="1406"/>
      <c r="AL95" s="1406"/>
      <c r="AM95" s="1406"/>
      <c r="AN95" s="1406"/>
      <c r="AO95" s="1406"/>
      <c r="AP95" s="1406"/>
      <c r="AQ95" s="1406"/>
      <c r="AR95" s="1406"/>
      <c r="AS95" s="1406"/>
      <c r="AT95" s="1406"/>
      <c r="AU95" s="1406"/>
      <c r="AV95" s="1406"/>
      <c r="AW95" s="1406"/>
      <c r="AX95" s="1406"/>
      <c r="AY95" s="1406"/>
      <c r="AZ95" s="1406"/>
      <c r="BA95" s="1406"/>
      <c r="BB95" s="1406"/>
      <c r="BC95" s="1406"/>
      <c r="BD95" s="1406"/>
      <c r="BE95" s="1406"/>
      <c r="BF95" s="1406"/>
      <c r="BG95" s="1406"/>
      <c r="BH95" s="1406"/>
      <c r="BI95" s="1406"/>
      <c r="BJ95" s="1406"/>
      <c r="BK95" s="1406"/>
      <c r="BL95" s="1406"/>
      <c r="BM95" s="1406"/>
      <c r="BN95" s="1406"/>
      <c r="BO95" s="1406"/>
      <c r="BP95" s="1406"/>
      <c r="BQ95" s="1406"/>
      <c r="BR95" s="1406"/>
      <c r="BS95" s="1406"/>
      <c r="BT95" s="1406"/>
      <c r="BU95" s="1406"/>
      <c r="BV95" s="1406"/>
      <c r="BW95" s="1406"/>
      <c r="BX95" s="1406"/>
      <c r="BY95" s="1406"/>
      <c r="BZ95" s="1406"/>
      <c r="CA95" s="1406"/>
      <c r="CB95" s="1406"/>
      <c r="CC95" s="1406"/>
      <c r="CD95" s="1406"/>
      <c r="CE95" s="1406"/>
      <c r="CF95" s="1406"/>
      <c r="CG95" s="1406"/>
      <c r="CH95" s="1406"/>
      <c r="CI95" s="1406"/>
      <c r="CJ95" s="1406"/>
      <c r="CK95" s="1406"/>
      <c r="CL95" s="1406"/>
      <c r="CM95" s="1406"/>
      <c r="CN95" s="1406"/>
      <c r="CO95" s="1406"/>
      <c r="CP95" s="1406"/>
      <c r="CQ95" s="1406"/>
      <c r="CR95" s="1406"/>
      <c r="CS95" s="1406"/>
      <c r="CT95" s="1406"/>
      <c r="CU95" s="1406"/>
      <c r="CV95" s="1406"/>
      <c r="CW95" s="1406"/>
      <c r="CX95" s="1406"/>
      <c r="CY95" s="1406"/>
      <c r="CZ95" s="1406"/>
      <c r="DA95" s="1406"/>
      <c r="DB95" s="1406"/>
      <c r="DC95" s="1406"/>
      <c r="DD95" s="1406"/>
      <c r="DE95" s="1406"/>
      <c r="DF95" s="1406"/>
      <c r="DG95" s="1406"/>
      <c r="DH95" s="1406"/>
      <c r="DI95" s="1406"/>
      <c r="DJ95" s="1406"/>
      <c r="DK95" s="1406"/>
      <c r="DL95" s="1406"/>
      <c r="DM95" s="1406"/>
      <c r="DN95" s="1406"/>
      <c r="DO95" s="1406"/>
      <c r="DP95" s="1406"/>
      <c r="DQ95" s="1406"/>
      <c r="DR95" s="1406"/>
      <c r="DS95" s="1406"/>
      <c r="DT95" s="1406"/>
      <c r="DU95" s="1406"/>
      <c r="DV95" s="1406"/>
      <c r="DW95" s="1406"/>
      <c r="DX95" s="1406"/>
      <c r="DY95" s="1406"/>
      <c r="DZ95" s="1406"/>
      <c r="EA95" s="1406"/>
      <c r="EB95" s="1406"/>
      <c r="EC95" s="1406"/>
      <c r="ED95" s="1406"/>
      <c r="EE95" s="1406"/>
      <c r="EF95" s="1406"/>
      <c r="EG95" s="1406"/>
      <c r="EH95" s="1406"/>
      <c r="EI95" s="1406"/>
      <c r="EJ95" s="1406"/>
      <c r="EK95" s="1406"/>
      <c r="EL95" s="1406"/>
      <c r="EM95" s="1406"/>
      <c r="EN95" s="1406"/>
      <c r="EO95" s="1406"/>
      <c r="EP95" s="1406"/>
      <c r="EQ95" s="1406"/>
      <c r="ER95" s="1406"/>
      <c r="ES95" s="1406"/>
      <c r="ET95" s="1406"/>
      <c r="EU95" s="1406"/>
      <c r="EV95" s="1406"/>
      <c r="EW95" s="1406"/>
      <c r="EX95" s="1406"/>
      <c r="EY95" s="1407"/>
    </row>
    <row r="96" spans="1:155" ht="3" hidden="1" customHeight="1" x14ac:dyDescent="0.2">
      <c r="A96" s="580"/>
      <c r="B96" s="581"/>
      <c r="C96" s="581"/>
      <c r="D96" s="581"/>
      <c r="E96" s="581"/>
      <c r="F96" s="581"/>
      <c r="G96" s="581"/>
      <c r="H96" s="581"/>
      <c r="I96" s="581"/>
      <c r="J96" s="581"/>
      <c r="K96" s="581"/>
      <c r="L96" s="581"/>
      <c r="M96" s="581"/>
      <c r="N96" s="581"/>
      <c r="O96" s="581"/>
      <c r="P96" s="581"/>
      <c r="Q96" s="581"/>
      <c r="R96" s="581"/>
      <c r="S96" s="581"/>
      <c r="T96" s="581"/>
      <c r="U96" s="581"/>
      <c r="V96" s="581"/>
      <c r="W96" s="581"/>
      <c r="X96" s="581"/>
      <c r="Y96" s="581"/>
      <c r="Z96" s="581"/>
      <c r="AA96" s="581"/>
      <c r="AB96" s="581"/>
      <c r="AC96" s="581"/>
      <c r="AD96" s="581"/>
      <c r="AE96" s="581"/>
      <c r="AF96" s="581"/>
      <c r="AG96" s="581"/>
      <c r="AH96" s="581"/>
      <c r="AI96" s="581"/>
      <c r="AJ96" s="581"/>
      <c r="AK96" s="581"/>
      <c r="AL96" s="581"/>
      <c r="AM96" s="581"/>
      <c r="AN96" s="581"/>
      <c r="AO96" s="581"/>
      <c r="AP96" s="581"/>
      <c r="AQ96" s="581"/>
      <c r="AR96" s="581"/>
      <c r="AS96" s="581"/>
      <c r="AT96" s="581"/>
      <c r="AU96" s="581"/>
      <c r="AV96" s="581"/>
      <c r="AW96" s="581"/>
      <c r="AX96" s="581"/>
      <c r="AY96" s="581"/>
      <c r="AZ96" s="581"/>
      <c r="BA96" s="581"/>
      <c r="BB96" s="581"/>
      <c r="BC96" s="581"/>
      <c r="BD96" s="581"/>
      <c r="BE96" s="581"/>
      <c r="BF96" s="581"/>
      <c r="BG96" s="581"/>
      <c r="BH96" s="581"/>
      <c r="BI96" s="581"/>
      <c r="BJ96" s="581"/>
      <c r="BK96" s="581"/>
      <c r="BL96" s="581"/>
      <c r="BM96" s="581"/>
      <c r="BN96" s="581"/>
      <c r="BO96" s="581"/>
      <c r="BP96" s="581"/>
      <c r="BQ96" s="581"/>
      <c r="BR96" s="581"/>
      <c r="BS96" s="581"/>
      <c r="BT96" s="581"/>
      <c r="BU96" s="581"/>
      <c r="BV96" s="581"/>
      <c r="BW96" s="581"/>
      <c r="BX96" s="581"/>
      <c r="BY96" s="581"/>
      <c r="BZ96" s="581"/>
      <c r="CA96" s="581"/>
      <c r="CB96" s="581"/>
      <c r="CC96" s="581"/>
      <c r="CD96" s="581"/>
      <c r="CE96" s="581"/>
      <c r="CF96" s="581"/>
      <c r="CG96" s="581"/>
      <c r="CH96" s="581"/>
      <c r="CI96" s="581"/>
      <c r="CJ96" s="581"/>
      <c r="CK96" s="581"/>
      <c r="CL96" s="581"/>
      <c r="CM96" s="581"/>
      <c r="CN96" s="581"/>
      <c r="CO96" s="581"/>
      <c r="CP96" s="581"/>
      <c r="CQ96" s="581"/>
      <c r="CR96" s="581"/>
      <c r="CS96" s="581"/>
      <c r="CT96" s="581"/>
      <c r="CU96" s="581"/>
      <c r="CV96" s="581"/>
      <c r="CW96" s="581"/>
      <c r="CX96" s="581"/>
      <c r="CY96" s="581"/>
      <c r="CZ96" s="581"/>
      <c r="DA96" s="581"/>
      <c r="DB96" s="581"/>
      <c r="DC96" s="581"/>
      <c r="DD96" s="581"/>
      <c r="DE96" s="581"/>
      <c r="DF96" s="581"/>
      <c r="DG96" s="581"/>
      <c r="DH96" s="581"/>
      <c r="DI96" s="581"/>
      <c r="DJ96" s="581"/>
      <c r="DK96" s="581"/>
      <c r="DL96" s="581"/>
      <c r="DM96" s="581"/>
      <c r="DN96" s="581"/>
      <c r="DO96" s="581"/>
      <c r="DP96" s="581"/>
      <c r="DQ96" s="581"/>
      <c r="DR96" s="581"/>
      <c r="DS96" s="581"/>
      <c r="DT96" s="581"/>
      <c r="DU96" s="581"/>
      <c r="DV96" s="581"/>
      <c r="DW96" s="581"/>
      <c r="DX96" s="581"/>
      <c r="DY96" s="581"/>
      <c r="DZ96" s="581"/>
      <c r="EA96" s="581"/>
      <c r="EB96" s="581"/>
      <c r="EC96" s="581"/>
      <c r="ED96" s="581"/>
      <c r="EE96" s="581"/>
      <c r="EF96" s="581"/>
      <c r="EG96" s="581"/>
      <c r="EH96" s="581"/>
      <c r="EI96" s="581"/>
      <c r="EJ96" s="581"/>
      <c r="EK96" s="581"/>
      <c r="EL96" s="581"/>
      <c r="EM96" s="581"/>
      <c r="EN96" s="581"/>
      <c r="EO96" s="581"/>
      <c r="EP96" s="581"/>
      <c r="EQ96" s="581"/>
      <c r="ER96" s="581"/>
      <c r="ES96" s="581"/>
      <c r="ET96" s="581"/>
      <c r="EU96" s="581"/>
      <c r="EV96" s="581"/>
      <c r="EW96" s="581"/>
      <c r="EX96" s="581"/>
      <c r="EY96" s="582"/>
    </row>
    <row r="97" spans="1:155" ht="3" hidden="1" customHeight="1" x14ac:dyDescent="0.2">
      <c r="A97" s="577"/>
      <c r="B97" s="578"/>
      <c r="C97" s="578"/>
      <c r="D97" s="578"/>
      <c r="E97" s="578"/>
      <c r="F97" s="578"/>
      <c r="G97" s="578"/>
      <c r="H97" s="578"/>
      <c r="I97" s="578"/>
      <c r="J97" s="578"/>
      <c r="K97" s="578"/>
      <c r="L97" s="578"/>
      <c r="M97" s="578"/>
      <c r="N97" s="578"/>
      <c r="O97" s="578"/>
      <c r="P97" s="578"/>
      <c r="Q97" s="578"/>
      <c r="R97" s="578"/>
      <c r="S97" s="578"/>
      <c r="T97" s="578"/>
      <c r="U97" s="578"/>
      <c r="V97" s="578"/>
      <c r="W97" s="578"/>
      <c r="X97" s="578"/>
      <c r="Y97" s="578"/>
      <c r="Z97" s="578"/>
      <c r="AA97" s="578"/>
      <c r="AB97" s="578"/>
      <c r="AC97" s="578"/>
      <c r="AD97" s="578"/>
      <c r="AE97" s="578"/>
      <c r="AF97" s="578"/>
      <c r="AG97" s="578"/>
      <c r="AH97" s="578"/>
      <c r="AI97" s="578"/>
      <c r="AJ97" s="578"/>
      <c r="AK97" s="578"/>
      <c r="AL97" s="578"/>
      <c r="AM97" s="578"/>
      <c r="AN97" s="578"/>
      <c r="AO97" s="578"/>
      <c r="AP97" s="578"/>
      <c r="AQ97" s="578"/>
      <c r="AR97" s="578"/>
      <c r="AS97" s="578"/>
      <c r="AT97" s="578"/>
      <c r="AU97" s="578"/>
      <c r="AV97" s="578"/>
      <c r="AW97" s="578"/>
      <c r="AX97" s="578"/>
      <c r="AY97" s="578"/>
      <c r="AZ97" s="578"/>
      <c r="BA97" s="578"/>
      <c r="BB97" s="578"/>
      <c r="BC97" s="578"/>
      <c r="BD97" s="578"/>
      <c r="BE97" s="578"/>
      <c r="BF97" s="578"/>
      <c r="BG97" s="578"/>
      <c r="BH97" s="578"/>
      <c r="BI97" s="578"/>
      <c r="BJ97" s="578"/>
      <c r="BK97" s="578"/>
      <c r="BL97" s="578"/>
      <c r="BM97" s="578"/>
      <c r="BN97" s="578"/>
      <c r="BO97" s="578"/>
      <c r="BP97" s="578"/>
      <c r="BQ97" s="578"/>
      <c r="BR97" s="578"/>
      <c r="BS97" s="578"/>
      <c r="BT97" s="578"/>
      <c r="BU97" s="578"/>
      <c r="BV97" s="578"/>
      <c r="BW97" s="578"/>
      <c r="BX97" s="578"/>
      <c r="BY97" s="578"/>
      <c r="BZ97" s="578"/>
      <c r="CA97" s="578"/>
      <c r="CB97" s="578"/>
      <c r="CC97" s="578"/>
      <c r="CD97" s="578"/>
      <c r="CE97" s="578"/>
      <c r="CF97" s="578"/>
      <c r="CG97" s="578"/>
      <c r="CH97" s="578"/>
      <c r="CI97" s="578"/>
      <c r="CJ97" s="578"/>
      <c r="CK97" s="578"/>
      <c r="CL97" s="578"/>
      <c r="CM97" s="578"/>
      <c r="CN97" s="578"/>
      <c r="CO97" s="578"/>
      <c r="CP97" s="578"/>
      <c r="CQ97" s="578"/>
      <c r="CR97" s="578"/>
      <c r="CS97" s="578"/>
      <c r="CT97" s="578"/>
      <c r="CU97" s="578"/>
      <c r="CV97" s="578"/>
      <c r="CW97" s="578"/>
      <c r="CX97" s="578"/>
      <c r="CY97" s="578"/>
      <c r="CZ97" s="578"/>
      <c r="DA97" s="578"/>
      <c r="DB97" s="578"/>
      <c r="DC97" s="578"/>
      <c r="DD97" s="578"/>
      <c r="DE97" s="578"/>
      <c r="DF97" s="578"/>
      <c r="DG97" s="578"/>
      <c r="DH97" s="578"/>
      <c r="DI97" s="578"/>
      <c r="DJ97" s="578"/>
      <c r="DK97" s="578"/>
      <c r="DL97" s="578"/>
      <c r="DM97" s="578"/>
      <c r="DN97" s="578"/>
      <c r="DO97" s="578"/>
      <c r="DP97" s="578"/>
      <c r="DQ97" s="578"/>
      <c r="DR97" s="578"/>
      <c r="DS97" s="578"/>
      <c r="DT97" s="578"/>
      <c r="DU97" s="578"/>
      <c r="DV97" s="578"/>
      <c r="DW97" s="578"/>
      <c r="DX97" s="578"/>
      <c r="DY97" s="578"/>
      <c r="DZ97" s="578"/>
      <c r="EA97" s="578"/>
      <c r="EB97" s="578"/>
      <c r="EC97" s="578"/>
      <c r="ED97" s="578"/>
      <c r="EE97" s="578"/>
      <c r="EF97" s="578"/>
      <c r="EG97" s="578"/>
      <c r="EH97" s="578"/>
      <c r="EI97" s="578"/>
      <c r="EJ97" s="578"/>
      <c r="EK97" s="578"/>
      <c r="EL97" s="578"/>
      <c r="EM97" s="578"/>
      <c r="EN97" s="578"/>
      <c r="EO97" s="578"/>
      <c r="EP97" s="578"/>
      <c r="EQ97" s="578"/>
      <c r="ER97" s="578"/>
      <c r="ES97" s="578"/>
      <c r="ET97" s="578"/>
      <c r="EU97" s="578"/>
      <c r="EV97" s="578"/>
      <c r="EW97" s="578"/>
      <c r="EX97" s="578"/>
      <c r="EY97" s="579"/>
    </row>
    <row r="98" spans="1:155" ht="11.25" hidden="1" customHeight="1" x14ac:dyDescent="0.2">
      <c r="A98" s="1412" t="s">
        <v>1648</v>
      </c>
      <c r="B98" s="1413"/>
      <c r="C98" s="1413"/>
      <c r="D98" s="1413"/>
      <c r="E98" s="1413"/>
      <c r="F98" s="1413"/>
      <c r="G98" s="1413"/>
      <c r="H98" s="1413"/>
      <c r="I98" s="1413"/>
      <c r="J98" s="1413"/>
      <c r="K98" s="1413"/>
      <c r="L98" s="1413"/>
      <c r="M98" s="1413"/>
      <c r="N98" s="1413"/>
      <c r="O98" s="1413"/>
      <c r="P98" s="1413"/>
      <c r="Q98" s="1413"/>
      <c r="R98" s="1413"/>
      <c r="S98" s="1413"/>
      <c r="T98" s="1413"/>
      <c r="U98" s="1413"/>
      <c r="V98" s="1413"/>
      <c r="W98" s="1413"/>
      <c r="X98" s="1413"/>
      <c r="Y98" s="1413"/>
      <c r="Z98" s="1413"/>
      <c r="AA98" s="1413"/>
      <c r="AB98" s="1413"/>
      <c r="AC98" s="1413"/>
      <c r="AD98" s="1413"/>
      <c r="AE98" s="1413"/>
      <c r="AF98" s="1413"/>
      <c r="AG98" s="1413"/>
      <c r="AH98" s="1413"/>
      <c r="AI98" s="1413"/>
      <c r="AJ98" s="1413"/>
      <c r="AK98" s="1413"/>
      <c r="AL98" s="1413"/>
      <c r="AM98" s="1413"/>
      <c r="AN98" s="1413"/>
      <c r="AO98" s="1413"/>
      <c r="AP98" s="1413"/>
      <c r="AQ98" s="1413"/>
      <c r="AR98" s="1413"/>
      <c r="AS98" s="1413"/>
      <c r="AT98" s="1413"/>
      <c r="AU98" s="1413"/>
      <c r="AV98" s="1413"/>
      <c r="AW98" s="1413"/>
      <c r="AX98" s="1413"/>
      <c r="AY98" s="1413"/>
      <c r="AZ98" s="1413"/>
      <c r="BA98" s="1413"/>
      <c r="BB98" s="1413"/>
      <c r="BC98" s="1413"/>
      <c r="BD98" s="1413"/>
      <c r="BE98" s="1413"/>
      <c r="BF98" s="1413"/>
      <c r="BG98" s="1413"/>
      <c r="BH98" s="1413"/>
      <c r="BI98" s="1413"/>
      <c r="BJ98" s="1413"/>
      <c r="BK98" s="1413"/>
      <c r="BL98" s="1413"/>
      <c r="BM98" s="1413"/>
      <c r="BN98" s="1413"/>
      <c r="BO98" s="1413"/>
      <c r="BP98" s="1413"/>
      <c r="BQ98" s="1413"/>
      <c r="BR98" s="1413"/>
      <c r="BS98" s="1413"/>
      <c r="BT98" s="1413"/>
      <c r="BU98" s="1413"/>
      <c r="BV98" s="1413"/>
      <c r="BW98" s="1413"/>
      <c r="BX98" s="1413"/>
      <c r="BY98" s="1413"/>
      <c r="BZ98" s="1413"/>
      <c r="CA98" s="1413"/>
      <c r="CB98" s="1413"/>
      <c r="CC98" s="1413"/>
      <c r="CD98" s="1413"/>
      <c r="CE98" s="1413"/>
      <c r="CF98" s="1413"/>
      <c r="CG98" s="1413"/>
      <c r="CH98" s="1413"/>
      <c r="CI98" s="1413"/>
      <c r="CJ98" s="1413"/>
      <c r="CK98" s="1413"/>
      <c r="CL98" s="1413"/>
      <c r="CM98" s="1413"/>
      <c r="CN98" s="1413"/>
      <c r="CO98" s="1413"/>
      <c r="CP98" s="1413"/>
      <c r="CQ98" s="1413"/>
      <c r="CR98" s="1413"/>
      <c r="CS98" s="1413"/>
      <c r="CT98" s="1413"/>
      <c r="CU98" s="1413"/>
      <c r="CV98" s="1413"/>
      <c r="CW98" s="1413"/>
      <c r="CX98" s="1413"/>
      <c r="CY98" s="1413"/>
      <c r="CZ98" s="1413"/>
      <c r="DA98" s="1413"/>
      <c r="DB98" s="1413"/>
      <c r="DC98" s="1413"/>
      <c r="DD98" s="1413"/>
      <c r="DE98" s="1413"/>
      <c r="DF98" s="1413"/>
      <c r="DG98" s="1413"/>
      <c r="DH98" s="1413"/>
      <c r="DI98" s="1413"/>
      <c r="DJ98" s="1413"/>
      <c r="DK98" s="1413"/>
      <c r="DL98" s="1413"/>
      <c r="DM98" s="1413"/>
      <c r="DN98" s="1413"/>
      <c r="DO98" s="1413"/>
      <c r="DP98" s="1413"/>
      <c r="DQ98" s="1413"/>
      <c r="DR98" s="1413"/>
      <c r="DS98" s="1413"/>
      <c r="DT98" s="1413"/>
      <c r="DU98" s="1413"/>
      <c r="DV98" s="1413"/>
      <c r="DW98" s="1413"/>
      <c r="DX98" s="1413"/>
      <c r="DY98" s="1413"/>
      <c r="DZ98" s="1413"/>
      <c r="EA98" s="1413"/>
      <c r="EB98" s="1413"/>
      <c r="EC98" s="1413"/>
      <c r="ED98" s="1413"/>
      <c r="EE98" s="1413"/>
      <c r="EF98" s="1413"/>
      <c r="EG98" s="1413"/>
      <c r="EH98" s="1413"/>
      <c r="EI98" s="1413"/>
      <c r="EJ98" s="1413"/>
      <c r="EK98" s="1413"/>
      <c r="EL98" s="1413"/>
      <c r="EM98" s="1413"/>
      <c r="EN98" s="1413"/>
      <c r="EO98" s="1413"/>
      <c r="EP98" s="1413"/>
      <c r="EQ98" s="1413"/>
      <c r="ER98" s="1413"/>
      <c r="ES98" s="1413"/>
      <c r="ET98" s="1413"/>
      <c r="EU98" s="1413"/>
      <c r="EV98" s="1413"/>
      <c r="EW98" s="1413"/>
      <c r="EX98" s="1413"/>
      <c r="EY98" s="1414"/>
    </row>
    <row r="99" spans="1:155" ht="3" hidden="1" customHeight="1" x14ac:dyDescent="0.2">
      <c r="A99" s="580"/>
      <c r="B99" s="581"/>
      <c r="C99" s="581"/>
      <c r="D99" s="581"/>
      <c r="E99" s="581"/>
      <c r="F99" s="581"/>
      <c r="G99" s="581"/>
      <c r="H99" s="581"/>
      <c r="I99" s="581"/>
      <c r="J99" s="581"/>
      <c r="K99" s="581"/>
      <c r="L99" s="581"/>
      <c r="M99" s="581"/>
      <c r="N99" s="581"/>
      <c r="O99" s="581"/>
      <c r="P99" s="581"/>
      <c r="Q99" s="581"/>
      <c r="R99" s="581"/>
      <c r="S99" s="581"/>
      <c r="T99" s="581"/>
      <c r="U99" s="581"/>
      <c r="V99" s="581"/>
      <c r="W99" s="581"/>
      <c r="X99" s="581"/>
      <c r="Y99" s="581"/>
      <c r="Z99" s="581"/>
      <c r="AA99" s="581"/>
      <c r="AB99" s="581"/>
      <c r="AC99" s="581"/>
      <c r="AD99" s="581"/>
      <c r="AE99" s="581"/>
      <c r="AF99" s="581"/>
      <c r="AG99" s="581"/>
      <c r="AH99" s="581"/>
      <c r="AI99" s="581"/>
      <c r="AJ99" s="581"/>
      <c r="AK99" s="581"/>
      <c r="AL99" s="581"/>
      <c r="AM99" s="581"/>
      <c r="AN99" s="581"/>
      <c r="AO99" s="581"/>
      <c r="AP99" s="581"/>
      <c r="AQ99" s="581"/>
      <c r="AR99" s="581"/>
      <c r="AS99" s="581"/>
      <c r="AT99" s="581"/>
      <c r="AU99" s="581"/>
      <c r="AV99" s="581"/>
      <c r="AW99" s="581"/>
      <c r="AX99" s="581"/>
      <c r="AY99" s="581"/>
      <c r="AZ99" s="581"/>
      <c r="BA99" s="581"/>
      <c r="BB99" s="581"/>
      <c r="BC99" s="581"/>
      <c r="BD99" s="581"/>
      <c r="BE99" s="581"/>
      <c r="BF99" s="581"/>
      <c r="BG99" s="581"/>
      <c r="BH99" s="581"/>
      <c r="BI99" s="581"/>
      <c r="BJ99" s="581"/>
      <c r="BK99" s="581"/>
      <c r="BL99" s="581"/>
      <c r="BM99" s="581"/>
      <c r="BN99" s="581"/>
      <c r="BO99" s="581"/>
      <c r="BP99" s="581"/>
      <c r="BQ99" s="581"/>
      <c r="BR99" s="581"/>
      <c r="BS99" s="581"/>
      <c r="BT99" s="581"/>
      <c r="BU99" s="581"/>
      <c r="BV99" s="581"/>
      <c r="BW99" s="581"/>
      <c r="BX99" s="581"/>
      <c r="BY99" s="581"/>
      <c r="BZ99" s="581"/>
      <c r="CA99" s="581"/>
      <c r="CB99" s="581"/>
      <c r="CC99" s="581"/>
      <c r="CD99" s="581"/>
      <c r="CE99" s="581"/>
      <c r="CF99" s="581"/>
      <c r="CG99" s="581"/>
      <c r="CH99" s="581"/>
      <c r="CI99" s="581"/>
      <c r="CJ99" s="581"/>
      <c r="CK99" s="581"/>
      <c r="CL99" s="581"/>
      <c r="CM99" s="581"/>
      <c r="CN99" s="581"/>
      <c r="CO99" s="581"/>
      <c r="CP99" s="581"/>
      <c r="CQ99" s="581"/>
      <c r="CR99" s="581"/>
      <c r="CS99" s="581"/>
      <c r="CT99" s="581"/>
      <c r="CU99" s="581"/>
      <c r="CV99" s="581"/>
      <c r="CW99" s="581"/>
      <c r="CX99" s="581"/>
      <c r="CY99" s="581"/>
      <c r="CZ99" s="581"/>
      <c r="DA99" s="581"/>
      <c r="DB99" s="581"/>
      <c r="DC99" s="581"/>
      <c r="DD99" s="581"/>
      <c r="DE99" s="581"/>
      <c r="DF99" s="581"/>
      <c r="DG99" s="581"/>
      <c r="DH99" s="581"/>
      <c r="DI99" s="581"/>
      <c r="DJ99" s="581"/>
      <c r="DK99" s="581"/>
      <c r="DL99" s="581"/>
      <c r="DM99" s="581"/>
      <c r="DN99" s="581"/>
      <c r="DO99" s="581"/>
      <c r="DP99" s="581"/>
      <c r="DQ99" s="581"/>
      <c r="DR99" s="581"/>
      <c r="DS99" s="581"/>
      <c r="DT99" s="581"/>
      <c r="DU99" s="581"/>
      <c r="DV99" s="581"/>
      <c r="DW99" s="581"/>
      <c r="DX99" s="581"/>
      <c r="DY99" s="581"/>
      <c r="DZ99" s="581"/>
      <c r="EA99" s="581"/>
      <c r="EB99" s="581"/>
      <c r="EC99" s="581"/>
      <c r="ED99" s="581"/>
      <c r="EE99" s="581"/>
      <c r="EF99" s="581"/>
      <c r="EG99" s="581"/>
      <c r="EH99" s="581"/>
      <c r="EI99" s="581"/>
      <c r="EJ99" s="581"/>
      <c r="EK99" s="581"/>
      <c r="EL99" s="581"/>
      <c r="EM99" s="581"/>
      <c r="EN99" s="581"/>
      <c r="EO99" s="581"/>
      <c r="EP99" s="581"/>
      <c r="EQ99" s="581"/>
      <c r="ER99" s="581"/>
      <c r="ES99" s="581"/>
      <c r="ET99" s="581"/>
      <c r="EU99" s="581"/>
      <c r="EV99" s="581"/>
      <c r="EW99" s="581"/>
      <c r="EX99" s="581"/>
      <c r="EY99" s="582"/>
    </row>
    <row r="100" spans="1:155" ht="15" hidden="1" customHeight="1" x14ac:dyDescent="0.2">
      <c r="A100" s="1415" t="s">
        <v>1649</v>
      </c>
      <c r="B100" s="1416"/>
      <c r="C100" s="1416"/>
      <c r="D100" s="1416"/>
      <c r="E100" s="1416"/>
      <c r="F100" s="1416"/>
      <c r="G100" s="1416"/>
      <c r="H100" s="1416"/>
      <c r="I100" s="1416"/>
      <c r="J100" s="1416"/>
      <c r="K100" s="1416"/>
      <c r="L100" s="1416"/>
      <c r="M100" s="1416"/>
      <c r="N100" s="1416"/>
      <c r="O100" s="1416"/>
      <c r="P100" s="1416"/>
      <c r="Q100" s="1416"/>
      <c r="R100" s="1416"/>
      <c r="S100" s="1416"/>
      <c r="T100" s="1416"/>
      <c r="U100" s="1416"/>
      <c r="V100" s="1416"/>
      <c r="W100" s="1416"/>
      <c r="X100" s="1416"/>
      <c r="Y100" s="1416"/>
      <c r="Z100" s="1416"/>
      <c r="AA100" s="1417" t="s">
        <v>1650</v>
      </c>
      <c r="AB100" s="1417"/>
      <c r="AC100" s="1417"/>
      <c r="AD100" s="1417"/>
      <c r="AE100" s="1417"/>
      <c r="AF100" s="1417"/>
      <c r="AG100" s="1417"/>
      <c r="AH100" s="1417"/>
      <c r="AI100" s="1417"/>
      <c r="AJ100" s="1417"/>
      <c r="AK100" s="1417"/>
      <c r="AL100" s="1417"/>
      <c r="AM100" s="1417"/>
      <c r="AN100" s="1417"/>
      <c r="AO100" s="1417"/>
      <c r="AP100" s="1417"/>
      <c r="AQ100" s="1417"/>
      <c r="AR100" s="1417"/>
      <c r="AS100" s="1417"/>
      <c r="AT100" s="1417"/>
      <c r="AU100" s="1417"/>
      <c r="AV100" s="1417"/>
      <c r="AW100" s="1417"/>
      <c r="AX100" s="1417"/>
      <c r="AY100" s="1417"/>
      <c r="AZ100" s="1417"/>
      <c r="BA100" s="1418" t="s">
        <v>1651</v>
      </c>
      <c r="BB100" s="1419"/>
      <c r="BC100" s="1419"/>
      <c r="BD100" s="1419"/>
      <c r="BE100" s="1419"/>
      <c r="BF100" s="1419"/>
      <c r="BG100" s="1419"/>
      <c r="BH100" s="1419"/>
      <c r="BI100" s="1419"/>
      <c r="BJ100" s="1419"/>
      <c r="BK100" s="1419"/>
      <c r="BL100" s="1419"/>
      <c r="BM100" s="1419"/>
      <c r="BN100" s="1419"/>
      <c r="BO100" s="1419"/>
      <c r="BP100" s="1419"/>
      <c r="BQ100" s="1419"/>
      <c r="BR100" s="1419"/>
      <c r="BS100" s="1419"/>
      <c r="BT100" s="1419"/>
      <c r="BU100" s="1419"/>
      <c r="BV100" s="1419"/>
      <c r="BW100" s="1419"/>
      <c r="BX100" s="1419"/>
      <c r="BY100" s="1419"/>
      <c r="BZ100" s="1418" t="s">
        <v>1652</v>
      </c>
      <c r="CA100" s="1419"/>
      <c r="CB100" s="1419"/>
      <c r="CC100" s="1419"/>
      <c r="CD100" s="1419"/>
      <c r="CE100" s="1419"/>
      <c r="CF100" s="1419"/>
      <c r="CG100" s="1419"/>
      <c r="CH100" s="1419"/>
      <c r="CI100" s="1419"/>
      <c r="CJ100" s="1419"/>
      <c r="CK100" s="1419"/>
      <c r="CL100" s="1419"/>
      <c r="CM100" s="1419"/>
      <c r="CN100" s="1419"/>
      <c r="CO100" s="1419"/>
      <c r="CP100" s="1419"/>
      <c r="CQ100" s="1419"/>
      <c r="CR100" s="1419"/>
      <c r="CS100" s="1419"/>
      <c r="CT100" s="1419"/>
      <c r="CU100" s="1419"/>
      <c r="CV100" s="1419"/>
      <c r="CW100" s="1419"/>
      <c r="CX100" s="1419"/>
      <c r="CY100" s="1419"/>
      <c r="CZ100" s="1418" t="s">
        <v>1653</v>
      </c>
      <c r="DA100" s="1419"/>
      <c r="DB100" s="1419"/>
      <c r="DC100" s="1419"/>
      <c r="DD100" s="1419"/>
      <c r="DE100" s="1419"/>
      <c r="DF100" s="1419"/>
      <c r="DG100" s="1419"/>
      <c r="DH100" s="1419"/>
      <c r="DI100" s="1419"/>
      <c r="DJ100" s="1419"/>
      <c r="DK100" s="1419"/>
      <c r="DL100" s="1419"/>
      <c r="DM100" s="1419"/>
      <c r="DN100" s="1419"/>
      <c r="DO100" s="1419"/>
      <c r="DP100" s="1419"/>
      <c r="DQ100" s="1419"/>
      <c r="DR100" s="1419"/>
      <c r="DS100" s="1419"/>
      <c r="DT100" s="1419"/>
      <c r="DU100" s="1419"/>
      <c r="DV100" s="1419"/>
      <c r="DW100" s="1419"/>
      <c r="DX100" s="1419"/>
      <c r="DY100" s="1418" t="s">
        <v>1654</v>
      </c>
      <c r="DZ100" s="1418"/>
      <c r="EA100" s="1419"/>
      <c r="EB100" s="1419"/>
      <c r="EC100" s="1419"/>
      <c r="ED100" s="1419"/>
      <c r="EE100" s="1419"/>
      <c r="EF100" s="1419"/>
      <c r="EG100" s="1419"/>
      <c r="EH100" s="1419"/>
      <c r="EI100" s="1419"/>
      <c r="EJ100" s="1419"/>
      <c r="EK100" s="1419"/>
      <c r="EL100" s="1419"/>
      <c r="EM100" s="1419"/>
      <c r="EN100" s="1419"/>
      <c r="EO100" s="1419"/>
      <c r="EP100" s="1419"/>
      <c r="EQ100" s="1419"/>
      <c r="ER100" s="1419"/>
      <c r="ES100" s="1419"/>
      <c r="ET100" s="1419"/>
      <c r="EU100" s="1419"/>
      <c r="EV100" s="1419"/>
      <c r="EW100" s="1419"/>
      <c r="EX100" s="1419"/>
      <c r="EY100" s="1419"/>
    </row>
    <row r="101" spans="1:155" ht="15" hidden="1" customHeight="1" x14ac:dyDescent="0.2">
      <c r="A101" s="1408" t="s">
        <v>1655</v>
      </c>
      <c r="B101" s="1408"/>
      <c r="C101" s="1408"/>
      <c r="D101" s="1408"/>
      <c r="E101" s="1408"/>
      <c r="F101" s="1408"/>
      <c r="G101" s="1408"/>
      <c r="H101" s="1408"/>
      <c r="I101" s="1408"/>
      <c r="J101" s="1408"/>
      <c r="K101" s="1408"/>
      <c r="L101" s="1408"/>
      <c r="M101" s="1408"/>
      <c r="N101" s="1408"/>
      <c r="O101" s="1408"/>
      <c r="P101" s="1408"/>
      <c r="Q101" s="1408"/>
      <c r="R101" s="1408"/>
      <c r="S101" s="1408"/>
      <c r="T101" s="1408"/>
      <c r="U101" s="1408"/>
      <c r="V101" s="1408"/>
      <c r="W101" s="1408"/>
      <c r="X101" s="1408"/>
      <c r="Y101" s="1408"/>
      <c r="Z101" s="1408"/>
      <c r="AA101" s="1408"/>
      <c r="AB101" s="1408"/>
      <c r="AC101" s="1408"/>
      <c r="AD101" s="1408"/>
      <c r="AE101" s="1408"/>
      <c r="AF101" s="1408"/>
      <c r="AG101" s="1408"/>
      <c r="AH101" s="1408"/>
      <c r="AI101" s="1408"/>
      <c r="AJ101" s="1408"/>
      <c r="AK101" s="1408"/>
      <c r="AL101" s="1408"/>
      <c r="AM101" s="1408"/>
      <c r="AN101" s="1408"/>
      <c r="AO101" s="1408"/>
      <c r="AP101" s="1408"/>
      <c r="AQ101" s="1408"/>
      <c r="AR101" s="1408"/>
      <c r="AS101" s="1408"/>
      <c r="AT101" s="1408"/>
      <c r="AU101" s="1408"/>
      <c r="AV101" s="1408"/>
      <c r="AW101" s="1408"/>
      <c r="AX101" s="1408"/>
      <c r="AY101" s="1408"/>
      <c r="AZ101" s="1408"/>
      <c r="BA101" s="1408"/>
      <c r="BB101" s="1408"/>
      <c r="BC101" s="1408"/>
      <c r="BD101" s="1408"/>
      <c r="BE101" s="1408"/>
      <c r="BF101" s="1408"/>
      <c r="BG101" s="1408"/>
      <c r="BH101" s="1408"/>
      <c r="BI101" s="1408"/>
      <c r="BJ101" s="1408"/>
      <c r="BK101" s="1408"/>
      <c r="BL101" s="1408"/>
      <c r="BM101" s="1408"/>
      <c r="BN101" s="1408"/>
      <c r="BO101" s="1408"/>
      <c r="BP101" s="1408"/>
      <c r="BQ101" s="1408"/>
      <c r="BR101" s="1408"/>
      <c r="BS101" s="1408"/>
      <c r="BT101" s="1408"/>
      <c r="BU101" s="1408"/>
      <c r="BV101" s="1408"/>
      <c r="BW101" s="1408"/>
      <c r="BX101" s="1408"/>
      <c r="BY101" s="1408"/>
      <c r="BZ101" s="1408"/>
      <c r="CA101" s="1408"/>
      <c r="CB101" s="1408"/>
      <c r="CC101" s="1408"/>
      <c r="CD101" s="1408"/>
      <c r="CE101" s="1408"/>
      <c r="CF101" s="1408"/>
      <c r="CG101" s="1408"/>
      <c r="CH101" s="1408"/>
      <c r="CI101" s="1408"/>
      <c r="CJ101" s="1408"/>
      <c r="CK101" s="1408"/>
      <c r="CL101" s="1408"/>
      <c r="CM101" s="1408"/>
      <c r="CN101" s="1408"/>
      <c r="CO101" s="1408"/>
      <c r="CP101" s="1408"/>
      <c r="CQ101" s="1408"/>
      <c r="CR101" s="1408"/>
      <c r="CS101" s="1408"/>
      <c r="CT101" s="1408"/>
      <c r="CU101" s="1408"/>
      <c r="CV101" s="1408"/>
      <c r="CW101" s="1408"/>
      <c r="CX101" s="1408"/>
      <c r="CY101" s="1408"/>
      <c r="CZ101" s="1408"/>
      <c r="DA101" s="1408"/>
      <c r="DB101" s="1408"/>
      <c r="DC101" s="1408"/>
      <c r="DD101" s="1408"/>
      <c r="DE101" s="1408"/>
      <c r="DF101" s="1408"/>
      <c r="DG101" s="1408"/>
      <c r="DH101" s="1408"/>
      <c r="DI101" s="1408"/>
      <c r="DJ101" s="1408"/>
      <c r="DK101" s="1408"/>
      <c r="DL101" s="1408"/>
      <c r="DM101" s="1408"/>
      <c r="DN101" s="1408"/>
      <c r="DO101" s="1408"/>
      <c r="DP101" s="1408"/>
      <c r="DQ101" s="1408"/>
      <c r="DR101" s="1408"/>
      <c r="DS101" s="1408"/>
      <c r="DT101" s="1408"/>
      <c r="DU101" s="1408"/>
      <c r="DV101" s="1408"/>
      <c r="DW101" s="1408"/>
      <c r="DX101" s="1408"/>
      <c r="DY101" s="1408"/>
      <c r="DZ101" s="1408"/>
      <c r="EA101" s="1408"/>
      <c r="EB101" s="1408"/>
      <c r="EC101" s="1408"/>
      <c r="ED101" s="1408"/>
      <c r="EE101" s="1408"/>
      <c r="EF101" s="1408"/>
      <c r="EG101" s="1408"/>
      <c r="EH101" s="1408"/>
      <c r="EI101" s="1408"/>
      <c r="EJ101" s="1408"/>
      <c r="EK101" s="1408"/>
      <c r="EL101" s="1408"/>
      <c r="EM101" s="1408"/>
      <c r="EN101" s="1408"/>
      <c r="EO101" s="1408"/>
      <c r="EP101" s="1408"/>
      <c r="EQ101" s="1408"/>
      <c r="ER101" s="1408"/>
      <c r="ES101" s="1408"/>
      <c r="ET101" s="1408"/>
      <c r="EU101" s="1408"/>
      <c r="EV101" s="1408"/>
      <c r="EW101" s="1408"/>
      <c r="EX101" s="1408"/>
      <c r="EY101" s="1408"/>
    </row>
    <row r="102" spans="1:155" ht="11.25" customHeight="1" x14ac:dyDescent="0.2">
      <c r="A102" s="575"/>
      <c r="B102" s="575"/>
      <c r="C102" s="575"/>
      <c r="D102" s="575"/>
      <c r="E102" s="575"/>
      <c r="F102" s="575"/>
      <c r="G102" s="575"/>
      <c r="H102" s="575"/>
      <c r="I102" s="575"/>
      <c r="J102" s="575"/>
      <c r="K102" s="575"/>
      <c r="L102" s="575"/>
      <c r="M102" s="575"/>
      <c r="N102" s="575"/>
      <c r="O102" s="575"/>
      <c r="P102" s="575"/>
      <c r="Q102" s="575"/>
      <c r="R102" s="575"/>
      <c r="S102" s="575"/>
      <c r="T102" s="575"/>
      <c r="U102" s="575"/>
      <c r="V102" s="575"/>
      <c r="W102" s="575"/>
      <c r="X102" s="575"/>
      <c r="Y102" s="575"/>
      <c r="Z102" s="575"/>
      <c r="AA102" s="575"/>
      <c r="AB102" s="575"/>
      <c r="AC102" s="575"/>
      <c r="AD102" s="575"/>
      <c r="AE102" s="575"/>
      <c r="AF102" s="575"/>
      <c r="AG102" s="575"/>
      <c r="AH102" s="575"/>
      <c r="AI102" s="575"/>
      <c r="AJ102" s="575"/>
      <c r="AK102" s="575"/>
      <c r="AL102" s="575"/>
      <c r="AM102" s="575"/>
      <c r="AN102" s="575"/>
      <c r="AO102" s="575"/>
      <c r="AP102" s="575"/>
      <c r="AQ102" s="575"/>
      <c r="AR102" s="575"/>
      <c r="AS102" s="575"/>
      <c r="AT102" s="575"/>
      <c r="AU102" s="575"/>
      <c r="AV102" s="575"/>
      <c r="AW102" s="575"/>
      <c r="AX102" s="575"/>
      <c r="AY102" s="575"/>
      <c r="AZ102" s="575"/>
      <c r="BA102" s="575"/>
      <c r="BB102" s="575"/>
      <c r="BC102" s="575"/>
      <c r="BD102" s="575"/>
      <c r="BE102" s="575"/>
      <c r="BF102" s="575"/>
      <c r="BG102" s="575"/>
      <c r="BH102" s="575"/>
      <c r="BI102" s="575"/>
      <c r="BJ102" s="575"/>
      <c r="BK102" s="575"/>
      <c r="BL102" s="575"/>
      <c r="BM102" s="575"/>
      <c r="BN102" s="575"/>
      <c r="BO102" s="575"/>
      <c r="BP102" s="575"/>
      <c r="BQ102" s="575"/>
      <c r="BR102" s="575"/>
      <c r="BS102" s="575"/>
      <c r="BT102" s="575"/>
      <c r="BU102" s="575"/>
      <c r="BV102" s="575"/>
      <c r="BW102" s="575"/>
      <c r="BX102" s="575"/>
      <c r="BY102" s="575"/>
      <c r="BZ102" s="575"/>
      <c r="CA102" s="575"/>
      <c r="CB102" s="575"/>
      <c r="CC102" s="575"/>
      <c r="CD102" s="575"/>
      <c r="CE102" s="575"/>
      <c r="CF102" s="575"/>
      <c r="CG102" s="575"/>
      <c r="CH102" s="575"/>
      <c r="CI102" s="575"/>
      <c r="CJ102" s="575"/>
      <c r="CK102" s="575"/>
      <c r="CL102" s="575"/>
      <c r="CM102" s="575"/>
      <c r="CN102" s="575"/>
      <c r="CO102" s="575"/>
      <c r="CP102" s="575"/>
      <c r="CQ102" s="575"/>
      <c r="CR102" s="575"/>
      <c r="CS102" s="575"/>
      <c r="CT102" s="575"/>
      <c r="CU102" s="575"/>
      <c r="CV102" s="575"/>
      <c r="CW102" s="575"/>
      <c r="CX102" s="575"/>
      <c r="CY102" s="575"/>
      <c r="CZ102" s="575"/>
      <c r="DA102" s="575"/>
      <c r="DB102" s="575"/>
      <c r="DC102" s="575"/>
      <c r="DD102" s="575"/>
      <c r="DE102" s="575"/>
      <c r="DF102" s="575"/>
      <c r="DG102" s="575"/>
      <c r="DH102" s="575"/>
      <c r="DI102" s="575"/>
      <c r="DJ102" s="575"/>
      <c r="DK102" s="575"/>
      <c r="DL102" s="575"/>
      <c r="DM102" s="575"/>
      <c r="DN102" s="575"/>
      <c r="DO102" s="575"/>
      <c r="DP102" s="575"/>
      <c r="DQ102" s="575"/>
      <c r="DR102" s="575"/>
      <c r="DS102" s="575"/>
      <c r="DT102" s="575"/>
      <c r="DU102" s="575"/>
      <c r="DV102" s="575"/>
      <c r="DW102" s="575"/>
      <c r="DX102" s="575"/>
      <c r="DY102" s="575"/>
      <c r="DZ102" s="575"/>
      <c r="EA102" s="575"/>
      <c r="EB102" s="575"/>
      <c r="EC102" s="575"/>
      <c r="ED102" s="575"/>
      <c r="EE102" s="575"/>
      <c r="EF102" s="575"/>
      <c r="EG102" s="575"/>
      <c r="EH102" s="575"/>
      <c r="EI102" s="575"/>
      <c r="EJ102" s="575"/>
      <c r="EK102" s="575"/>
      <c r="EL102" s="575"/>
      <c r="EM102" s="575"/>
      <c r="EN102" s="575"/>
      <c r="EO102" s="575"/>
      <c r="EP102" s="575"/>
      <c r="EQ102" s="575"/>
      <c r="ER102" s="575"/>
      <c r="ES102" s="575"/>
      <c r="ET102" s="575"/>
      <c r="EU102" s="575"/>
      <c r="EV102" s="575"/>
      <c r="EW102" s="575"/>
      <c r="EX102" s="575"/>
      <c r="EY102" s="575"/>
    </row>
    <row r="103" spans="1:155" ht="11.25" customHeight="1" x14ac:dyDescent="0.2">
      <c r="A103" s="575"/>
      <c r="B103" s="575"/>
      <c r="C103" s="575"/>
      <c r="D103" s="575"/>
      <c r="E103" s="575"/>
      <c r="F103" s="1409" t="s">
        <v>1376</v>
      </c>
      <c r="G103" s="1409"/>
      <c r="H103" s="1409"/>
      <c r="I103" s="1409"/>
      <c r="J103" s="1409"/>
      <c r="K103" s="1409"/>
      <c r="L103" s="1409"/>
      <c r="M103" s="1409"/>
      <c r="N103" s="1409"/>
      <c r="O103" s="1409"/>
      <c r="P103" s="1409"/>
      <c r="Q103" s="1409"/>
      <c r="R103" s="1409"/>
      <c r="S103" s="575"/>
      <c r="T103" s="575"/>
      <c r="U103" s="575"/>
      <c r="V103" s="575"/>
      <c r="W103" s="575"/>
      <c r="X103" s="575"/>
      <c r="Y103" s="575"/>
      <c r="Z103" s="575"/>
      <c r="AA103" s="575"/>
      <c r="AB103" s="575"/>
      <c r="AC103" s="575"/>
      <c r="AD103" s="575"/>
      <c r="AE103" s="575"/>
      <c r="AF103" s="575"/>
      <c r="AG103" s="575"/>
      <c r="AH103" s="575"/>
      <c r="AI103" s="575"/>
      <c r="AJ103" s="575"/>
      <c r="AK103" s="575"/>
      <c r="AL103" s="575"/>
      <c r="AM103" s="575"/>
      <c r="AN103" s="575"/>
      <c r="AO103" s="575"/>
      <c r="AP103" s="575"/>
      <c r="AQ103" s="575"/>
      <c r="AR103" s="575"/>
      <c r="AS103" s="575"/>
      <c r="AT103" s="575"/>
      <c r="AU103" s="575"/>
      <c r="AV103" s="575"/>
      <c r="AW103" s="575"/>
      <c r="AX103" s="575"/>
      <c r="AY103" s="575"/>
      <c r="AZ103" s="575"/>
      <c r="BA103" s="575"/>
      <c r="BB103" s="575"/>
      <c r="BC103" s="575"/>
      <c r="BD103" s="575"/>
      <c r="BE103" s="575"/>
      <c r="BF103" s="575"/>
      <c r="BG103" s="575"/>
      <c r="BH103" s="575"/>
      <c r="BI103" s="575"/>
      <c r="BJ103" s="575"/>
      <c r="BK103" s="575"/>
      <c r="BL103" s="575"/>
      <c r="BM103" s="575"/>
      <c r="BN103" s="575"/>
      <c r="BO103" s="575"/>
      <c r="BP103" s="575"/>
      <c r="BQ103" s="575"/>
      <c r="BR103" s="575"/>
      <c r="BS103" s="575"/>
      <c r="BT103" s="575"/>
      <c r="BU103" s="575"/>
      <c r="BV103" s="575"/>
      <c r="BW103" s="575"/>
      <c r="BX103" s="575"/>
      <c r="BY103" s="575"/>
      <c r="BZ103" s="575"/>
      <c r="CA103" s="575"/>
      <c r="CB103" s="575"/>
      <c r="CC103" s="575"/>
      <c r="CD103" s="575"/>
      <c r="CE103" s="575"/>
      <c r="CF103" s="575"/>
      <c r="CG103" s="575"/>
      <c r="CH103" s="575"/>
      <c r="CI103" s="575"/>
      <c r="CJ103" s="575"/>
      <c r="CK103" s="575"/>
      <c r="CL103" s="575"/>
      <c r="CM103" s="575"/>
      <c r="CN103" s="575"/>
      <c r="CO103" s="575"/>
      <c r="CP103" s="575"/>
      <c r="CQ103" s="575"/>
      <c r="CR103" s="575"/>
      <c r="CS103" s="575"/>
      <c r="CT103" s="575"/>
      <c r="CU103" s="575"/>
      <c r="CV103" s="575"/>
      <c r="CW103" s="575"/>
      <c r="CX103" s="575"/>
      <c r="CY103" s="575"/>
      <c r="CZ103" s="575"/>
      <c r="DA103" s="575"/>
      <c r="DB103" s="575"/>
      <c r="DC103" s="575"/>
      <c r="DD103" s="575"/>
      <c r="DE103" s="575"/>
      <c r="DF103" s="575"/>
      <c r="DG103" s="575"/>
      <c r="DH103" s="575"/>
      <c r="DI103" s="575"/>
      <c r="DJ103" s="575"/>
      <c r="DK103" s="575"/>
      <c r="DL103" s="575"/>
      <c r="DM103" s="575"/>
      <c r="DN103" s="575"/>
      <c r="DO103" s="575"/>
      <c r="DP103" s="575"/>
      <c r="DQ103" s="575"/>
      <c r="DR103" s="575"/>
      <c r="DS103" s="575"/>
      <c r="DT103" s="575"/>
      <c r="DU103" s="575"/>
      <c r="DV103" s="575"/>
      <c r="DW103" s="575"/>
      <c r="DX103" s="575"/>
      <c r="DY103" s="575"/>
      <c r="DZ103" s="575"/>
      <c r="EA103" s="575"/>
      <c r="EB103" s="575"/>
      <c r="EC103" s="575"/>
      <c r="ED103" s="575"/>
      <c r="EE103" s="575"/>
      <c r="EF103" s="575"/>
      <c r="EG103" s="575"/>
      <c r="EH103" s="575"/>
      <c r="EI103" s="575"/>
      <c r="EJ103" s="575"/>
      <c r="EK103" s="575"/>
      <c r="EL103" s="575"/>
      <c r="EM103" s="575"/>
      <c r="EN103" s="575"/>
      <c r="EO103" s="575"/>
      <c r="EP103" s="575"/>
      <c r="EQ103" s="575"/>
      <c r="ER103" s="575"/>
      <c r="ES103" s="575"/>
      <c r="ET103" s="575"/>
      <c r="EU103" s="575"/>
      <c r="EV103" s="575"/>
      <c r="EW103" s="575"/>
      <c r="EX103" s="575"/>
      <c r="EY103" s="575"/>
    </row>
    <row r="104" spans="1:155" ht="3" customHeight="1" x14ac:dyDescent="0.2">
      <c r="A104" s="575"/>
      <c r="B104" s="575"/>
      <c r="C104" s="575"/>
      <c r="D104" s="575"/>
      <c r="E104" s="575"/>
      <c r="F104" s="575"/>
      <c r="G104" s="575"/>
      <c r="H104" s="575"/>
      <c r="I104" s="575"/>
      <c r="J104" s="575"/>
      <c r="K104" s="575"/>
      <c r="L104" s="575"/>
      <c r="M104" s="575"/>
      <c r="N104" s="575"/>
      <c r="O104" s="575"/>
      <c r="P104" s="575"/>
      <c r="Q104" s="575"/>
      <c r="R104" s="575"/>
      <c r="S104" s="575"/>
      <c r="T104" s="575"/>
      <c r="U104" s="575"/>
      <c r="V104" s="575"/>
      <c r="W104" s="575"/>
      <c r="X104" s="575"/>
      <c r="Y104" s="575"/>
      <c r="Z104" s="575"/>
      <c r="AA104" s="575"/>
      <c r="AB104" s="575"/>
      <c r="AC104" s="575"/>
      <c r="AD104" s="575"/>
      <c r="AE104" s="575"/>
      <c r="AF104" s="575"/>
      <c r="AG104" s="575"/>
      <c r="AH104" s="575"/>
      <c r="AI104" s="575"/>
      <c r="AJ104" s="575"/>
      <c r="AK104" s="575"/>
      <c r="AL104" s="575"/>
      <c r="AM104" s="575"/>
      <c r="AN104" s="575"/>
      <c r="AO104" s="575"/>
      <c r="AP104" s="575"/>
      <c r="AQ104" s="575"/>
      <c r="AR104" s="575"/>
      <c r="AS104" s="575"/>
      <c r="AT104" s="575"/>
      <c r="AU104" s="575"/>
      <c r="AV104" s="575"/>
      <c r="AW104" s="575"/>
      <c r="AX104" s="575"/>
      <c r="AY104" s="575"/>
      <c r="AZ104" s="575"/>
      <c r="BA104" s="575"/>
      <c r="BB104" s="575"/>
      <c r="BC104" s="575"/>
      <c r="BD104" s="575"/>
      <c r="BE104" s="575"/>
      <c r="BF104" s="575"/>
      <c r="BG104" s="575"/>
      <c r="BH104" s="575"/>
      <c r="BI104" s="575"/>
      <c r="BJ104" s="575"/>
      <c r="BK104" s="575"/>
      <c r="BL104" s="575"/>
      <c r="BM104" s="575"/>
      <c r="BN104" s="575"/>
      <c r="BO104" s="575"/>
      <c r="BP104" s="575"/>
      <c r="BQ104" s="575"/>
      <c r="BR104" s="575"/>
      <c r="BS104" s="575"/>
      <c r="BT104" s="575"/>
      <c r="BU104" s="575"/>
      <c r="BV104" s="575"/>
      <c r="BW104" s="575"/>
      <c r="BX104" s="575"/>
      <c r="BY104" s="575"/>
      <c r="BZ104" s="575"/>
      <c r="CA104" s="575"/>
      <c r="CB104" s="575"/>
      <c r="CC104" s="575"/>
      <c r="CD104" s="575"/>
      <c r="CE104" s="575"/>
      <c r="CF104" s="575"/>
      <c r="CG104" s="575"/>
      <c r="CH104" s="575"/>
      <c r="CI104" s="575"/>
      <c r="CJ104" s="575"/>
      <c r="CK104" s="575"/>
      <c r="CL104" s="575"/>
      <c r="CM104" s="575"/>
      <c r="CN104" s="575"/>
      <c r="CO104" s="575"/>
      <c r="CP104" s="575"/>
      <c r="CQ104" s="575"/>
      <c r="CR104" s="575"/>
      <c r="CS104" s="575"/>
      <c r="CT104" s="575"/>
      <c r="CU104" s="575"/>
      <c r="CV104" s="575"/>
      <c r="CW104" s="575"/>
      <c r="CX104" s="575"/>
      <c r="CY104" s="575"/>
      <c r="CZ104" s="575"/>
      <c r="DA104" s="575"/>
      <c r="DB104" s="575"/>
      <c r="DC104" s="575"/>
      <c r="DD104" s="575"/>
      <c r="DE104" s="575"/>
      <c r="DF104" s="575"/>
      <c r="DG104" s="575"/>
      <c r="DH104" s="575"/>
      <c r="DI104" s="575"/>
      <c r="DJ104" s="575"/>
      <c r="DK104" s="575"/>
      <c r="DL104" s="575"/>
      <c r="DM104" s="575"/>
      <c r="DN104" s="575"/>
      <c r="DO104" s="575"/>
      <c r="DP104" s="575"/>
      <c r="DQ104" s="575"/>
      <c r="DR104" s="575"/>
      <c r="DS104" s="575"/>
      <c r="DT104" s="575"/>
      <c r="DU104" s="575"/>
      <c r="DV104" s="575"/>
      <c r="DW104" s="575"/>
      <c r="DX104" s="575"/>
      <c r="DY104" s="575"/>
      <c r="DZ104" s="575"/>
      <c r="EA104" s="575"/>
      <c r="EB104" s="575"/>
      <c r="EC104" s="575"/>
      <c r="ED104" s="575"/>
      <c r="EE104" s="575"/>
      <c r="EF104" s="575"/>
      <c r="EG104" s="575"/>
      <c r="EH104" s="575"/>
      <c r="EI104" s="575"/>
      <c r="EJ104" s="575"/>
      <c r="EK104" s="575"/>
      <c r="EL104" s="575"/>
      <c r="EM104" s="575"/>
      <c r="EN104" s="575"/>
      <c r="EO104" s="575"/>
      <c r="EP104" s="575"/>
      <c r="EQ104" s="575"/>
      <c r="ER104" s="575"/>
      <c r="ES104" s="575"/>
      <c r="ET104" s="575"/>
      <c r="EU104" s="575"/>
      <c r="EV104" s="575"/>
      <c r="EW104" s="575"/>
      <c r="EX104" s="575"/>
      <c r="EY104" s="575"/>
    </row>
    <row r="105" spans="1:155" ht="11.25" customHeight="1" x14ac:dyDescent="0.2">
      <c r="A105" s="575"/>
      <c r="B105" s="575"/>
      <c r="C105" s="575"/>
      <c r="D105" s="575"/>
      <c r="E105" s="575"/>
      <c r="F105" s="1409" t="s">
        <v>1656</v>
      </c>
      <c r="G105" s="1409"/>
      <c r="H105" s="1409"/>
      <c r="I105" s="1409"/>
      <c r="J105" s="1409"/>
      <c r="K105" s="1409"/>
      <c r="L105" s="1409"/>
      <c r="M105" s="1409"/>
      <c r="N105" s="1409"/>
      <c r="O105" s="1409"/>
      <c r="P105" s="1409"/>
      <c r="Q105" s="1409"/>
      <c r="R105" s="1409"/>
      <c r="S105" s="1409"/>
      <c r="T105" s="1409"/>
      <c r="U105" s="1409"/>
      <c r="V105" s="1409"/>
      <c r="W105" s="1409"/>
      <c r="X105" s="1409"/>
      <c r="Y105" s="1409"/>
      <c r="Z105" s="1409"/>
      <c r="AA105" s="1409"/>
      <c r="AB105" s="1409"/>
      <c r="AC105" s="1409"/>
      <c r="AD105" s="1409"/>
      <c r="AE105" s="1409"/>
      <c r="AF105" s="1409"/>
      <c r="AG105" s="1409"/>
      <c r="AH105" s="1409"/>
      <c r="AI105" s="1409"/>
      <c r="AJ105" s="1409"/>
      <c r="AK105" s="1409"/>
      <c r="AL105" s="1409"/>
      <c r="AM105" s="1409"/>
      <c r="AN105" s="1409"/>
      <c r="AO105" s="1409"/>
      <c r="AP105" s="1409"/>
      <c r="AQ105" s="1409"/>
      <c r="AR105" s="1409"/>
      <c r="AS105" s="1409"/>
      <c r="AT105" s="1409"/>
      <c r="AU105" s="1409"/>
      <c r="AV105" s="1409"/>
      <c r="AW105" s="1409"/>
      <c r="AX105" s="1409"/>
      <c r="AY105" s="1409"/>
      <c r="AZ105" s="1409"/>
      <c r="BA105" s="1409"/>
      <c r="BB105" s="1409"/>
      <c r="BC105" s="1409"/>
      <c r="BD105" s="1409"/>
      <c r="BE105" s="1409"/>
      <c r="BF105" s="1409"/>
      <c r="BG105" s="1409"/>
      <c r="BH105" s="1409"/>
      <c r="BI105" s="1409"/>
      <c r="BJ105" s="1409"/>
      <c r="BK105" s="1409"/>
      <c r="BL105" s="1409"/>
      <c r="BM105" s="1409"/>
      <c r="BN105" s="1409"/>
      <c r="BO105" s="1409"/>
      <c r="BP105" s="1409"/>
      <c r="BQ105" s="1409"/>
      <c r="BR105" s="1409"/>
      <c r="BS105" s="1409"/>
      <c r="BT105" s="1409"/>
      <c r="BU105" s="1409"/>
      <c r="BV105" s="1409"/>
      <c r="BW105" s="1409"/>
      <c r="BX105" s="1409"/>
      <c r="BY105" s="1409"/>
      <c r="BZ105" s="1409"/>
      <c r="CA105" s="1409"/>
      <c r="CB105" s="1409"/>
      <c r="CC105" s="1409"/>
      <c r="CD105" s="1409"/>
      <c r="CE105" s="1409"/>
      <c r="CF105" s="1409"/>
      <c r="CG105" s="1409"/>
      <c r="CH105" s="1409"/>
      <c r="CI105" s="1409"/>
      <c r="CJ105" s="1409"/>
      <c r="CK105" s="1409"/>
      <c r="CL105" s="1409"/>
      <c r="CM105" s="1409"/>
      <c r="CN105" s="1409"/>
      <c r="CO105" s="1409"/>
      <c r="CP105" s="1409"/>
      <c r="CQ105" s="1409"/>
      <c r="CR105" s="1409"/>
      <c r="CS105" s="1409"/>
      <c r="CT105" s="1409"/>
      <c r="CU105" s="1409"/>
      <c r="CV105" s="1409"/>
      <c r="CW105" s="1409"/>
      <c r="CX105" s="1409"/>
      <c r="CY105" s="575"/>
      <c r="CZ105" s="575"/>
      <c r="DA105" s="575"/>
      <c r="DB105" s="575"/>
      <c r="DC105" s="575"/>
      <c r="DD105" s="575"/>
      <c r="DE105" s="575"/>
      <c r="DF105" s="575"/>
      <c r="DG105" s="575"/>
      <c r="DH105" s="575"/>
      <c r="DI105" s="575"/>
      <c r="DJ105" s="575"/>
      <c r="DK105" s="575"/>
      <c r="DL105" s="575"/>
      <c r="DM105" s="575"/>
      <c r="DN105" s="575"/>
      <c r="DO105" s="575"/>
      <c r="DP105" s="575"/>
      <c r="DQ105" s="575"/>
      <c r="DR105" s="575"/>
      <c r="DS105" s="575"/>
      <c r="DT105" s="575"/>
      <c r="DU105" s="575"/>
      <c r="DV105" s="575"/>
      <c r="DW105" s="575"/>
      <c r="DX105" s="575"/>
      <c r="DY105" s="575"/>
      <c r="DZ105" s="575"/>
      <c r="EA105" s="575"/>
      <c r="EB105" s="575"/>
      <c r="EC105" s="575"/>
      <c r="ED105" s="575"/>
      <c r="EE105" s="575"/>
      <c r="EF105" s="575"/>
      <c r="EG105" s="575"/>
      <c r="EH105" s="575"/>
      <c r="EI105" s="575"/>
      <c r="EJ105" s="575"/>
      <c r="EK105" s="575"/>
      <c r="EL105" s="575"/>
      <c r="EM105" s="575"/>
      <c r="EN105" s="575"/>
      <c r="EO105" s="575"/>
      <c r="EP105" s="575"/>
      <c r="EQ105" s="575"/>
      <c r="ER105" s="575"/>
      <c r="ES105" s="575"/>
      <c r="ET105" s="575"/>
      <c r="EU105" s="575"/>
      <c r="EV105" s="575"/>
      <c r="EW105" s="575"/>
      <c r="EX105" s="575"/>
      <c r="EY105" s="575"/>
    </row>
    <row r="106" spans="1:155" ht="3" customHeight="1" x14ac:dyDescent="0.2">
      <c r="A106" s="575"/>
      <c r="B106" s="575"/>
      <c r="C106" s="575"/>
      <c r="D106" s="575"/>
      <c r="E106" s="575"/>
      <c r="F106" s="575"/>
      <c r="G106" s="575"/>
      <c r="H106" s="575"/>
      <c r="I106" s="575"/>
      <c r="J106" s="575"/>
      <c r="K106" s="575"/>
      <c r="L106" s="575"/>
      <c r="M106" s="575"/>
      <c r="N106" s="575"/>
      <c r="O106" s="575"/>
      <c r="P106" s="575"/>
      <c r="Q106" s="575"/>
      <c r="R106" s="575"/>
      <c r="S106" s="575"/>
      <c r="T106" s="575"/>
      <c r="U106" s="575"/>
      <c r="V106" s="575"/>
      <c r="W106" s="575"/>
      <c r="X106" s="575"/>
      <c r="Y106" s="575"/>
      <c r="Z106" s="575"/>
      <c r="AA106" s="575"/>
      <c r="AB106" s="575"/>
      <c r="AC106" s="575"/>
      <c r="AD106" s="575"/>
      <c r="AE106" s="575"/>
      <c r="AF106" s="575"/>
      <c r="AG106" s="575"/>
      <c r="AH106" s="575"/>
      <c r="AI106" s="575"/>
      <c r="AJ106" s="575"/>
      <c r="AK106" s="575"/>
      <c r="AL106" s="575"/>
      <c r="AM106" s="575"/>
      <c r="AN106" s="575"/>
      <c r="AO106" s="575"/>
      <c r="AP106" s="575"/>
      <c r="AQ106" s="575"/>
      <c r="AR106" s="575"/>
      <c r="AS106" s="575"/>
      <c r="AT106" s="575"/>
      <c r="AU106" s="575"/>
      <c r="AV106" s="575"/>
      <c r="AW106" s="575"/>
      <c r="AX106" s="575"/>
      <c r="AY106" s="575"/>
      <c r="AZ106" s="575"/>
      <c r="BA106" s="575"/>
      <c r="BB106" s="575"/>
      <c r="BC106" s="575"/>
      <c r="BD106" s="575"/>
      <c r="BE106" s="575"/>
      <c r="BF106" s="575"/>
      <c r="BG106" s="575"/>
      <c r="BH106" s="575"/>
      <c r="BI106" s="575"/>
      <c r="BJ106" s="575"/>
      <c r="BK106" s="575"/>
      <c r="BL106" s="575"/>
      <c r="BM106" s="575"/>
      <c r="BN106" s="575"/>
      <c r="BO106" s="575"/>
      <c r="BP106" s="575"/>
      <c r="BQ106" s="575"/>
      <c r="BR106" s="575"/>
      <c r="BS106" s="575"/>
      <c r="BT106" s="575"/>
      <c r="BU106" s="575"/>
      <c r="BV106" s="575"/>
      <c r="BW106" s="575"/>
      <c r="BX106" s="575"/>
      <c r="BY106" s="575"/>
      <c r="BZ106" s="575"/>
      <c r="CA106" s="575"/>
      <c r="CB106" s="575"/>
      <c r="CC106" s="575"/>
      <c r="CD106" s="575"/>
      <c r="CE106" s="575"/>
      <c r="CF106" s="575"/>
      <c r="CG106" s="575"/>
      <c r="CH106" s="575"/>
      <c r="CI106" s="575"/>
      <c r="CJ106" s="575"/>
      <c r="CK106" s="575"/>
      <c r="CL106" s="575"/>
      <c r="CM106" s="575"/>
      <c r="CN106" s="575"/>
      <c r="CO106" s="575"/>
      <c r="CP106" s="575"/>
      <c r="CQ106" s="575"/>
      <c r="CR106" s="575"/>
      <c r="CS106" s="575"/>
      <c r="CT106" s="575"/>
      <c r="CU106" s="575"/>
      <c r="CV106" s="575"/>
      <c r="CW106" s="575"/>
      <c r="CX106" s="575"/>
      <c r="CY106" s="575"/>
      <c r="CZ106" s="575"/>
      <c r="DA106" s="575"/>
      <c r="DB106" s="575"/>
      <c r="DC106" s="575"/>
      <c r="DD106" s="575"/>
      <c r="DE106" s="575"/>
      <c r="DF106" s="575"/>
      <c r="DG106" s="575"/>
      <c r="DH106" s="575"/>
      <c r="DI106" s="575"/>
      <c r="DJ106" s="575"/>
      <c r="DK106" s="575"/>
      <c r="DL106" s="575"/>
      <c r="DM106" s="575"/>
      <c r="DN106" s="575"/>
      <c r="DO106" s="575"/>
      <c r="DP106" s="575"/>
      <c r="DQ106" s="575"/>
      <c r="DR106" s="575"/>
      <c r="DS106" s="575"/>
      <c r="DT106" s="575"/>
      <c r="DU106" s="575"/>
      <c r="DV106" s="575"/>
      <c r="DW106" s="575"/>
      <c r="DX106" s="575"/>
      <c r="DY106" s="575"/>
      <c r="DZ106" s="575"/>
      <c r="EA106" s="575"/>
      <c r="EB106" s="575"/>
      <c r="EC106" s="575"/>
      <c r="ED106" s="575"/>
      <c r="EE106" s="575"/>
      <c r="EF106" s="575"/>
      <c r="EG106" s="575"/>
      <c r="EH106" s="575"/>
      <c r="EI106" s="575"/>
      <c r="EJ106" s="575"/>
      <c r="EK106" s="575"/>
      <c r="EL106" s="575"/>
      <c r="EM106" s="575"/>
      <c r="EN106" s="575"/>
      <c r="EO106" s="575"/>
      <c r="EP106" s="575"/>
      <c r="EQ106" s="575"/>
      <c r="ER106" s="575"/>
      <c r="ES106" s="575"/>
      <c r="ET106" s="575"/>
      <c r="EU106" s="575"/>
      <c r="EV106" s="575"/>
      <c r="EW106" s="575"/>
      <c r="EX106" s="575"/>
      <c r="EY106" s="575"/>
    </row>
    <row r="107" spans="1:155" ht="36.950000000000003" customHeight="1" x14ac:dyDescent="0.2">
      <c r="A107" s="1410" t="s">
        <v>1657</v>
      </c>
      <c r="B107" s="1411"/>
      <c r="C107" s="1411"/>
      <c r="D107" s="1411"/>
      <c r="E107" s="1411"/>
      <c r="F107" s="1411"/>
      <c r="G107" s="1411"/>
      <c r="H107" s="1411"/>
      <c r="I107" s="1411"/>
      <c r="J107" s="1411"/>
      <c r="K107" s="1411"/>
      <c r="L107" s="1411"/>
      <c r="M107" s="1411"/>
      <c r="N107" s="1411"/>
      <c r="O107" s="1411"/>
      <c r="P107" s="1411"/>
      <c r="Q107" s="1411"/>
      <c r="R107" s="1411"/>
      <c r="S107" s="1411"/>
      <c r="T107" s="1411"/>
      <c r="U107" s="1411"/>
      <c r="V107" s="1411"/>
      <c r="W107" s="1411"/>
      <c r="X107" s="1411"/>
      <c r="Y107" s="1411"/>
      <c r="Z107" s="1411"/>
      <c r="AA107" s="1411"/>
      <c r="AB107" s="1411"/>
      <c r="AC107" s="1411"/>
      <c r="AD107" s="1411"/>
      <c r="AE107" s="1411"/>
      <c r="AF107" s="1411"/>
      <c r="AG107" s="1411"/>
      <c r="AH107" s="1411"/>
      <c r="AI107" s="1411"/>
      <c r="AJ107" s="1411"/>
      <c r="AK107" s="1411"/>
      <c r="AL107" s="1411"/>
      <c r="AM107" s="1411"/>
      <c r="AN107" s="1411"/>
      <c r="AO107" s="1411"/>
      <c r="AP107" s="1411"/>
      <c r="AQ107" s="1411"/>
      <c r="AR107" s="1411"/>
      <c r="AS107" s="1411"/>
      <c r="AT107" s="1411"/>
      <c r="AU107" s="1411"/>
      <c r="AV107" s="1411"/>
      <c r="AW107" s="1411"/>
      <c r="AX107" s="1411"/>
      <c r="AY107" s="1411"/>
      <c r="AZ107" s="1411"/>
      <c r="BA107" s="1411"/>
      <c r="BB107" s="1411"/>
      <c r="BC107" s="1411"/>
      <c r="BD107" s="1411"/>
      <c r="BE107" s="1411"/>
      <c r="BF107" s="1411"/>
      <c r="BG107" s="1411"/>
      <c r="BH107" s="1411"/>
      <c r="BI107" s="1411"/>
      <c r="BJ107" s="1411"/>
      <c r="BK107" s="1411"/>
      <c r="BL107" s="1411"/>
      <c r="BM107" s="1411"/>
      <c r="BN107" s="1411"/>
      <c r="BO107" s="1411"/>
      <c r="BP107" s="1411"/>
      <c r="BQ107" s="1411"/>
      <c r="BR107" s="1411"/>
      <c r="BS107" s="1411"/>
      <c r="BT107" s="1411"/>
      <c r="BU107" s="1411"/>
      <c r="BV107" s="1411"/>
      <c r="BW107" s="1411"/>
      <c r="BX107" s="1411"/>
      <c r="BY107" s="1411"/>
      <c r="BZ107" s="1411"/>
      <c r="CA107" s="1411"/>
      <c r="CB107" s="1411"/>
      <c r="CC107" s="1411"/>
      <c r="CD107" s="1411"/>
      <c r="CE107" s="1411"/>
      <c r="CF107" s="1411"/>
      <c r="CG107" s="1411"/>
      <c r="CH107" s="1411"/>
      <c r="CI107" s="1411"/>
      <c r="CJ107" s="1411"/>
      <c r="CK107" s="1411"/>
      <c r="CL107" s="1411"/>
      <c r="CM107" s="1411"/>
      <c r="CN107" s="1411"/>
      <c r="CO107" s="1411"/>
      <c r="CP107" s="1411"/>
      <c r="CQ107" s="1411"/>
      <c r="CR107" s="1411"/>
      <c r="CS107" s="1411"/>
      <c r="CT107" s="1411"/>
      <c r="CU107" s="1411"/>
      <c r="CV107" s="1411"/>
      <c r="CW107" s="1411"/>
      <c r="CX107" s="1411"/>
      <c r="CY107" s="1411"/>
      <c r="CZ107" s="1411"/>
      <c r="DA107" s="1411"/>
      <c r="DB107" s="1411"/>
      <c r="DC107" s="1411"/>
      <c r="DD107" s="1411"/>
      <c r="DE107" s="1411"/>
      <c r="DF107" s="1411"/>
      <c r="DG107" s="1411"/>
      <c r="DH107" s="1411"/>
      <c r="DI107" s="1411"/>
      <c r="DJ107" s="1411"/>
      <c r="DK107" s="1411"/>
      <c r="DL107" s="1411"/>
      <c r="DM107" s="1411"/>
      <c r="DN107" s="1411"/>
      <c r="DO107" s="1411"/>
      <c r="DP107" s="1411"/>
      <c r="DQ107" s="1411"/>
      <c r="DR107" s="1411"/>
      <c r="DS107" s="1411"/>
      <c r="DT107" s="1411"/>
      <c r="DU107" s="1411"/>
      <c r="DV107" s="1411"/>
      <c r="DW107" s="1411"/>
      <c r="DX107" s="1411"/>
      <c r="DY107" s="1411"/>
      <c r="DZ107" s="1411"/>
      <c r="EA107" s="1411"/>
      <c r="EB107" s="1411"/>
      <c r="EC107" s="1411"/>
      <c r="ED107" s="1411"/>
      <c r="EE107" s="1411"/>
      <c r="EF107" s="1411"/>
      <c r="EG107" s="1411"/>
      <c r="EH107" s="1411"/>
      <c r="EI107" s="1411"/>
      <c r="EJ107" s="1411"/>
      <c r="EK107" s="1411"/>
      <c r="EL107" s="1411"/>
      <c r="EM107" s="1411"/>
      <c r="EN107" s="1411"/>
      <c r="EO107" s="1411"/>
      <c r="EP107" s="1411"/>
      <c r="EQ107" s="1411"/>
      <c r="ER107" s="1411"/>
      <c r="ES107" s="1411"/>
      <c r="ET107" s="1411"/>
      <c r="EU107" s="1411"/>
      <c r="EV107" s="1411"/>
      <c r="EW107" s="1411"/>
      <c r="EX107" s="1411"/>
      <c r="EY107" s="1411"/>
    </row>
    <row r="108" spans="1:155" ht="11.25" customHeight="1" x14ac:dyDescent="0.2">
      <c r="A108" s="575"/>
      <c r="B108" s="575"/>
      <c r="C108" s="575"/>
      <c r="D108" s="575"/>
      <c r="E108" s="575"/>
      <c r="F108" s="575"/>
      <c r="G108" s="575"/>
      <c r="H108" s="575"/>
      <c r="I108" s="575"/>
      <c r="J108" s="575"/>
      <c r="K108" s="575"/>
      <c r="L108" s="575"/>
      <c r="M108" s="575"/>
      <c r="N108" s="575"/>
      <c r="O108" s="575"/>
      <c r="P108" s="575"/>
      <c r="Q108" s="575"/>
      <c r="R108" s="575"/>
      <c r="S108" s="575"/>
      <c r="T108" s="575"/>
      <c r="U108" s="575"/>
      <c r="V108" s="575"/>
      <c r="W108" s="575"/>
      <c r="X108" s="575"/>
      <c r="Y108" s="575"/>
      <c r="Z108" s="575"/>
      <c r="AA108" s="575"/>
      <c r="AB108" s="575"/>
      <c r="AC108" s="575"/>
      <c r="AD108" s="575"/>
      <c r="AE108" s="575"/>
      <c r="AF108" s="575"/>
      <c r="AG108" s="575"/>
      <c r="AH108" s="575"/>
      <c r="AI108" s="575"/>
      <c r="AJ108" s="575"/>
      <c r="AK108" s="575"/>
      <c r="AL108" s="575"/>
      <c r="AM108" s="575"/>
      <c r="AN108" s="575"/>
      <c r="AO108" s="575"/>
      <c r="AP108" s="575"/>
      <c r="AQ108" s="575"/>
      <c r="AR108" s="575"/>
      <c r="AS108" s="575"/>
      <c r="AT108" s="575"/>
      <c r="AU108" s="575"/>
      <c r="AV108" s="575"/>
      <c r="AW108" s="575"/>
      <c r="AX108" s="575"/>
      <c r="AY108" s="575"/>
      <c r="AZ108" s="575"/>
      <c r="BA108" s="575"/>
      <c r="BB108" s="575"/>
      <c r="BC108" s="575"/>
      <c r="BD108" s="575"/>
      <c r="BE108" s="575"/>
      <c r="BF108" s="575"/>
      <c r="BG108" s="575"/>
      <c r="BH108" s="575"/>
      <c r="BI108" s="575"/>
      <c r="BJ108" s="575"/>
      <c r="BK108" s="575"/>
      <c r="BL108" s="575"/>
      <c r="BM108" s="575"/>
      <c r="BN108" s="575"/>
      <c r="BO108" s="575"/>
      <c r="BP108" s="575"/>
      <c r="BQ108" s="575"/>
      <c r="BR108" s="575"/>
      <c r="BS108" s="575"/>
      <c r="BT108" s="575"/>
      <c r="BU108" s="575"/>
      <c r="BV108" s="575"/>
      <c r="BW108" s="575"/>
      <c r="BX108" s="575"/>
      <c r="BY108" s="575"/>
      <c r="BZ108" s="575"/>
      <c r="CA108" s="575"/>
      <c r="CB108" s="575"/>
      <c r="CC108" s="575"/>
      <c r="CD108" s="575"/>
      <c r="CE108" s="575"/>
      <c r="CF108" s="575"/>
      <c r="CG108" s="575"/>
      <c r="CH108" s="575"/>
      <c r="CI108" s="575"/>
      <c r="CJ108" s="575"/>
      <c r="CK108" s="575"/>
      <c r="CL108" s="575"/>
      <c r="CM108" s="575"/>
      <c r="CN108" s="575"/>
      <c r="CO108" s="575"/>
      <c r="CP108" s="575"/>
      <c r="CQ108" s="575"/>
      <c r="CR108" s="575"/>
      <c r="CS108" s="575"/>
      <c r="CT108" s="575"/>
      <c r="CU108" s="575"/>
      <c r="CV108" s="575"/>
      <c r="CW108" s="575"/>
      <c r="CX108" s="575"/>
      <c r="CY108" s="575"/>
      <c r="CZ108" s="575"/>
      <c r="DA108" s="575"/>
      <c r="DB108" s="575"/>
      <c r="DC108" s="575"/>
      <c r="DD108" s="575"/>
      <c r="DE108" s="575"/>
      <c r="DF108" s="575"/>
      <c r="DG108" s="575"/>
      <c r="DH108" s="575"/>
      <c r="DI108" s="575"/>
      <c r="DJ108" s="575"/>
      <c r="DK108" s="575"/>
      <c r="DL108" s="575"/>
      <c r="DM108" s="575"/>
      <c r="DN108" s="575"/>
      <c r="DO108" s="575"/>
      <c r="DP108" s="575"/>
      <c r="DQ108" s="575"/>
      <c r="DR108" s="575"/>
      <c r="DS108" s="575"/>
      <c r="DT108" s="575"/>
      <c r="DU108" s="575"/>
      <c r="DV108" s="575"/>
      <c r="DW108" s="575"/>
      <c r="DX108" s="575"/>
      <c r="DY108" s="575"/>
      <c r="DZ108" s="575"/>
      <c r="EA108" s="575"/>
      <c r="EB108" s="575"/>
      <c r="EC108" s="575"/>
      <c r="ED108" s="575"/>
      <c r="EE108" s="575"/>
      <c r="EF108" s="575"/>
      <c r="EG108" s="575"/>
      <c r="EH108" s="575"/>
      <c r="EI108" s="575"/>
      <c r="EJ108" s="575"/>
      <c r="EK108" s="575"/>
      <c r="EL108" s="575"/>
      <c r="EM108" s="575"/>
      <c r="EN108" s="575"/>
      <c r="EO108" s="575"/>
      <c r="EP108" s="575"/>
      <c r="EQ108" s="575"/>
      <c r="ER108" s="575"/>
      <c r="ES108" s="575"/>
      <c r="ET108" s="575"/>
      <c r="EU108" s="575"/>
      <c r="EV108" s="575"/>
      <c r="EW108" s="575"/>
      <c r="EX108" s="575"/>
      <c r="EY108" s="575"/>
    </row>
    <row r="109" spans="1:155" ht="11.25" customHeight="1" x14ac:dyDescent="0.2">
      <c r="A109" s="920" t="s">
        <v>684</v>
      </c>
      <c r="B109" s="920"/>
      <c r="C109" s="920"/>
      <c r="D109" s="920"/>
      <c r="E109" s="920"/>
      <c r="F109" s="920"/>
      <c r="G109" s="920"/>
      <c r="H109" s="920"/>
      <c r="I109" s="920"/>
      <c r="J109" s="920"/>
      <c r="K109" s="920"/>
      <c r="L109" s="920"/>
      <c r="M109" s="920"/>
      <c r="N109" s="920"/>
      <c r="O109" s="920"/>
      <c r="P109" s="920"/>
      <c r="Q109" s="920"/>
      <c r="R109" s="920"/>
      <c r="S109" s="920"/>
      <c r="T109" s="920"/>
      <c r="U109" s="920"/>
      <c r="V109" s="920"/>
      <c r="W109" s="920"/>
      <c r="X109" s="920"/>
      <c r="Y109" s="920"/>
      <c r="Z109" s="920"/>
      <c r="AA109" s="920"/>
      <c r="AB109" s="575"/>
      <c r="AC109" s="575"/>
      <c r="AD109" s="575"/>
      <c r="AE109" s="575"/>
      <c r="AF109" s="575"/>
      <c r="AG109" s="575"/>
      <c r="AH109" s="575"/>
      <c r="AI109" s="575"/>
      <c r="AJ109" s="575"/>
      <c r="AK109" s="575"/>
      <c r="AL109" s="575"/>
      <c r="AM109" s="575"/>
      <c r="AN109" s="575"/>
      <c r="AO109" s="575"/>
      <c r="AP109" s="575"/>
      <c r="AQ109" s="575"/>
      <c r="AR109" s="575"/>
      <c r="AS109" s="575"/>
      <c r="AT109" s="575"/>
      <c r="AU109" s="575"/>
      <c r="AV109" s="575"/>
      <c r="AW109" s="575"/>
      <c r="AX109" s="575"/>
      <c r="AY109" s="575"/>
      <c r="AZ109" s="575"/>
      <c r="BA109" s="575"/>
      <c r="BB109" s="575"/>
      <c r="BC109" s="575"/>
      <c r="BD109" s="575"/>
      <c r="BE109" s="575"/>
      <c r="BF109" s="575"/>
      <c r="BG109" s="575"/>
      <c r="BH109" s="575"/>
      <c r="BI109" s="575"/>
      <c r="BJ109" s="575"/>
      <c r="BK109" s="575"/>
      <c r="BL109" s="575"/>
      <c r="BM109" s="575"/>
      <c r="BN109" s="575"/>
      <c r="BO109" s="575"/>
      <c r="BP109" s="575"/>
      <c r="BQ109" s="575"/>
      <c r="BR109" s="575"/>
      <c r="BS109" s="575"/>
      <c r="BT109" s="575"/>
      <c r="BU109" s="575"/>
      <c r="BV109" s="575"/>
      <c r="BW109" s="575"/>
      <c r="BX109" s="575"/>
      <c r="BY109" s="575"/>
      <c r="BZ109" s="575"/>
      <c r="CA109" s="575"/>
      <c r="CB109" s="575"/>
      <c r="CC109" s="575"/>
      <c r="CD109" s="575"/>
      <c r="CE109" s="575"/>
      <c r="CF109" s="575"/>
      <c r="CG109" s="575"/>
      <c r="CH109" s="575"/>
      <c r="CI109" s="575"/>
      <c r="CJ109" s="575"/>
      <c r="CK109" s="575"/>
      <c r="CL109" s="575"/>
      <c r="CM109" s="575"/>
      <c r="CN109" s="575"/>
      <c r="CO109" s="575"/>
      <c r="CP109" s="575"/>
      <c r="CQ109" s="575"/>
      <c r="CR109" s="575"/>
      <c r="CS109" s="575"/>
      <c r="CT109" s="575"/>
      <c r="CU109" s="575"/>
      <c r="CV109" s="575"/>
      <c r="CW109" s="575"/>
      <c r="CX109" s="575"/>
      <c r="CY109" s="575"/>
      <c r="CZ109" s="575"/>
      <c r="DA109" s="575"/>
      <c r="DB109" s="575"/>
      <c r="DC109" s="575"/>
      <c r="DD109" s="575"/>
      <c r="DE109" s="575"/>
      <c r="DF109" s="575"/>
      <c r="DG109" s="575"/>
      <c r="DH109" s="575"/>
      <c r="DI109" s="575"/>
      <c r="DJ109" s="575"/>
      <c r="DK109" s="575"/>
      <c r="DL109" s="575"/>
      <c r="DM109" s="575"/>
      <c r="DN109" s="575"/>
      <c r="DO109" s="575"/>
      <c r="DP109" s="575"/>
      <c r="DQ109" s="575"/>
      <c r="DR109" s="575"/>
      <c r="DS109" s="575"/>
      <c r="DT109" s="575"/>
      <c r="DU109" s="575"/>
      <c r="DV109" s="575"/>
      <c r="DW109" s="575"/>
      <c r="DX109" s="575"/>
      <c r="DY109" s="575"/>
      <c r="DZ109" s="575"/>
      <c r="EA109" s="575"/>
      <c r="EB109" s="575"/>
      <c r="EC109" s="575"/>
      <c r="ED109" s="575"/>
      <c r="EE109" s="575"/>
      <c r="EF109" s="575"/>
      <c r="EG109" s="575"/>
      <c r="EH109" s="575"/>
      <c r="EI109" s="575"/>
      <c r="EJ109" s="575"/>
      <c r="EK109" s="575"/>
      <c r="EL109" s="575"/>
      <c r="EM109" s="575"/>
      <c r="EN109" s="575"/>
      <c r="EO109" s="575"/>
      <c r="EP109" s="575"/>
      <c r="EQ109" s="575"/>
      <c r="ER109" s="575"/>
      <c r="ES109" s="575"/>
      <c r="ET109" s="575"/>
      <c r="EU109" s="575"/>
      <c r="EV109" s="575"/>
      <c r="EW109" s="575"/>
      <c r="EX109" s="575"/>
      <c r="EY109" s="575"/>
    </row>
    <row r="110" spans="1:155" ht="11.25" customHeight="1" x14ac:dyDescent="0.25">
      <c r="A110" s="920" t="s">
        <v>685</v>
      </c>
      <c r="B110" s="920"/>
      <c r="C110" s="920"/>
      <c r="D110" s="920"/>
      <c r="E110" s="920"/>
      <c r="F110" s="920"/>
      <c r="G110" s="920"/>
      <c r="H110" s="920"/>
      <c r="I110" s="920"/>
      <c r="J110" s="920"/>
      <c r="K110" s="920"/>
      <c r="L110" s="920"/>
      <c r="M110" s="920"/>
      <c r="N110" s="920"/>
      <c r="O110" s="920"/>
      <c r="P110" s="920"/>
      <c r="Q110" s="920"/>
      <c r="R110" s="920"/>
      <c r="S110" s="920"/>
      <c r="T110" s="920"/>
      <c r="U110" s="920"/>
      <c r="V110" s="920"/>
      <c r="W110" s="920"/>
      <c r="X110" s="920"/>
      <c r="Y110" s="920"/>
      <c r="Z110" s="920"/>
      <c r="AA110" s="920"/>
      <c r="AB110" s="575"/>
      <c r="AC110" s="575"/>
      <c r="AD110" s="575"/>
      <c r="AE110" s="575"/>
      <c r="AF110" s="575"/>
      <c r="AG110" s="575"/>
      <c r="AH110" s="575"/>
      <c r="AI110" s="575"/>
      <c r="AJ110" s="575"/>
      <c r="AK110" s="575"/>
      <c r="AL110" s="575"/>
      <c r="AM110" s="575"/>
      <c r="AN110" s="575"/>
      <c r="AO110" s="575"/>
      <c r="AP110" s="575"/>
      <c r="AQ110" s="575"/>
      <c r="AR110" s="575"/>
      <c r="AS110" s="575"/>
      <c r="AT110" s="575"/>
      <c r="AU110" s="575"/>
      <c r="AV110" s="575"/>
      <c r="AW110" s="575"/>
      <c r="AX110" s="575"/>
      <c r="AY110" s="575"/>
      <c r="AZ110" s="575"/>
      <c r="BA110" s="575"/>
      <c r="BB110" s="575"/>
      <c r="BC110" s="575"/>
      <c r="BD110" s="575"/>
      <c r="BE110" s="575"/>
      <c r="BF110" s="575"/>
      <c r="BG110" s="575"/>
      <c r="BH110" s="575"/>
      <c r="BI110" s="575"/>
      <c r="BJ110" s="575"/>
      <c r="BK110" s="575"/>
      <c r="BL110" s="575"/>
      <c r="BM110" s="575"/>
      <c r="BN110" s="575"/>
      <c r="BO110" s="575"/>
      <c r="BP110" s="575"/>
      <c r="BQ110" s="575"/>
      <c r="BR110" s="575"/>
      <c r="BS110" s="575"/>
      <c r="BT110" s="575"/>
      <c r="BU110" s="575"/>
      <c r="BV110" s="575"/>
      <c r="BW110" s="1363"/>
      <c r="BX110" s="1363"/>
      <c r="BY110" s="1363"/>
      <c r="BZ110" s="1363"/>
      <c r="CA110" s="1363"/>
      <c r="CB110" s="1363"/>
      <c r="CC110" s="1363"/>
      <c r="CD110" s="1363"/>
      <c r="CE110" s="1363"/>
      <c r="CF110" s="1363"/>
      <c r="CG110" s="1363"/>
      <c r="CH110" s="1363"/>
      <c r="CI110" s="1363"/>
      <c r="CJ110" s="1363"/>
      <c r="CK110" s="1363"/>
      <c r="CL110" s="1363"/>
      <c r="CM110" s="1363"/>
      <c r="CN110" s="1363"/>
      <c r="CO110" s="1363"/>
      <c r="CP110" s="1363"/>
      <c r="CQ110" s="1363"/>
      <c r="CR110" s="1363"/>
      <c r="CS110" s="1363"/>
      <c r="CT110" s="1363"/>
      <c r="CU110" s="575"/>
      <c r="CV110" s="575"/>
      <c r="CW110" s="575"/>
      <c r="CX110" s="575"/>
      <c r="CY110" s="575"/>
      <c r="CZ110" s="575"/>
      <c r="DA110" s="575"/>
      <c r="DB110" s="575"/>
      <c r="DC110" s="575"/>
      <c r="DD110" s="575"/>
      <c r="DE110" s="575"/>
      <c r="DF110" s="575"/>
      <c r="DG110" s="575"/>
      <c r="DH110" s="575"/>
      <c r="DI110" s="575"/>
      <c r="DJ110" s="575"/>
      <c r="DK110" s="575"/>
      <c r="DL110" s="575"/>
      <c r="DM110" s="575"/>
      <c r="DN110" s="575"/>
      <c r="DO110" s="575"/>
      <c r="DP110" s="575"/>
      <c r="DQ110" s="1368" t="s">
        <v>1658</v>
      </c>
      <c r="DR110" s="1363"/>
      <c r="DS110" s="1363"/>
      <c r="DT110" s="1363"/>
      <c r="DU110" s="1363"/>
      <c r="DV110" s="1363"/>
      <c r="DW110" s="1363"/>
      <c r="DX110" s="1363"/>
      <c r="DY110" s="1363"/>
      <c r="DZ110" s="1363"/>
      <c r="EA110" s="1363"/>
      <c r="EB110" s="1363"/>
      <c r="EC110" s="1363"/>
      <c r="ED110" s="1363"/>
      <c r="EE110" s="1363"/>
      <c r="EF110" s="1363"/>
      <c r="EG110" s="1363"/>
      <c r="EH110" s="1363"/>
      <c r="EI110" s="1363"/>
      <c r="EJ110" s="1363"/>
      <c r="EK110" s="1363"/>
      <c r="EL110" s="1363"/>
      <c r="EM110" s="1363"/>
      <c r="EN110" s="1363"/>
      <c r="EO110" s="1363"/>
      <c r="EP110" s="1363"/>
      <c r="EQ110" s="1363"/>
      <c r="ER110" s="1363"/>
      <c r="ES110" s="1363"/>
      <c r="ET110" s="1363"/>
      <c r="EU110" s="1363"/>
      <c r="EV110" s="1363"/>
      <c r="EW110" s="1363"/>
      <c r="EX110" s="1363"/>
      <c r="EY110" s="1363"/>
    </row>
    <row r="111" spans="1:155" ht="11.25" customHeight="1" x14ac:dyDescent="0.2">
      <c r="A111" s="923" t="s">
        <v>687</v>
      </c>
      <c r="B111" s="922"/>
      <c r="C111" s="922"/>
      <c r="D111" s="922"/>
      <c r="E111" s="922"/>
      <c r="F111" s="922"/>
      <c r="G111" s="922"/>
      <c r="H111" s="922"/>
      <c r="I111" s="922"/>
      <c r="J111" s="922"/>
      <c r="K111" s="922"/>
      <c r="L111" s="922"/>
      <c r="M111" s="922"/>
      <c r="N111" s="922"/>
      <c r="O111" s="922"/>
      <c r="P111" s="922"/>
      <c r="Q111" s="922"/>
      <c r="R111" s="922"/>
      <c r="S111" s="922"/>
      <c r="T111" s="922"/>
      <c r="U111" s="922"/>
      <c r="V111" s="922"/>
      <c r="W111" s="922"/>
      <c r="X111" s="922"/>
      <c r="Y111" s="922"/>
      <c r="Z111" s="922"/>
      <c r="AA111" s="922"/>
      <c r="AB111" s="575"/>
      <c r="AC111" s="575"/>
      <c r="AD111" s="575"/>
      <c r="AE111" s="575"/>
      <c r="AF111" s="575"/>
      <c r="AG111" s="575"/>
      <c r="AH111" s="575"/>
      <c r="AI111" s="575"/>
      <c r="AJ111" s="575"/>
      <c r="AK111" s="575"/>
      <c r="AL111" s="575"/>
      <c r="AM111" s="575"/>
      <c r="AN111" s="575"/>
      <c r="AO111" s="575"/>
      <c r="AP111" s="575"/>
      <c r="AQ111" s="575"/>
      <c r="AR111" s="575"/>
      <c r="AS111" s="575"/>
      <c r="AT111" s="575"/>
      <c r="AU111" s="575"/>
      <c r="AV111" s="575"/>
      <c r="AW111" s="575"/>
      <c r="AX111" s="575"/>
      <c r="AY111" s="575"/>
      <c r="AZ111" s="575"/>
      <c r="BA111" s="575"/>
      <c r="BB111" s="575"/>
      <c r="BC111" s="575"/>
      <c r="BD111" s="575"/>
      <c r="BE111" s="575"/>
      <c r="BF111" s="575"/>
      <c r="BG111" s="575"/>
      <c r="BH111" s="575"/>
      <c r="BI111" s="575"/>
      <c r="BJ111" s="575"/>
      <c r="BK111" s="575"/>
      <c r="BL111" s="575"/>
      <c r="BM111" s="575"/>
      <c r="BN111" s="575"/>
      <c r="BO111" s="575"/>
      <c r="BP111" s="575"/>
      <c r="BQ111" s="575"/>
      <c r="BR111" s="575"/>
      <c r="BS111" s="575"/>
      <c r="BT111" s="575"/>
      <c r="BU111" s="575"/>
      <c r="BV111" s="575"/>
      <c r="BW111" s="1420" t="s">
        <v>688</v>
      </c>
      <c r="BX111" s="1420"/>
      <c r="BY111" s="1420"/>
      <c r="BZ111" s="1420"/>
      <c r="CA111" s="1420"/>
      <c r="CB111" s="1420"/>
      <c r="CC111" s="1420"/>
      <c r="CD111" s="1420"/>
      <c r="CE111" s="1420"/>
      <c r="CF111" s="1420"/>
      <c r="CG111" s="1420"/>
      <c r="CH111" s="1420"/>
      <c r="CI111" s="1420"/>
      <c r="CJ111" s="1420"/>
      <c r="CK111" s="1420"/>
      <c r="CL111" s="1420"/>
      <c r="CM111" s="1420"/>
      <c r="CN111" s="1420"/>
      <c r="CO111" s="1420"/>
      <c r="CP111" s="1420"/>
      <c r="CQ111" s="1420"/>
      <c r="CR111" s="1420"/>
      <c r="CS111" s="1420"/>
      <c r="CT111" s="1420"/>
      <c r="CU111" s="575"/>
      <c r="CV111" s="575"/>
      <c r="CW111" s="575"/>
      <c r="CX111" s="575"/>
      <c r="CY111" s="575"/>
      <c r="CZ111" s="575"/>
      <c r="DA111" s="575"/>
      <c r="DB111" s="575"/>
      <c r="DC111" s="575"/>
      <c r="DD111" s="575"/>
      <c r="DE111" s="575"/>
      <c r="DF111" s="575"/>
      <c r="DG111" s="575"/>
      <c r="DH111" s="575"/>
      <c r="DI111" s="575"/>
      <c r="DJ111" s="575"/>
      <c r="DK111" s="575"/>
      <c r="DL111" s="575"/>
      <c r="DM111" s="575"/>
      <c r="DN111" s="575"/>
      <c r="DO111" s="575"/>
      <c r="DP111" s="575"/>
      <c r="DQ111" s="1421" t="s">
        <v>689</v>
      </c>
      <c r="DR111" s="1421"/>
      <c r="DS111" s="1421"/>
      <c r="DT111" s="1421"/>
      <c r="DU111" s="1421"/>
      <c r="DV111" s="1421"/>
      <c r="DW111" s="1421"/>
      <c r="DX111" s="1421"/>
      <c r="DY111" s="1421"/>
      <c r="DZ111" s="1421"/>
      <c r="EA111" s="1421"/>
      <c r="EB111" s="1421"/>
      <c r="EC111" s="1421"/>
      <c r="ED111" s="1421"/>
      <c r="EE111" s="1421"/>
      <c r="EF111" s="1421"/>
      <c r="EG111" s="1421"/>
      <c r="EH111" s="1421"/>
      <c r="EI111" s="1421"/>
      <c r="EJ111" s="1421"/>
      <c r="EK111" s="1421"/>
      <c r="EL111" s="1421"/>
      <c r="EM111" s="1421"/>
      <c r="EN111" s="1421"/>
      <c r="EO111" s="1421"/>
      <c r="EP111" s="1421"/>
      <c r="EQ111" s="1421"/>
      <c r="ER111" s="1421"/>
      <c r="ES111" s="1421"/>
      <c r="ET111" s="1421"/>
      <c r="EU111" s="1421"/>
      <c r="EV111" s="1421"/>
      <c r="EW111" s="1421"/>
      <c r="EX111" s="1421"/>
      <c r="EY111" s="1421"/>
    </row>
    <row r="112" spans="1:155" ht="11.25" customHeight="1" x14ac:dyDescent="0.2">
      <c r="A112" s="575"/>
      <c r="B112" s="575"/>
      <c r="C112" s="575"/>
      <c r="D112" s="575"/>
      <c r="E112" s="575"/>
      <c r="F112" s="575"/>
      <c r="G112" s="575"/>
      <c r="H112" s="575"/>
      <c r="I112" s="575"/>
      <c r="J112" s="575"/>
      <c r="K112" s="575"/>
      <c r="L112" s="575"/>
      <c r="M112" s="575"/>
      <c r="N112" s="575"/>
      <c r="O112" s="575"/>
      <c r="P112" s="575"/>
      <c r="Q112" s="575"/>
      <c r="R112" s="575"/>
      <c r="S112" s="575"/>
      <c r="T112" s="575"/>
      <c r="U112" s="575"/>
      <c r="V112" s="575"/>
      <c r="W112" s="575"/>
      <c r="X112" s="575"/>
      <c r="Y112" s="575"/>
      <c r="Z112" s="575"/>
      <c r="AA112" s="575"/>
      <c r="AB112" s="575"/>
      <c r="AC112" s="575"/>
      <c r="AD112" s="575"/>
      <c r="AE112" s="575"/>
      <c r="AF112" s="575"/>
      <c r="AG112" s="575"/>
      <c r="AH112" s="575"/>
      <c r="AI112" s="575"/>
      <c r="AJ112" s="575"/>
      <c r="AK112" s="575"/>
      <c r="AL112" s="575"/>
      <c r="AM112" s="575"/>
      <c r="AN112" s="575"/>
      <c r="AO112" s="575"/>
      <c r="AP112" s="575"/>
      <c r="AQ112" s="575"/>
      <c r="AR112" s="575"/>
      <c r="AS112" s="575"/>
      <c r="AT112" s="575"/>
      <c r="AU112" s="575"/>
      <c r="AV112" s="575"/>
      <c r="AW112" s="575"/>
      <c r="AX112" s="575"/>
      <c r="AY112" s="575"/>
      <c r="AZ112" s="575"/>
      <c r="BA112" s="575"/>
      <c r="BB112" s="575"/>
      <c r="BC112" s="575"/>
      <c r="BD112" s="575"/>
      <c r="BE112" s="575"/>
      <c r="BF112" s="575"/>
      <c r="BG112" s="575"/>
      <c r="BH112" s="575"/>
      <c r="BI112" s="575"/>
      <c r="BJ112" s="575"/>
      <c r="BK112" s="575"/>
      <c r="BL112" s="575"/>
      <c r="BM112" s="575"/>
      <c r="BN112" s="575"/>
      <c r="BO112" s="575"/>
      <c r="BP112" s="575"/>
      <c r="BQ112" s="575"/>
      <c r="BR112" s="575"/>
      <c r="BS112" s="575"/>
      <c r="BT112" s="575"/>
      <c r="BU112" s="575"/>
      <c r="BV112" s="575"/>
      <c r="BW112" s="575"/>
      <c r="BX112" s="575"/>
      <c r="BY112" s="575"/>
      <c r="BZ112" s="575"/>
      <c r="CA112" s="575"/>
      <c r="CB112" s="575"/>
      <c r="CC112" s="575"/>
      <c r="CD112" s="575"/>
      <c r="CE112" s="575"/>
      <c r="CF112" s="575"/>
      <c r="CG112" s="575"/>
      <c r="CH112" s="575"/>
      <c r="CI112" s="575"/>
      <c r="CJ112" s="575"/>
      <c r="CK112" s="575"/>
      <c r="CL112" s="575"/>
      <c r="CM112" s="575"/>
      <c r="CN112" s="575"/>
      <c r="CO112" s="575"/>
      <c r="CP112" s="575"/>
      <c r="CQ112" s="575"/>
      <c r="CR112" s="575"/>
      <c r="CS112" s="575"/>
      <c r="CT112" s="575"/>
      <c r="CU112" s="575"/>
      <c r="CV112" s="575"/>
      <c r="CW112" s="575"/>
      <c r="CX112" s="575"/>
      <c r="CY112" s="575"/>
      <c r="CZ112" s="575"/>
      <c r="DA112" s="575"/>
      <c r="DB112" s="575"/>
      <c r="DC112" s="575"/>
      <c r="DD112" s="575"/>
      <c r="DE112" s="575"/>
      <c r="DF112" s="575"/>
      <c r="DG112" s="575"/>
      <c r="DH112" s="575"/>
      <c r="DI112" s="575"/>
      <c r="DJ112" s="575"/>
      <c r="DK112" s="575"/>
      <c r="DL112" s="575"/>
      <c r="DM112" s="575"/>
      <c r="DN112" s="575"/>
      <c r="DO112" s="575"/>
      <c r="DP112" s="575"/>
      <c r="DQ112" s="575"/>
      <c r="DR112" s="575"/>
      <c r="DS112" s="575"/>
      <c r="DT112" s="575"/>
      <c r="DU112" s="575"/>
      <c r="DV112" s="575"/>
      <c r="DW112" s="575"/>
      <c r="DX112" s="575"/>
      <c r="DY112" s="575"/>
      <c r="DZ112" s="575"/>
      <c r="EA112" s="575"/>
      <c r="EB112" s="575"/>
      <c r="EC112" s="575"/>
      <c r="ED112" s="575"/>
      <c r="EE112" s="575"/>
      <c r="EF112" s="575"/>
      <c r="EG112" s="575"/>
      <c r="EH112" s="575"/>
      <c r="EI112" s="575"/>
      <c r="EJ112" s="575"/>
      <c r="EK112" s="575"/>
      <c r="EL112" s="575"/>
      <c r="EM112" s="575"/>
      <c r="EN112" s="575"/>
      <c r="EO112" s="575"/>
      <c r="EP112" s="575"/>
      <c r="EQ112" s="575"/>
      <c r="ER112" s="575"/>
      <c r="ES112" s="575"/>
      <c r="ET112" s="575"/>
      <c r="EU112" s="575"/>
      <c r="EV112" s="575"/>
      <c r="EW112" s="575"/>
      <c r="EX112" s="575"/>
      <c r="EY112" s="575"/>
    </row>
    <row r="113" spans="1:155" ht="11.25" hidden="1" customHeight="1" x14ac:dyDescent="0.2">
      <c r="A113" s="920" t="s">
        <v>692</v>
      </c>
      <c r="B113" s="920"/>
      <c r="C113" s="920"/>
      <c r="D113" s="920"/>
      <c r="E113" s="920"/>
      <c r="F113" s="920"/>
      <c r="G113" s="920"/>
      <c r="H113" s="920"/>
      <c r="I113" s="920"/>
      <c r="J113" s="920"/>
      <c r="K113" s="920"/>
      <c r="L113" s="920"/>
      <c r="M113" s="920"/>
      <c r="N113" s="920"/>
      <c r="O113" s="920"/>
      <c r="P113" s="920"/>
      <c r="Q113" s="920"/>
      <c r="R113" s="920"/>
      <c r="S113" s="575"/>
      <c r="T113" s="575"/>
      <c r="U113" s="575"/>
      <c r="V113" s="575"/>
      <c r="W113" s="575"/>
      <c r="X113" s="575"/>
      <c r="Y113" s="575"/>
      <c r="Z113" s="575"/>
      <c r="AA113" s="575"/>
      <c r="AB113" s="575"/>
      <c r="AC113" s="575"/>
      <c r="AD113" s="575"/>
      <c r="AE113" s="575"/>
      <c r="AF113" s="575"/>
      <c r="AG113" s="575"/>
      <c r="AH113" s="575"/>
      <c r="AI113" s="575"/>
      <c r="AJ113" s="575"/>
      <c r="AK113" s="575"/>
      <c r="AL113" s="575"/>
      <c r="AM113" s="575"/>
      <c r="AN113" s="575"/>
      <c r="AO113" s="575"/>
      <c r="AP113" s="575"/>
      <c r="AQ113" s="575"/>
      <c r="AR113" s="575"/>
      <c r="AS113" s="575"/>
      <c r="AT113" s="575"/>
      <c r="AU113" s="575"/>
      <c r="AV113" s="575"/>
      <c r="AW113" s="575"/>
      <c r="AX113" s="575"/>
      <c r="AY113" s="575"/>
      <c r="AZ113" s="575"/>
      <c r="BA113" s="575"/>
      <c r="BB113" s="575"/>
      <c r="BC113" s="575"/>
      <c r="BD113" s="575"/>
      <c r="BE113" s="575"/>
      <c r="BF113" s="575"/>
      <c r="BG113" s="575"/>
      <c r="BH113" s="575"/>
      <c r="BI113" s="575"/>
      <c r="BJ113" s="575"/>
      <c r="BK113" s="575"/>
      <c r="BL113" s="575"/>
      <c r="BM113" s="575"/>
      <c r="BN113" s="575"/>
      <c r="BO113" s="575"/>
      <c r="BP113" s="575"/>
      <c r="BQ113" s="575"/>
      <c r="BR113" s="575"/>
      <c r="BS113" s="575"/>
      <c r="BT113" s="575"/>
      <c r="BU113" s="575"/>
      <c r="BV113" s="575"/>
      <c r="BW113" s="575"/>
      <c r="BX113" s="575"/>
      <c r="BY113" s="575"/>
      <c r="BZ113" s="575"/>
      <c r="CA113" s="575"/>
      <c r="CB113" s="575"/>
      <c r="CC113" s="575"/>
      <c r="CD113" s="575"/>
      <c r="CE113" s="575"/>
      <c r="CF113" s="575"/>
      <c r="CG113" s="575"/>
      <c r="CH113" s="575"/>
      <c r="CI113" s="575"/>
      <c r="CJ113" s="575"/>
      <c r="CK113" s="575"/>
      <c r="CL113" s="575"/>
      <c r="CM113" s="575"/>
      <c r="CN113" s="575"/>
      <c r="CO113" s="575"/>
      <c r="CP113" s="575"/>
      <c r="CQ113" s="575"/>
      <c r="CR113" s="575"/>
      <c r="CS113" s="575"/>
      <c r="CT113" s="575"/>
      <c r="CU113" s="575"/>
      <c r="CV113" s="575"/>
      <c r="CW113" s="575"/>
      <c r="CX113" s="575"/>
      <c r="CY113" s="575"/>
      <c r="CZ113" s="575"/>
      <c r="DA113" s="575"/>
      <c r="DB113" s="575"/>
      <c r="DC113" s="575"/>
      <c r="DD113" s="575"/>
      <c r="DE113" s="575"/>
      <c r="DF113" s="575"/>
      <c r="DG113" s="575"/>
      <c r="DH113" s="575"/>
      <c r="DI113" s="575"/>
      <c r="DJ113" s="575"/>
      <c r="DK113" s="575"/>
      <c r="DL113" s="575"/>
      <c r="DM113" s="575"/>
      <c r="DN113" s="575"/>
      <c r="DO113" s="575"/>
      <c r="DP113" s="575"/>
      <c r="DQ113" s="575"/>
      <c r="DR113" s="575"/>
      <c r="DS113" s="575"/>
      <c r="DT113" s="575"/>
      <c r="DU113" s="575"/>
      <c r="DV113" s="575"/>
      <c r="DW113" s="575"/>
      <c r="DX113" s="575"/>
      <c r="DY113" s="575"/>
      <c r="DZ113" s="575"/>
      <c r="EA113" s="575"/>
      <c r="EB113" s="575"/>
      <c r="EC113" s="575"/>
      <c r="ED113" s="575"/>
      <c r="EE113" s="575"/>
      <c r="EF113" s="575"/>
      <c r="EG113" s="575"/>
      <c r="EH113" s="575"/>
      <c r="EI113" s="575"/>
      <c r="EJ113" s="575"/>
      <c r="EK113" s="575"/>
      <c r="EL113" s="575"/>
      <c r="EM113" s="575"/>
      <c r="EN113" s="575"/>
      <c r="EO113" s="575"/>
      <c r="EP113" s="575"/>
      <c r="EQ113" s="575"/>
      <c r="ER113" s="575"/>
      <c r="ES113" s="575"/>
      <c r="ET113" s="575"/>
      <c r="EU113" s="575"/>
      <c r="EV113" s="575"/>
      <c r="EW113" s="575"/>
      <c r="EX113" s="575"/>
      <c r="EY113" s="575"/>
    </row>
    <row r="114" spans="1:155" ht="11.25" hidden="1" customHeight="1" x14ac:dyDescent="0.2">
      <c r="A114" s="920" t="s">
        <v>694</v>
      </c>
      <c r="B114" s="920"/>
      <c r="C114" s="920"/>
      <c r="D114" s="920"/>
      <c r="E114" s="920"/>
      <c r="F114" s="920"/>
      <c r="G114" s="920"/>
      <c r="H114" s="920"/>
      <c r="I114" s="920"/>
      <c r="J114" s="920"/>
      <c r="K114" s="920"/>
      <c r="L114" s="920"/>
      <c r="M114" s="920"/>
      <c r="N114" s="920"/>
      <c r="O114" s="920"/>
      <c r="P114" s="920"/>
      <c r="Q114" s="920"/>
      <c r="R114" s="920"/>
      <c r="S114" s="920"/>
      <c r="T114" s="920"/>
      <c r="U114" s="920"/>
      <c r="V114" s="920"/>
      <c r="W114" s="920"/>
      <c r="X114" s="920"/>
      <c r="Y114" s="920"/>
      <c r="Z114" s="920"/>
      <c r="AA114" s="920"/>
      <c r="AB114" s="575"/>
      <c r="AC114" s="575"/>
      <c r="AD114" s="575"/>
      <c r="AE114" s="575"/>
      <c r="AF114" s="575"/>
      <c r="AG114" s="575"/>
      <c r="AH114" s="575"/>
      <c r="AI114" s="575"/>
      <c r="AJ114" s="575"/>
      <c r="AK114" s="575"/>
      <c r="AL114" s="575"/>
      <c r="AM114" s="575"/>
      <c r="AN114" s="575"/>
      <c r="AO114" s="575"/>
      <c r="AP114" s="575"/>
      <c r="AQ114" s="575"/>
      <c r="AR114" s="575"/>
      <c r="AS114" s="575"/>
      <c r="AT114" s="575"/>
      <c r="AU114" s="575"/>
      <c r="AV114" s="575"/>
      <c r="AW114" s="575"/>
      <c r="AX114" s="575"/>
      <c r="AY114" s="575"/>
      <c r="AZ114" s="575"/>
      <c r="BA114" s="575"/>
      <c r="BB114" s="575"/>
      <c r="BC114" s="575"/>
      <c r="BD114" s="575"/>
      <c r="BE114" s="575"/>
      <c r="BF114" s="575"/>
      <c r="BG114" s="575"/>
      <c r="BH114" s="575"/>
      <c r="BI114" s="575"/>
      <c r="BJ114" s="575"/>
      <c r="BK114" s="575"/>
      <c r="BL114" s="575"/>
      <c r="BM114" s="575"/>
      <c r="BN114" s="575"/>
      <c r="BO114" s="575"/>
      <c r="BP114" s="575"/>
      <c r="BQ114" s="575"/>
      <c r="BR114" s="575"/>
      <c r="BS114" s="575"/>
      <c r="BT114" s="575"/>
      <c r="BU114" s="575"/>
      <c r="BV114" s="575"/>
      <c r="BW114" s="575"/>
      <c r="BX114" s="575"/>
      <c r="BY114" s="575"/>
      <c r="BZ114" s="575"/>
      <c r="CA114" s="575"/>
      <c r="CB114" s="575"/>
      <c r="CC114" s="575"/>
      <c r="CD114" s="575"/>
      <c r="CE114" s="575"/>
      <c r="CF114" s="575"/>
      <c r="CG114" s="575"/>
      <c r="CH114" s="575"/>
      <c r="CI114" s="575"/>
      <c r="CJ114" s="575"/>
      <c r="CK114" s="575"/>
      <c r="CL114" s="575"/>
      <c r="CM114" s="575"/>
      <c r="CN114" s="575"/>
      <c r="CO114" s="575"/>
      <c r="CP114" s="575"/>
      <c r="CQ114" s="575"/>
      <c r="CR114" s="575"/>
      <c r="CS114" s="575"/>
      <c r="CT114" s="575"/>
      <c r="CU114" s="575"/>
      <c r="CV114" s="575"/>
      <c r="CW114" s="575"/>
      <c r="CX114" s="575"/>
      <c r="CY114" s="575"/>
      <c r="CZ114" s="575"/>
      <c r="DA114" s="575"/>
      <c r="DB114" s="575"/>
      <c r="DC114" s="575"/>
      <c r="DD114" s="575"/>
      <c r="DE114" s="575"/>
      <c r="DF114" s="575"/>
      <c r="DG114" s="575"/>
      <c r="DH114" s="575"/>
      <c r="DI114" s="575"/>
      <c r="DJ114" s="575"/>
      <c r="DK114" s="575"/>
      <c r="DL114" s="575"/>
      <c r="DM114" s="575"/>
      <c r="DN114" s="575"/>
      <c r="DO114" s="575"/>
      <c r="DP114" s="575"/>
      <c r="DQ114" s="575"/>
      <c r="DR114" s="575"/>
      <c r="DS114" s="575"/>
      <c r="DT114" s="575"/>
      <c r="DU114" s="575"/>
      <c r="DV114" s="575"/>
      <c r="DW114" s="575"/>
      <c r="DX114" s="575"/>
      <c r="DY114" s="575"/>
      <c r="DZ114" s="575"/>
      <c r="EA114" s="575"/>
      <c r="EB114" s="575"/>
      <c r="EC114" s="575"/>
      <c r="ED114" s="575"/>
      <c r="EE114" s="575"/>
      <c r="EF114" s="575"/>
      <c r="EG114" s="575"/>
      <c r="EH114" s="575"/>
      <c r="EI114" s="575"/>
      <c r="EJ114" s="575"/>
      <c r="EK114" s="575"/>
      <c r="EL114" s="575"/>
      <c r="EM114" s="575"/>
      <c r="EN114" s="575"/>
      <c r="EO114" s="575"/>
      <c r="EP114" s="575"/>
      <c r="EQ114" s="575"/>
      <c r="ER114" s="575"/>
      <c r="ES114" s="575"/>
      <c r="ET114" s="575"/>
      <c r="EU114" s="575"/>
      <c r="EV114" s="575"/>
      <c r="EW114" s="575"/>
      <c r="EX114" s="575"/>
      <c r="EY114" s="575"/>
    </row>
    <row r="115" spans="1:155" ht="11.25" hidden="1" customHeight="1" x14ac:dyDescent="0.25">
      <c r="A115" s="920" t="s">
        <v>696</v>
      </c>
      <c r="B115" s="920"/>
      <c r="C115" s="920"/>
      <c r="D115" s="920"/>
      <c r="E115" s="920"/>
      <c r="F115" s="920"/>
      <c r="G115" s="920"/>
      <c r="H115" s="920"/>
      <c r="I115" s="920"/>
      <c r="J115" s="920"/>
      <c r="K115" s="920"/>
      <c r="L115" s="920"/>
      <c r="M115" s="920"/>
      <c r="N115" s="920"/>
      <c r="O115" s="920"/>
      <c r="P115" s="920"/>
      <c r="Q115" s="920"/>
      <c r="R115" s="920"/>
      <c r="S115" s="920"/>
      <c r="T115" s="920"/>
      <c r="U115" s="920"/>
      <c r="V115" s="920"/>
      <c r="W115" s="920"/>
      <c r="X115" s="575"/>
      <c r="Y115" s="575"/>
      <c r="Z115" s="575"/>
      <c r="AA115" s="575"/>
      <c r="AB115" s="575"/>
      <c r="AC115" s="1368" t="s">
        <v>1659</v>
      </c>
      <c r="AD115" s="1363"/>
      <c r="AE115" s="1363"/>
      <c r="AF115" s="1363"/>
      <c r="AG115" s="1363"/>
      <c r="AH115" s="1363"/>
      <c r="AI115" s="1363"/>
      <c r="AJ115" s="1363"/>
      <c r="AK115" s="1363"/>
      <c r="AL115" s="1363"/>
      <c r="AM115" s="1363"/>
      <c r="AN115" s="1363"/>
      <c r="AO115" s="1363"/>
      <c r="AP115" s="1363"/>
      <c r="AQ115" s="1363"/>
      <c r="AR115" s="1363"/>
      <c r="AS115" s="1363"/>
      <c r="AT115" s="1363"/>
      <c r="AU115" s="1363"/>
      <c r="AV115" s="1363"/>
      <c r="AW115" s="1363"/>
      <c r="AX115" s="1363"/>
      <c r="AY115" s="1363"/>
      <c r="AZ115" s="1363"/>
      <c r="BA115" s="1363"/>
      <c r="BB115" s="1363"/>
      <c r="BC115" s="1363"/>
      <c r="BD115" s="1363"/>
      <c r="BE115" s="1363"/>
      <c r="BF115" s="1363"/>
      <c r="BG115" s="575"/>
      <c r="BH115" s="575"/>
      <c r="BI115" s="575"/>
      <c r="BJ115" s="575"/>
      <c r="BK115" s="575"/>
      <c r="BL115" s="575"/>
      <c r="BM115" s="575"/>
      <c r="BN115" s="575"/>
      <c r="BO115" s="575"/>
      <c r="BP115" s="575"/>
      <c r="BQ115" s="575"/>
      <c r="BR115" s="575"/>
      <c r="BS115" s="575"/>
      <c r="BT115" s="575"/>
      <c r="BU115" s="575"/>
      <c r="BV115" s="575"/>
      <c r="BW115" s="1363"/>
      <c r="BX115" s="1363"/>
      <c r="BY115" s="1363"/>
      <c r="BZ115" s="1363"/>
      <c r="CA115" s="1363"/>
      <c r="CB115" s="1363"/>
      <c r="CC115" s="1363"/>
      <c r="CD115" s="1363"/>
      <c r="CE115" s="1363"/>
      <c r="CF115" s="1363"/>
      <c r="CG115" s="1363"/>
      <c r="CH115" s="1363"/>
      <c r="CI115" s="1363"/>
      <c r="CJ115" s="1363"/>
      <c r="CK115" s="1363"/>
      <c r="CL115" s="1363"/>
      <c r="CM115" s="1363"/>
      <c r="CN115" s="1363"/>
      <c r="CO115" s="1363"/>
      <c r="CP115" s="1363"/>
      <c r="CQ115" s="1363"/>
      <c r="CR115" s="1363"/>
      <c r="CS115" s="1363"/>
      <c r="CT115" s="1363"/>
      <c r="CU115" s="575"/>
      <c r="CV115" s="575"/>
      <c r="CW115" s="575"/>
      <c r="CX115" s="575"/>
      <c r="CY115" s="575"/>
      <c r="CZ115" s="575"/>
      <c r="DA115" s="575"/>
      <c r="DB115" s="575"/>
      <c r="DC115" s="575"/>
      <c r="DD115" s="575"/>
      <c r="DE115" s="575"/>
      <c r="DF115" s="575"/>
      <c r="DG115" s="575"/>
      <c r="DH115" s="575"/>
      <c r="DI115" s="575"/>
      <c r="DJ115" s="575"/>
      <c r="DK115" s="575"/>
      <c r="DL115" s="575"/>
      <c r="DM115" s="575"/>
      <c r="DN115" s="575"/>
      <c r="DO115" s="575"/>
      <c r="DP115" s="575"/>
      <c r="DQ115" s="1368" t="s">
        <v>1660</v>
      </c>
      <c r="DR115" s="1363"/>
      <c r="DS115" s="1363"/>
      <c r="DT115" s="1363"/>
      <c r="DU115" s="1363"/>
      <c r="DV115" s="1363"/>
      <c r="DW115" s="1363"/>
      <c r="DX115" s="1363"/>
      <c r="DY115" s="1363"/>
      <c r="DZ115" s="1363"/>
      <c r="EA115" s="1363"/>
      <c r="EB115" s="1363"/>
      <c r="EC115" s="1363"/>
      <c r="ED115" s="1363"/>
      <c r="EE115" s="1363"/>
      <c r="EF115" s="1363"/>
      <c r="EG115" s="1363"/>
      <c r="EH115" s="1363"/>
      <c r="EI115" s="1363"/>
      <c r="EJ115" s="1363"/>
      <c r="EK115" s="1363"/>
      <c r="EL115" s="1363"/>
      <c r="EM115" s="1363"/>
      <c r="EN115" s="1363"/>
      <c r="EO115" s="1363"/>
      <c r="EP115" s="1363"/>
      <c r="EQ115" s="1363"/>
      <c r="ER115" s="1363"/>
      <c r="ES115" s="1363"/>
      <c r="ET115" s="1363"/>
      <c r="EU115" s="1363"/>
      <c r="EV115" s="1363"/>
      <c r="EW115" s="1363"/>
      <c r="EX115" s="1363"/>
      <c r="EY115" s="1363"/>
    </row>
    <row r="116" spans="1:155" ht="11.25" hidden="1" customHeight="1" x14ac:dyDescent="0.2">
      <c r="A116" s="575"/>
      <c r="B116" s="575"/>
      <c r="C116" s="575"/>
      <c r="D116" s="575"/>
      <c r="E116" s="575"/>
      <c r="F116" s="575"/>
      <c r="G116" s="575"/>
      <c r="H116" s="575"/>
      <c r="I116" s="575"/>
      <c r="J116" s="575"/>
      <c r="K116" s="575"/>
      <c r="L116" s="575"/>
      <c r="M116" s="575"/>
      <c r="N116" s="575"/>
      <c r="O116" s="575"/>
      <c r="P116" s="575"/>
      <c r="Q116" s="575"/>
      <c r="R116" s="575"/>
      <c r="S116" s="575"/>
      <c r="T116" s="575"/>
      <c r="U116" s="575"/>
      <c r="V116" s="575"/>
      <c r="W116" s="575"/>
      <c r="X116" s="575"/>
      <c r="Y116" s="575"/>
      <c r="Z116" s="575"/>
      <c r="AA116" s="575"/>
      <c r="AB116" s="575"/>
      <c r="AC116" s="1420" t="s">
        <v>700</v>
      </c>
      <c r="AD116" s="1420"/>
      <c r="AE116" s="1420"/>
      <c r="AF116" s="1420"/>
      <c r="AG116" s="1420"/>
      <c r="AH116" s="1420"/>
      <c r="AI116" s="1420"/>
      <c r="AJ116" s="1420"/>
      <c r="AK116" s="1420"/>
      <c r="AL116" s="1420"/>
      <c r="AM116" s="1420"/>
      <c r="AN116" s="1420"/>
      <c r="AO116" s="1420"/>
      <c r="AP116" s="1420"/>
      <c r="AQ116" s="1420"/>
      <c r="AR116" s="1420"/>
      <c r="AS116" s="1420"/>
      <c r="AT116" s="1420"/>
      <c r="AU116" s="1420"/>
      <c r="AV116" s="1420"/>
      <c r="AW116" s="1420"/>
      <c r="AX116" s="1420"/>
      <c r="AY116" s="1420"/>
      <c r="AZ116" s="1420"/>
      <c r="BA116" s="1420"/>
      <c r="BB116" s="1420"/>
      <c r="BC116" s="1420"/>
      <c r="BD116" s="1420"/>
      <c r="BE116" s="1420"/>
      <c r="BF116" s="1420"/>
      <c r="BG116" s="575"/>
      <c r="BH116" s="575"/>
      <c r="BI116" s="575"/>
      <c r="BJ116" s="575"/>
      <c r="BK116" s="575"/>
      <c r="BL116" s="575"/>
      <c r="BM116" s="575"/>
      <c r="BN116" s="575"/>
      <c r="BO116" s="575"/>
      <c r="BP116" s="575"/>
      <c r="BQ116" s="575"/>
      <c r="BR116" s="575"/>
      <c r="BS116" s="575"/>
      <c r="BT116" s="575"/>
      <c r="BU116" s="575"/>
      <c r="BV116" s="575"/>
      <c r="BW116" s="1420" t="s">
        <v>688</v>
      </c>
      <c r="BX116" s="1420"/>
      <c r="BY116" s="1420"/>
      <c r="BZ116" s="1420"/>
      <c r="CA116" s="1420"/>
      <c r="CB116" s="1420"/>
      <c r="CC116" s="1420"/>
      <c r="CD116" s="1420"/>
      <c r="CE116" s="1420"/>
      <c r="CF116" s="1420"/>
      <c r="CG116" s="1420"/>
      <c r="CH116" s="1420"/>
      <c r="CI116" s="1420"/>
      <c r="CJ116" s="1420"/>
      <c r="CK116" s="1420"/>
      <c r="CL116" s="1420"/>
      <c r="CM116" s="1420"/>
      <c r="CN116" s="1420"/>
      <c r="CO116" s="1420"/>
      <c r="CP116" s="1420"/>
      <c r="CQ116" s="1420"/>
      <c r="CR116" s="1420"/>
      <c r="CS116" s="1420"/>
      <c r="CT116" s="1420"/>
      <c r="CU116" s="575"/>
      <c r="CV116" s="575"/>
      <c r="CW116" s="575"/>
      <c r="CX116" s="575"/>
      <c r="CY116" s="575"/>
      <c r="CZ116" s="575"/>
      <c r="DA116" s="575"/>
      <c r="DB116" s="575"/>
      <c r="DC116" s="575"/>
      <c r="DD116" s="575"/>
      <c r="DE116" s="575"/>
      <c r="DF116" s="575"/>
      <c r="DG116" s="575"/>
      <c r="DH116" s="575"/>
      <c r="DI116" s="575"/>
      <c r="DJ116" s="575"/>
      <c r="DK116" s="575"/>
      <c r="DL116" s="575"/>
      <c r="DM116" s="575"/>
      <c r="DN116" s="575"/>
      <c r="DO116" s="575"/>
      <c r="DP116" s="575"/>
      <c r="DQ116" s="1421" t="s">
        <v>689</v>
      </c>
      <c r="DR116" s="1421"/>
      <c r="DS116" s="1421"/>
      <c r="DT116" s="1421"/>
      <c r="DU116" s="1421"/>
      <c r="DV116" s="1421"/>
      <c r="DW116" s="1421"/>
      <c r="DX116" s="1421"/>
      <c r="DY116" s="1421"/>
      <c r="DZ116" s="1421"/>
      <c r="EA116" s="1421"/>
      <c r="EB116" s="1421"/>
      <c r="EC116" s="1421"/>
      <c r="ED116" s="1421"/>
      <c r="EE116" s="1421"/>
      <c r="EF116" s="1421"/>
      <c r="EG116" s="1421"/>
      <c r="EH116" s="1421"/>
      <c r="EI116" s="1421"/>
      <c r="EJ116" s="1421"/>
      <c r="EK116" s="1421"/>
      <c r="EL116" s="1421"/>
      <c r="EM116" s="1421"/>
      <c r="EN116" s="1421"/>
      <c r="EO116" s="1421"/>
      <c r="EP116" s="1421"/>
      <c r="EQ116" s="1421"/>
      <c r="ER116" s="1421"/>
      <c r="ES116" s="1421"/>
      <c r="ET116" s="1421"/>
      <c r="EU116" s="1421"/>
      <c r="EV116" s="1421"/>
      <c r="EW116" s="1421"/>
      <c r="EX116" s="1421"/>
      <c r="EY116" s="1421"/>
    </row>
    <row r="117" spans="1:155" ht="11.25" customHeight="1" x14ac:dyDescent="0.2">
      <c r="A117" s="575"/>
      <c r="B117" s="575"/>
      <c r="C117" s="575"/>
      <c r="D117" s="575"/>
      <c r="E117" s="575"/>
      <c r="F117" s="575"/>
      <c r="G117" s="575"/>
      <c r="H117" s="575"/>
      <c r="I117" s="575"/>
      <c r="J117" s="575"/>
      <c r="K117" s="575"/>
      <c r="L117" s="575"/>
      <c r="M117" s="575"/>
      <c r="N117" s="575"/>
      <c r="O117" s="575"/>
      <c r="P117" s="575"/>
      <c r="Q117" s="575"/>
      <c r="R117" s="575"/>
      <c r="S117" s="575"/>
      <c r="T117" s="575"/>
      <c r="U117" s="575"/>
      <c r="V117" s="575"/>
      <c r="W117" s="575"/>
      <c r="X117" s="575"/>
      <c r="Y117" s="575"/>
      <c r="Z117" s="575"/>
      <c r="AA117" s="575"/>
      <c r="AB117" s="575"/>
      <c r="AC117" s="575"/>
      <c r="AD117" s="575"/>
      <c r="AE117" s="575"/>
      <c r="AF117" s="575"/>
      <c r="AG117" s="575"/>
      <c r="AH117" s="575"/>
      <c r="AI117" s="575"/>
      <c r="AJ117" s="575"/>
      <c r="AK117" s="575"/>
      <c r="AL117" s="575"/>
      <c r="AM117" s="575"/>
      <c r="AN117" s="575"/>
      <c r="AO117" s="575"/>
      <c r="AP117" s="575"/>
      <c r="AQ117" s="575"/>
      <c r="AR117" s="575"/>
      <c r="AS117" s="575"/>
      <c r="AT117" s="575"/>
      <c r="AU117" s="575"/>
      <c r="AV117" s="575"/>
      <c r="AW117" s="575"/>
      <c r="AX117" s="575"/>
      <c r="AY117" s="575"/>
      <c r="AZ117" s="575"/>
      <c r="BA117" s="575"/>
      <c r="BB117" s="575"/>
      <c r="BC117" s="575"/>
      <c r="BD117" s="575"/>
      <c r="BE117" s="575"/>
      <c r="BF117" s="575"/>
      <c r="BG117" s="575"/>
      <c r="BH117" s="575"/>
      <c r="BI117" s="575"/>
      <c r="BJ117" s="575"/>
      <c r="BK117" s="575"/>
      <c r="BL117" s="575"/>
      <c r="BM117" s="575"/>
      <c r="BN117" s="575"/>
      <c r="BO117" s="575"/>
      <c r="BP117" s="575"/>
      <c r="BQ117" s="575"/>
      <c r="BR117" s="575"/>
      <c r="BS117" s="575"/>
      <c r="BT117" s="575"/>
      <c r="BU117" s="575"/>
      <c r="BV117" s="575"/>
      <c r="BW117" s="575"/>
      <c r="BX117" s="575"/>
      <c r="BY117" s="575"/>
      <c r="BZ117" s="575"/>
      <c r="CA117" s="575"/>
      <c r="CB117" s="575"/>
      <c r="CC117" s="575"/>
      <c r="CD117" s="575"/>
      <c r="CE117" s="575"/>
      <c r="CF117" s="575"/>
      <c r="CG117" s="575"/>
      <c r="CH117" s="575"/>
      <c r="CI117" s="575"/>
      <c r="CJ117" s="575"/>
      <c r="CK117" s="575"/>
      <c r="CL117" s="575"/>
      <c r="CM117" s="575"/>
      <c r="CN117" s="575"/>
      <c r="CO117" s="575"/>
      <c r="CP117" s="575"/>
      <c r="CQ117" s="575"/>
      <c r="CR117" s="575"/>
      <c r="CS117" s="575"/>
      <c r="CT117" s="575"/>
      <c r="CU117" s="575"/>
      <c r="CV117" s="575"/>
      <c r="CW117" s="575"/>
      <c r="CX117" s="575"/>
      <c r="CY117" s="575"/>
      <c r="CZ117" s="575"/>
      <c r="DA117" s="575"/>
      <c r="DB117" s="575"/>
      <c r="DC117" s="575"/>
      <c r="DD117" s="575"/>
      <c r="DE117" s="575"/>
      <c r="DF117" s="575"/>
      <c r="DG117" s="575"/>
      <c r="DH117" s="575"/>
      <c r="DI117" s="575"/>
      <c r="DJ117" s="575"/>
      <c r="DK117" s="575"/>
      <c r="DL117" s="575"/>
      <c r="DM117" s="575"/>
      <c r="DN117" s="575"/>
      <c r="DO117" s="575"/>
      <c r="DP117" s="575"/>
      <c r="DQ117" s="575"/>
      <c r="DR117" s="575"/>
      <c r="DS117" s="575"/>
      <c r="DT117" s="575"/>
      <c r="DU117" s="575"/>
      <c r="DV117" s="575"/>
      <c r="DW117" s="575"/>
      <c r="DX117" s="575"/>
      <c r="DY117" s="575"/>
      <c r="DZ117" s="575"/>
      <c r="EA117" s="575"/>
      <c r="EB117" s="575"/>
      <c r="EC117" s="575"/>
      <c r="ED117" s="575"/>
      <c r="EE117" s="575"/>
      <c r="EF117" s="575"/>
      <c r="EG117" s="575"/>
      <c r="EH117" s="575"/>
      <c r="EI117" s="575"/>
      <c r="EJ117" s="575"/>
      <c r="EK117" s="575"/>
      <c r="EL117" s="575"/>
      <c r="EM117" s="575"/>
      <c r="EN117" s="575"/>
      <c r="EO117" s="575"/>
      <c r="EP117" s="575"/>
      <c r="EQ117" s="575"/>
      <c r="ER117" s="575"/>
      <c r="ES117" s="575"/>
      <c r="ET117" s="575"/>
      <c r="EU117" s="575"/>
      <c r="EV117" s="575"/>
      <c r="EW117" s="575"/>
      <c r="EX117" s="575"/>
      <c r="EY117" s="575"/>
    </row>
    <row r="118" spans="1:155" ht="11.25" customHeight="1" x14ac:dyDescent="0.25">
      <c r="A118" s="1424" t="s">
        <v>1661</v>
      </c>
      <c r="B118" s="1425"/>
      <c r="C118" s="1425"/>
      <c r="D118" s="1425"/>
      <c r="E118" s="1425"/>
      <c r="F118" s="1425"/>
      <c r="G118" s="1425"/>
      <c r="H118" s="1425"/>
      <c r="I118" s="1425"/>
      <c r="J118" s="1425"/>
      <c r="K118" s="1425"/>
      <c r="L118" s="1425"/>
      <c r="M118" s="1425"/>
      <c r="N118" s="1425"/>
      <c r="O118" s="1425"/>
      <c r="P118" s="1425"/>
      <c r="Q118" s="1425"/>
      <c r="R118" s="1425"/>
      <c r="S118" s="1425"/>
      <c r="T118" s="1425"/>
      <c r="U118" s="1425"/>
      <c r="V118" s="1425"/>
      <c r="W118" s="1425"/>
      <c r="X118" s="1425"/>
      <c r="Y118" s="1425"/>
      <c r="Z118" s="1425"/>
      <c r="AA118" s="1425"/>
      <c r="AB118" s="1425"/>
      <c r="AC118" s="1425"/>
      <c r="AD118" s="1425"/>
      <c r="AE118" s="1425"/>
      <c r="AF118" s="1425"/>
      <c r="AG118" s="1425"/>
      <c r="AH118" s="1425"/>
      <c r="AI118" s="1425"/>
      <c r="AJ118" s="1425"/>
      <c r="AK118" s="1425"/>
      <c r="AL118" s="1425"/>
      <c r="AM118" s="1425"/>
      <c r="AN118" s="1425"/>
      <c r="AO118" s="1425"/>
      <c r="AP118" s="1425"/>
      <c r="AQ118" s="1425"/>
      <c r="AR118" s="1425"/>
      <c r="AS118" s="1425"/>
      <c r="AT118" s="1425"/>
      <c r="AU118" s="1425"/>
      <c r="AV118" s="1425"/>
      <c r="AW118" s="1425"/>
      <c r="AX118" s="1425"/>
      <c r="AY118" s="1425"/>
      <c r="AZ118" s="575"/>
      <c r="BA118" s="575"/>
      <c r="BB118" s="575"/>
      <c r="BC118" s="575"/>
      <c r="BD118" s="575"/>
      <c r="BE118" s="575"/>
      <c r="BF118" s="575"/>
      <c r="BG118" s="575"/>
      <c r="BH118" s="575"/>
      <c r="BI118" s="575"/>
      <c r="BJ118" s="575"/>
      <c r="BK118" s="575"/>
      <c r="BL118" s="575"/>
      <c r="BM118" s="575"/>
      <c r="BN118" s="575"/>
      <c r="BO118" s="575"/>
      <c r="BP118" s="575"/>
      <c r="BQ118" s="575"/>
      <c r="BR118" s="575"/>
      <c r="BS118" s="575"/>
      <c r="BT118" s="575"/>
      <c r="BU118" s="575"/>
      <c r="BV118" s="575"/>
      <c r="BW118" s="575"/>
      <c r="BX118" s="575"/>
      <c r="BY118" s="575"/>
      <c r="BZ118" s="575"/>
      <c r="CA118" s="575"/>
      <c r="CB118" s="575"/>
      <c r="CC118" s="575"/>
      <c r="CD118" s="575"/>
      <c r="CE118" s="575"/>
      <c r="CF118" s="575"/>
      <c r="CG118" s="575"/>
      <c r="CH118" s="575"/>
      <c r="CI118" s="575"/>
      <c r="CJ118" s="575"/>
      <c r="CK118" s="575"/>
      <c r="CL118" s="575"/>
      <c r="CM118" s="575"/>
      <c r="CN118" s="575"/>
      <c r="CO118" s="575"/>
      <c r="CP118" s="575"/>
      <c r="CQ118" s="575"/>
      <c r="CR118" s="575"/>
      <c r="CS118" s="575"/>
      <c r="CT118" s="575"/>
      <c r="CU118" s="575"/>
      <c r="CV118" s="575"/>
      <c r="CW118" s="575"/>
      <c r="CX118" s="575"/>
      <c r="CY118" s="575"/>
      <c r="CZ118" s="575"/>
      <c r="DA118" s="575"/>
      <c r="DB118" s="575"/>
      <c r="DC118" s="575"/>
      <c r="DD118" s="575"/>
      <c r="DE118" s="575"/>
      <c r="DF118" s="575"/>
      <c r="DG118" s="575"/>
      <c r="DH118" s="575"/>
      <c r="DI118" s="575"/>
      <c r="DJ118" s="575"/>
      <c r="DK118" s="575"/>
      <c r="DL118" s="575"/>
      <c r="DM118" s="575"/>
      <c r="DN118" s="575"/>
      <c r="DO118" s="575"/>
      <c r="DP118" s="575"/>
      <c r="DQ118" s="1426" t="s">
        <v>1662</v>
      </c>
      <c r="DR118" s="1426"/>
      <c r="DS118" s="1344">
        <v>5</v>
      </c>
      <c r="DT118" s="1344"/>
      <c r="DU118" s="1344"/>
      <c r="DV118" s="1344"/>
      <c r="DW118" s="1422" t="s">
        <v>1662</v>
      </c>
      <c r="DX118" s="1422"/>
      <c r="DY118" s="1344" t="s">
        <v>690</v>
      </c>
      <c r="DZ118" s="1344"/>
      <c r="EA118" s="1344"/>
      <c r="EB118" s="1344"/>
      <c r="EC118" s="1344"/>
      <c r="ED118" s="1344"/>
      <c r="EE118" s="1344"/>
      <c r="EF118" s="1344"/>
      <c r="EG118" s="1344"/>
      <c r="EH118" s="1344"/>
      <c r="EI118" s="1344"/>
      <c r="EJ118" s="1344"/>
      <c r="EK118" s="1344"/>
      <c r="EL118" s="1344"/>
      <c r="EM118" s="1344"/>
      <c r="EN118" s="1344"/>
      <c r="EO118" s="1344"/>
      <c r="EP118" s="586"/>
      <c r="EQ118" s="1427" t="s">
        <v>1663</v>
      </c>
      <c r="ER118" s="1427"/>
      <c r="ES118" s="1427"/>
      <c r="ET118" s="1346" t="s">
        <v>2057</v>
      </c>
      <c r="EU118" s="1428"/>
      <c r="EV118" s="1428"/>
      <c r="EW118" s="586"/>
      <c r="EX118" s="1422" t="s">
        <v>704</v>
      </c>
      <c r="EY118" s="1422"/>
    </row>
    <row r="119" spans="1:155" ht="21.95" customHeight="1" x14ac:dyDescent="0.2">
      <c r="A119" s="1423" t="s">
        <v>1664</v>
      </c>
      <c r="B119" s="1423"/>
      <c r="C119" s="1423"/>
      <c r="D119" s="1423"/>
      <c r="E119" s="1423"/>
      <c r="F119" s="1423"/>
      <c r="G119" s="1423"/>
      <c r="H119" s="1423"/>
      <c r="I119" s="1423"/>
      <c r="J119" s="1423"/>
      <c r="K119" s="1423"/>
      <c r="L119" s="1423"/>
      <c r="M119" s="1423"/>
      <c r="N119" s="1423"/>
      <c r="O119" s="1423"/>
      <c r="P119" s="1423"/>
      <c r="Q119" s="1423"/>
      <c r="R119" s="1423"/>
      <c r="S119" s="1423"/>
      <c r="T119" s="1423"/>
      <c r="U119" s="1423"/>
      <c r="V119" s="1423"/>
      <c r="W119" s="1423"/>
      <c r="X119" s="1423"/>
      <c r="Y119" s="1423"/>
      <c r="Z119" s="1423"/>
      <c r="AA119" s="1423"/>
      <c r="AB119" s="1423"/>
      <c r="AC119" s="1423"/>
      <c r="AD119" s="1423"/>
      <c r="AE119" s="1423"/>
      <c r="AF119" s="1423"/>
      <c r="AG119" s="1423"/>
      <c r="AH119" s="1423"/>
      <c r="AI119" s="1423"/>
      <c r="AJ119" s="1423"/>
      <c r="AK119" s="1423"/>
      <c r="AL119" s="1423"/>
      <c r="AM119" s="1423"/>
      <c r="AN119" s="1423"/>
      <c r="AO119" s="1423"/>
      <c r="AP119" s="1423"/>
      <c r="AQ119" s="1423"/>
      <c r="AR119" s="1423"/>
      <c r="AS119" s="1423"/>
      <c r="AT119" s="1423"/>
      <c r="AU119" s="1423"/>
      <c r="AV119" s="1423"/>
      <c r="AW119" s="1423"/>
      <c r="AX119" s="1423"/>
      <c r="AY119" s="1423"/>
      <c r="AZ119" s="1423"/>
      <c r="BA119" s="575"/>
      <c r="BB119" s="575"/>
      <c r="BC119" s="575"/>
      <c r="BD119" s="575"/>
      <c r="BE119" s="575"/>
      <c r="BF119" s="575"/>
      <c r="BG119" s="575"/>
      <c r="BH119" s="575"/>
      <c r="BI119" s="575"/>
      <c r="BJ119" s="575"/>
      <c r="BK119" s="575"/>
      <c r="BL119" s="575"/>
      <c r="BM119" s="575"/>
      <c r="BN119" s="575"/>
      <c r="BO119" s="575"/>
      <c r="BP119" s="575"/>
      <c r="BQ119" s="575"/>
      <c r="BR119" s="575"/>
      <c r="BS119" s="575"/>
      <c r="BT119" s="575"/>
      <c r="BU119" s="575"/>
      <c r="BV119" s="575"/>
      <c r="BW119" s="575"/>
      <c r="BX119" s="575"/>
      <c r="BY119" s="575"/>
      <c r="BZ119" s="575"/>
      <c r="CA119" s="575"/>
      <c r="CB119" s="575"/>
      <c r="CC119" s="575"/>
      <c r="CD119" s="575"/>
      <c r="CE119" s="575"/>
      <c r="CF119" s="575"/>
      <c r="CG119" s="575"/>
      <c r="CH119" s="575"/>
      <c r="CI119" s="575"/>
      <c r="CJ119" s="575"/>
      <c r="CK119" s="575"/>
      <c r="CL119" s="575"/>
      <c r="CM119" s="575"/>
      <c r="CN119" s="575"/>
      <c r="CO119" s="575"/>
      <c r="CP119" s="575"/>
      <c r="CQ119" s="575"/>
      <c r="CR119" s="575"/>
      <c r="CS119" s="575"/>
      <c r="CT119" s="575"/>
      <c r="CU119" s="575"/>
      <c r="CV119" s="575"/>
      <c r="CW119" s="575"/>
      <c r="CX119" s="575"/>
      <c r="CY119" s="575"/>
      <c r="CZ119" s="575"/>
      <c r="DA119" s="575"/>
      <c r="DB119" s="575"/>
      <c r="DC119" s="575"/>
      <c r="DD119" s="575"/>
      <c r="DE119" s="575"/>
      <c r="DF119" s="575"/>
      <c r="DG119" s="575"/>
      <c r="DH119" s="575"/>
      <c r="DI119" s="575"/>
      <c r="DJ119" s="575"/>
      <c r="DK119" s="575"/>
      <c r="DL119" s="575"/>
      <c r="DM119" s="575"/>
      <c r="DN119" s="575"/>
      <c r="DO119" s="575"/>
      <c r="DP119" s="575"/>
      <c r="DQ119" s="925" t="s">
        <v>1665</v>
      </c>
      <c r="DR119" s="925"/>
      <c r="DS119" s="925"/>
      <c r="DT119" s="925"/>
      <c r="DU119" s="925"/>
      <c r="DV119" s="925"/>
      <c r="DW119" s="925"/>
      <c r="DX119" s="925"/>
      <c r="DY119" s="925"/>
      <c r="DZ119" s="925"/>
      <c r="EA119" s="925"/>
      <c r="EB119" s="925"/>
      <c r="EC119" s="925"/>
      <c r="ED119" s="925"/>
      <c r="EE119" s="925"/>
      <c r="EF119" s="925"/>
      <c r="EG119" s="925"/>
      <c r="EH119" s="925"/>
      <c r="EI119" s="925"/>
      <c r="EJ119" s="925"/>
      <c r="EK119" s="925"/>
      <c r="EL119" s="925"/>
      <c r="EM119" s="925"/>
      <c r="EN119" s="925"/>
      <c r="EO119" s="925"/>
      <c r="EP119" s="925"/>
      <c r="EQ119" s="925"/>
      <c r="ER119" s="925"/>
      <c r="ES119" s="925"/>
      <c r="ET119" s="925"/>
      <c r="EU119" s="925"/>
      <c r="EV119" s="925"/>
      <c r="EW119" s="925"/>
      <c r="EX119" s="925"/>
      <c r="EY119" s="925"/>
    </row>
  </sheetData>
  <mergeCells count="282">
    <mergeCell ref="EX118:EY118"/>
    <mergeCell ref="A119:AZ119"/>
    <mergeCell ref="DQ119:EY119"/>
    <mergeCell ref="AC116:BF116"/>
    <mergeCell ref="BW116:CT116"/>
    <mergeCell ref="DQ116:EY116"/>
    <mergeCell ref="A118:AY118"/>
    <mergeCell ref="DQ118:DR118"/>
    <mergeCell ref="DS118:DV118"/>
    <mergeCell ref="DW118:DX118"/>
    <mergeCell ref="DY118:EO118"/>
    <mergeCell ref="EQ118:ES118"/>
    <mergeCell ref="ET118:EV118"/>
    <mergeCell ref="A111:AA111"/>
    <mergeCell ref="BW111:CT111"/>
    <mergeCell ref="DQ111:EY111"/>
    <mergeCell ref="A113:R113"/>
    <mergeCell ref="A114:AA114"/>
    <mergeCell ref="A115:W115"/>
    <mergeCell ref="AC115:BF115"/>
    <mergeCell ref="BW115:CT115"/>
    <mergeCell ref="DQ115:EY115"/>
    <mergeCell ref="A101:EY101"/>
    <mergeCell ref="F103:R103"/>
    <mergeCell ref="F105:CX105"/>
    <mergeCell ref="A107:EY107"/>
    <mergeCell ref="A109:AA109"/>
    <mergeCell ref="A110:AA110"/>
    <mergeCell ref="BW110:CT110"/>
    <mergeCell ref="DQ110:EY110"/>
    <mergeCell ref="A95:EY95"/>
    <mergeCell ref="A98:EY98"/>
    <mergeCell ref="A100:Z100"/>
    <mergeCell ref="AA100:AZ100"/>
    <mergeCell ref="BA100:BY100"/>
    <mergeCell ref="BZ100:CY100"/>
    <mergeCell ref="CZ100:DX100"/>
    <mergeCell ref="DY100:EY100"/>
    <mergeCell ref="A88:CK88"/>
    <mergeCell ref="CL88:CW88"/>
    <mergeCell ref="CX88:DX88"/>
    <mergeCell ref="DY88:EY88"/>
    <mergeCell ref="A93:EY93"/>
    <mergeCell ref="A94:EY94"/>
    <mergeCell ref="A81:EY81"/>
    <mergeCell ref="A86:CK86"/>
    <mergeCell ref="CL86:CW86"/>
    <mergeCell ref="CX86:DX86"/>
    <mergeCell ref="DY86:EY86"/>
    <mergeCell ref="A87:CK87"/>
    <mergeCell ref="CL87:CW87"/>
    <mergeCell ref="CX87:DX87"/>
    <mergeCell ref="DY87:EY87"/>
    <mergeCell ref="A78:CR78"/>
    <mergeCell ref="CS78:DD78"/>
    <mergeCell ref="DE78:DX78"/>
    <mergeCell ref="DY78:EY78"/>
    <mergeCell ref="A79:CR79"/>
    <mergeCell ref="CS79:DD79"/>
    <mergeCell ref="DE79:DX79"/>
    <mergeCell ref="DY79:EY79"/>
    <mergeCell ref="A76:CR76"/>
    <mergeCell ref="CS76:DD76"/>
    <mergeCell ref="DE76:DX76"/>
    <mergeCell ref="DY76:EY76"/>
    <mergeCell ref="A77:CR77"/>
    <mergeCell ref="CS77:DD77"/>
    <mergeCell ref="DE77:DX77"/>
    <mergeCell ref="DY77:EY77"/>
    <mergeCell ref="A74:CR74"/>
    <mergeCell ref="CS74:DD74"/>
    <mergeCell ref="DE74:DX74"/>
    <mergeCell ref="DY74:EY74"/>
    <mergeCell ref="A75:CR75"/>
    <mergeCell ref="CS75:DD75"/>
    <mergeCell ref="DE75:DX75"/>
    <mergeCell ref="DY75:EY75"/>
    <mergeCell ref="DR65:EC65"/>
    <mergeCell ref="ED65:EL65"/>
    <mergeCell ref="EM65:EY65"/>
    <mergeCell ref="A67:EY67"/>
    <mergeCell ref="A68:EY68"/>
    <mergeCell ref="A73:CR73"/>
    <mergeCell ref="CS73:DD73"/>
    <mergeCell ref="DE73:DX73"/>
    <mergeCell ref="DY73:EY73"/>
    <mergeCell ref="A64:AP64"/>
    <mergeCell ref="AQ64:AW64"/>
    <mergeCell ref="AX64:BF64"/>
    <mergeCell ref="BG64:BP64"/>
    <mergeCell ref="BQ64:CB64"/>
    <mergeCell ref="EM64:EY64"/>
    <mergeCell ref="A65:AP65"/>
    <mergeCell ref="AQ65:AW65"/>
    <mergeCell ref="AX65:BF65"/>
    <mergeCell ref="BG65:BP65"/>
    <mergeCell ref="BQ65:CB65"/>
    <mergeCell ref="CC65:CK65"/>
    <mergeCell ref="CL65:CX65"/>
    <mergeCell ref="CY65:DG65"/>
    <mergeCell ref="DH65:DQ65"/>
    <mergeCell ref="CC64:CK64"/>
    <mergeCell ref="CL64:CX64"/>
    <mergeCell ref="CY64:DG64"/>
    <mergeCell ref="DH64:DQ64"/>
    <mergeCell ref="DR64:EC64"/>
    <mergeCell ref="ED64:EL64"/>
    <mergeCell ref="EM62:EY62"/>
    <mergeCell ref="A63:AP63"/>
    <mergeCell ref="AQ63:AW63"/>
    <mergeCell ref="AX63:BF63"/>
    <mergeCell ref="BG63:BP63"/>
    <mergeCell ref="BQ63:CB63"/>
    <mergeCell ref="CC63:CK63"/>
    <mergeCell ref="CL63:CX63"/>
    <mergeCell ref="CY63:DG63"/>
    <mergeCell ref="DH63:DQ63"/>
    <mergeCell ref="DR63:EC63"/>
    <mergeCell ref="ED63:EL63"/>
    <mergeCell ref="EM63:EY63"/>
    <mergeCell ref="FH61:FZ61"/>
    <mergeCell ref="A62:AP62"/>
    <mergeCell ref="AQ62:AW62"/>
    <mergeCell ref="AX62:BF62"/>
    <mergeCell ref="BG62:BP62"/>
    <mergeCell ref="BQ62:CB62"/>
    <mergeCell ref="CC62:CK62"/>
    <mergeCell ref="CL62:CX62"/>
    <mergeCell ref="CY62:DG62"/>
    <mergeCell ref="DH62:DQ62"/>
    <mergeCell ref="CL61:CX61"/>
    <mergeCell ref="CY61:DG61"/>
    <mergeCell ref="DH61:DQ61"/>
    <mergeCell ref="DR61:EC61"/>
    <mergeCell ref="ED61:EL61"/>
    <mergeCell ref="EM61:EY61"/>
    <mergeCell ref="A61:AP61"/>
    <mergeCell ref="AQ61:AW61"/>
    <mergeCell ref="AX61:BF61"/>
    <mergeCell ref="BG61:BP61"/>
    <mergeCell ref="BQ61:CB61"/>
    <mergeCell ref="CC61:CK61"/>
    <mergeCell ref="DR62:EC62"/>
    <mergeCell ref="ED62:EL62"/>
    <mergeCell ref="DR60:EC60"/>
    <mergeCell ref="ED60:EL60"/>
    <mergeCell ref="EM60:EY60"/>
    <mergeCell ref="A60:AP60"/>
    <mergeCell ref="AQ60:AW60"/>
    <mergeCell ref="AX60:BF60"/>
    <mergeCell ref="BG60:BP60"/>
    <mergeCell ref="BQ60:CB60"/>
    <mergeCell ref="CC60:CK60"/>
    <mergeCell ref="A59:AP59"/>
    <mergeCell ref="AQ59:AW59"/>
    <mergeCell ref="AX59:BF59"/>
    <mergeCell ref="BG59:BP59"/>
    <mergeCell ref="BQ59:CB59"/>
    <mergeCell ref="CC59:CK59"/>
    <mergeCell ref="CL60:CX60"/>
    <mergeCell ref="CY60:DG60"/>
    <mergeCell ref="DH60:DQ60"/>
    <mergeCell ref="DH58:DQ58"/>
    <mergeCell ref="DR58:EC58"/>
    <mergeCell ref="ED58:EL58"/>
    <mergeCell ref="EM58:EY58"/>
    <mergeCell ref="DH57:DQ57"/>
    <mergeCell ref="DR57:EC57"/>
    <mergeCell ref="ED57:EL57"/>
    <mergeCell ref="EM57:EY57"/>
    <mergeCell ref="CL59:CX59"/>
    <mergeCell ref="CY59:DG59"/>
    <mergeCell ref="DH59:DQ59"/>
    <mergeCell ref="DR59:EC59"/>
    <mergeCell ref="ED59:EL59"/>
    <mergeCell ref="EM59:EY59"/>
    <mergeCell ref="A58:AP58"/>
    <mergeCell ref="AQ58:AW58"/>
    <mergeCell ref="AX58:BF58"/>
    <mergeCell ref="BG58:BP58"/>
    <mergeCell ref="BQ58:CB58"/>
    <mergeCell ref="CC58:CK58"/>
    <mergeCell ref="GF56:GN56"/>
    <mergeCell ref="GP56:GX56"/>
    <mergeCell ref="A57:AP57"/>
    <mergeCell ref="AQ57:AW57"/>
    <mergeCell ref="AX57:BF57"/>
    <mergeCell ref="BG57:BP57"/>
    <mergeCell ref="BQ57:CB57"/>
    <mergeCell ref="CC57:CK57"/>
    <mergeCell ref="CL57:CX57"/>
    <mergeCell ref="CY57:DG57"/>
    <mergeCell ref="CY56:DG56"/>
    <mergeCell ref="DH56:DQ56"/>
    <mergeCell ref="DR56:EC56"/>
    <mergeCell ref="ED56:EL56"/>
    <mergeCell ref="EM56:EY56"/>
    <mergeCell ref="FW56:GE56"/>
    <mergeCell ref="CL58:CX58"/>
    <mergeCell ref="CY58:DG58"/>
    <mergeCell ref="DR55:EC55"/>
    <mergeCell ref="ED55:EL55"/>
    <mergeCell ref="EM55:EY55"/>
    <mergeCell ref="A56:AP56"/>
    <mergeCell ref="AQ56:AW56"/>
    <mergeCell ref="AX56:BF56"/>
    <mergeCell ref="BG56:BP56"/>
    <mergeCell ref="BQ56:CB56"/>
    <mergeCell ref="CC56:CK56"/>
    <mergeCell ref="CL56:CX56"/>
    <mergeCell ref="A55:AP55"/>
    <mergeCell ref="AQ55:AW55"/>
    <mergeCell ref="AX55:BF55"/>
    <mergeCell ref="BG55:BP55"/>
    <mergeCell ref="BQ55:CB55"/>
    <mergeCell ref="CC55:CK55"/>
    <mergeCell ref="CL55:CX55"/>
    <mergeCell ref="CY55:DG55"/>
    <mergeCell ref="DH55:DQ55"/>
    <mergeCell ref="ED53:EL54"/>
    <mergeCell ref="EM53:EY54"/>
    <mergeCell ref="AX54:BF54"/>
    <mergeCell ref="BG54:BP54"/>
    <mergeCell ref="BQ54:CB54"/>
    <mergeCell ref="CY54:DG54"/>
    <mergeCell ref="DH54:DQ54"/>
    <mergeCell ref="A45:AM45"/>
    <mergeCell ref="AN45:BM45"/>
    <mergeCell ref="B46:EW46"/>
    <mergeCell ref="A47:EY47"/>
    <mergeCell ref="A48:EY48"/>
    <mergeCell ref="A52:AP54"/>
    <mergeCell ref="AQ52:AW54"/>
    <mergeCell ref="AX52:CX52"/>
    <mergeCell ref="CY52:EY52"/>
    <mergeCell ref="AX53:CB53"/>
    <mergeCell ref="DR54:EC54"/>
    <mergeCell ref="CC53:CK54"/>
    <mergeCell ref="CL53:CX54"/>
    <mergeCell ref="CY53:EC53"/>
    <mergeCell ref="A43:AM43"/>
    <mergeCell ref="AN43:BM43"/>
    <mergeCell ref="A44:AM44"/>
    <mergeCell ref="AN44:BM44"/>
    <mergeCell ref="A35:AK35"/>
    <mergeCell ref="AM35:EX35"/>
    <mergeCell ref="A37:BK37"/>
    <mergeCell ref="BM37:EX37"/>
    <mergeCell ref="A39:AA39"/>
    <mergeCell ref="AC39:EX39"/>
    <mergeCell ref="A30:CK30"/>
    <mergeCell ref="CL30:DU30"/>
    <mergeCell ref="A31:CK31"/>
    <mergeCell ref="CL31:DU32"/>
    <mergeCell ref="A32:CK32"/>
    <mergeCell ref="BR22:CF22"/>
    <mergeCell ref="A25:CK25"/>
    <mergeCell ref="CL25:DU25"/>
    <mergeCell ref="A41:AC41"/>
    <mergeCell ref="AE41:EX41"/>
    <mergeCell ref="ED1:EY1"/>
    <mergeCell ref="ED2:EY2"/>
    <mergeCell ref="ED3:EY3"/>
    <mergeCell ref="A6:EY6"/>
    <mergeCell ref="A10:EY10"/>
    <mergeCell ref="A14:EY14"/>
    <mergeCell ref="DX25:EY25"/>
    <mergeCell ref="A26:CK26"/>
    <mergeCell ref="CL26:DU28"/>
    <mergeCell ref="DX26:EK26"/>
    <mergeCell ref="EL26:EY26"/>
    <mergeCell ref="A27:CK28"/>
    <mergeCell ref="DX28:EY29"/>
    <mergeCell ref="A18:EY18"/>
    <mergeCell ref="A19:EY19"/>
    <mergeCell ref="BG21:BP21"/>
    <mergeCell ref="BR21:CF21"/>
    <mergeCell ref="CH21:CJ21"/>
    <mergeCell ref="CK21:CM21"/>
    <mergeCell ref="CO21:CS21"/>
    <mergeCell ref="A29:CK29"/>
    <mergeCell ref="CL29:DU29"/>
  </mergeCells>
  <pageMargins left="0.7" right="0.7" top="0.75" bottom="0.75" header="0.3" footer="0.3"/>
  <pageSetup paperSize="9" scale="89" orientation="landscape" r:id="rId1"/>
  <rowBreaks count="2" manualBreakCount="2">
    <brk id="46" max="155" man="1"/>
    <brk id="80" max="155" man="1"/>
  </rowBreaks>
  <colBreaks count="1" manualBreakCount="1">
    <brk id="15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85"/>
  <sheetViews>
    <sheetView topLeftCell="A127" zoomScale="70" zoomScaleNormal="70" workbookViewId="0">
      <selection activeCell="F8" sqref="F8:G8"/>
    </sheetView>
  </sheetViews>
  <sheetFormatPr defaultColWidth="9.140625" defaultRowHeight="14.25" x14ac:dyDescent="0.25"/>
  <cols>
    <col min="1" max="1" width="6" style="608" customWidth="1"/>
    <col min="2" max="2" width="11.5703125" style="608" hidden="1" customWidth="1"/>
    <col min="3" max="3" width="10.85546875" style="608" customWidth="1"/>
    <col min="4" max="4" width="61.42578125" style="662" customWidth="1"/>
    <col min="5" max="5" width="17" style="608" customWidth="1"/>
    <col min="6" max="6" width="9.140625" style="608"/>
    <col min="7" max="7" width="12.140625" style="608" customWidth="1"/>
    <col min="8" max="8" width="8.42578125" style="637" customWidth="1"/>
    <col min="9" max="18" width="7.42578125" style="637" customWidth="1"/>
    <col min="19" max="19" width="6.85546875" style="637" customWidth="1"/>
    <col min="20" max="31" width="9.140625" style="607"/>
    <col min="32" max="16384" width="9.140625" style="608"/>
  </cols>
  <sheetData>
    <row r="1" spans="1:31" s="597" customFormat="1" ht="20.25" x14ac:dyDescent="0.3">
      <c r="D1" s="598"/>
      <c r="H1" s="599"/>
      <c r="I1" s="599"/>
      <c r="J1" s="599"/>
      <c r="K1" s="599"/>
      <c r="L1" s="599"/>
      <c r="M1" s="600" t="s">
        <v>1666</v>
      </c>
      <c r="N1" s="601"/>
      <c r="O1" s="601"/>
      <c r="P1" s="601"/>
      <c r="Q1" s="601"/>
      <c r="R1" s="601"/>
      <c r="S1" s="601"/>
      <c r="T1" s="602"/>
      <c r="U1" s="602"/>
      <c r="V1" s="602"/>
      <c r="W1" s="602"/>
      <c r="X1" s="602"/>
      <c r="Y1" s="602"/>
      <c r="Z1" s="602"/>
      <c r="AA1" s="602"/>
      <c r="AB1" s="602"/>
      <c r="AC1" s="602"/>
      <c r="AD1" s="602"/>
      <c r="AE1" s="602"/>
    </row>
    <row r="2" spans="1:31" s="597" customFormat="1" ht="20.25" x14ac:dyDescent="0.3">
      <c r="A2" s="603" t="s">
        <v>1572</v>
      </c>
      <c r="B2" s="604"/>
      <c r="C2" s="604"/>
      <c r="D2" s="605"/>
      <c r="E2" s="604"/>
      <c r="F2" s="604"/>
      <c r="G2" s="604"/>
      <c r="H2" s="606"/>
      <c r="I2" s="606"/>
      <c r="J2" s="606"/>
      <c r="K2" s="606"/>
      <c r="L2" s="606"/>
      <c r="M2" s="1429" t="s">
        <v>546</v>
      </c>
      <c r="N2" s="1430"/>
      <c r="O2" s="1430"/>
      <c r="P2" s="1430"/>
      <c r="Q2" s="1430"/>
      <c r="R2" s="1430"/>
      <c r="S2" s="1430"/>
      <c r="T2" s="602"/>
      <c r="U2" s="602"/>
      <c r="V2" s="602"/>
      <c r="W2" s="602"/>
      <c r="X2" s="602"/>
      <c r="Y2" s="602"/>
      <c r="Z2" s="602"/>
      <c r="AA2" s="602"/>
      <c r="AB2" s="602"/>
      <c r="AC2" s="602"/>
      <c r="AD2" s="602"/>
      <c r="AE2" s="602"/>
    </row>
    <row r="3" spans="1:31" s="597" customFormat="1" ht="20.25" x14ac:dyDescent="0.3">
      <c r="A3" s="604" t="s">
        <v>1667</v>
      </c>
      <c r="B3" s="604"/>
      <c r="C3" s="604"/>
      <c r="D3" s="605"/>
      <c r="E3" s="604"/>
      <c r="F3" s="604"/>
      <c r="G3" s="604"/>
      <c r="H3" s="606"/>
      <c r="I3" s="606"/>
      <c r="J3" s="606"/>
      <c r="K3" s="606"/>
      <c r="L3" s="606"/>
      <c r="M3" s="606" t="s">
        <v>1495</v>
      </c>
      <c r="N3" s="601"/>
      <c r="O3" s="601"/>
      <c r="P3" s="601"/>
      <c r="Q3" s="601"/>
      <c r="R3" s="601"/>
      <c r="S3" s="601"/>
      <c r="T3" s="602"/>
      <c r="U3" s="602"/>
      <c r="V3" s="602"/>
      <c r="W3" s="602"/>
      <c r="X3" s="602"/>
      <c r="Y3" s="602"/>
      <c r="Z3" s="602"/>
      <c r="AA3" s="602"/>
      <c r="AB3" s="602"/>
      <c r="AC3" s="602"/>
      <c r="AD3" s="602"/>
      <c r="AE3" s="602"/>
    </row>
    <row r="4" spans="1:31" s="597" customFormat="1" ht="28.5" customHeight="1" x14ac:dyDescent="0.3">
      <c r="A4" s="604" t="s">
        <v>1668</v>
      </c>
      <c r="B4" s="604"/>
      <c r="C4" s="604"/>
      <c r="D4" s="605"/>
      <c r="E4" s="604"/>
      <c r="F4" s="604"/>
      <c r="G4" s="604"/>
      <c r="H4" s="606"/>
      <c r="I4" s="606"/>
      <c r="J4" s="606"/>
      <c r="K4" s="606"/>
      <c r="L4" s="606"/>
      <c r="M4" s="1431" t="s">
        <v>1669</v>
      </c>
      <c r="N4" s="1432"/>
      <c r="O4" s="1432"/>
      <c r="P4" s="1432"/>
      <c r="Q4" s="1432"/>
      <c r="R4" s="1432"/>
      <c r="S4" s="1432"/>
      <c r="T4" s="602"/>
      <c r="U4" s="602"/>
      <c r="V4" s="602"/>
      <c r="W4" s="602"/>
      <c r="X4" s="602"/>
      <c r="Y4" s="602"/>
      <c r="Z4" s="602"/>
      <c r="AA4" s="602"/>
      <c r="AB4" s="602"/>
      <c r="AC4" s="602"/>
      <c r="AD4" s="602"/>
      <c r="AE4" s="602"/>
    </row>
    <row r="5" spans="1:31" s="597" customFormat="1" ht="20.25" x14ac:dyDescent="0.3">
      <c r="A5" s="1442" t="s">
        <v>2058</v>
      </c>
      <c r="B5" s="1442"/>
      <c r="C5" s="1442"/>
      <c r="D5" s="1442"/>
      <c r="E5" s="604"/>
      <c r="F5" s="604"/>
      <c r="G5" s="604"/>
      <c r="H5" s="606"/>
      <c r="I5" s="606"/>
      <c r="J5" s="606"/>
      <c r="K5" s="606"/>
      <c r="L5" s="606"/>
      <c r="M5" s="1432" t="s">
        <v>2058</v>
      </c>
      <c r="N5" s="1432"/>
      <c r="O5" s="1432"/>
      <c r="P5" s="1432"/>
      <c r="Q5" s="1432"/>
      <c r="R5" s="1432"/>
      <c r="S5" s="1432"/>
      <c r="T5" s="602"/>
      <c r="U5" s="602"/>
      <c r="V5" s="602"/>
      <c r="W5" s="602"/>
      <c r="X5" s="602"/>
      <c r="Y5" s="602"/>
      <c r="Z5" s="602"/>
      <c r="AA5" s="602"/>
      <c r="AB5" s="602"/>
      <c r="AC5" s="602"/>
      <c r="AD5" s="602"/>
      <c r="AE5" s="602"/>
    </row>
    <row r="6" spans="1:31" ht="30" x14ac:dyDescent="0.25">
      <c r="A6" s="1433" t="s">
        <v>1670</v>
      </c>
      <c r="B6" s="1433"/>
      <c r="C6" s="1434"/>
      <c r="D6" s="1434"/>
      <c r="E6" s="1434"/>
      <c r="F6" s="1434"/>
      <c r="G6" s="1434"/>
      <c r="H6" s="1434"/>
      <c r="I6" s="1434"/>
      <c r="J6" s="1434"/>
      <c r="K6" s="1434"/>
      <c r="L6" s="1434"/>
      <c r="M6" s="1434"/>
      <c r="N6" s="1434"/>
      <c r="O6" s="1434"/>
      <c r="P6" s="1434"/>
      <c r="Q6" s="1434"/>
      <c r="R6" s="1434"/>
      <c r="S6" s="1434"/>
    </row>
    <row r="7" spans="1:31" ht="26.25" x14ac:dyDescent="0.25">
      <c r="B7" s="609"/>
      <c r="C7" s="610"/>
      <c r="D7" s="610"/>
      <c r="E7" s="610"/>
      <c r="F7" s="611" t="s">
        <v>2063</v>
      </c>
      <c r="G7" s="610"/>
      <c r="H7" s="610"/>
      <c r="I7" s="610"/>
      <c r="J7" s="610"/>
      <c r="K7" s="610"/>
      <c r="L7" s="610"/>
      <c r="M7" s="610"/>
      <c r="N7" s="610"/>
      <c r="O7" s="610"/>
      <c r="P7" s="610"/>
      <c r="Q7" s="610"/>
      <c r="R7" s="610"/>
      <c r="S7" s="610"/>
    </row>
    <row r="8" spans="1:31" s="613" customFormat="1" ht="14.25" customHeight="1" x14ac:dyDescent="0.25">
      <c r="A8" s="1435" t="s">
        <v>136</v>
      </c>
      <c r="B8" s="612"/>
      <c r="C8" s="1436" t="s">
        <v>1671</v>
      </c>
      <c r="D8" s="1438" t="s">
        <v>1552</v>
      </c>
      <c r="E8" s="1440" t="s">
        <v>1672</v>
      </c>
      <c r="F8" s="1440" t="s">
        <v>1673</v>
      </c>
      <c r="G8" s="1440"/>
      <c r="H8" s="1441" t="s">
        <v>1674</v>
      </c>
      <c r="I8" s="1441"/>
      <c r="J8" s="1441"/>
      <c r="K8" s="1441"/>
      <c r="L8" s="1441"/>
      <c r="M8" s="1441"/>
      <c r="N8" s="1441"/>
      <c r="O8" s="1441"/>
      <c r="P8" s="1441"/>
      <c r="Q8" s="1441"/>
      <c r="R8" s="1441"/>
      <c r="S8" s="1441"/>
      <c r="T8" s="607"/>
      <c r="U8" s="607"/>
      <c r="V8" s="607"/>
      <c r="W8" s="607"/>
      <c r="X8" s="607"/>
      <c r="Y8" s="607"/>
      <c r="Z8" s="607"/>
      <c r="AA8" s="607"/>
      <c r="AB8" s="607"/>
      <c r="AC8" s="607"/>
      <c r="AD8" s="607"/>
      <c r="AE8" s="607"/>
    </row>
    <row r="9" spans="1:31" s="613" customFormat="1" ht="47.25" x14ac:dyDescent="0.25">
      <c r="A9" s="1435"/>
      <c r="B9" s="612"/>
      <c r="C9" s="1437"/>
      <c r="D9" s="1439"/>
      <c r="E9" s="1440"/>
      <c r="F9" s="612" t="s">
        <v>1675</v>
      </c>
      <c r="G9" s="612" t="s">
        <v>1097</v>
      </c>
      <c r="H9" s="614" t="s">
        <v>1676</v>
      </c>
      <c r="I9" s="614" t="s">
        <v>1677</v>
      </c>
      <c r="J9" s="614" t="s">
        <v>1678</v>
      </c>
      <c r="K9" s="614" t="s">
        <v>1679</v>
      </c>
      <c r="L9" s="614" t="s">
        <v>1680</v>
      </c>
      <c r="M9" s="614" t="s">
        <v>1681</v>
      </c>
      <c r="N9" s="614" t="s">
        <v>1682</v>
      </c>
      <c r="O9" s="614" t="s">
        <v>1683</v>
      </c>
      <c r="P9" s="614" t="s">
        <v>1684</v>
      </c>
      <c r="Q9" s="614" t="s">
        <v>1685</v>
      </c>
      <c r="R9" s="614" t="s">
        <v>1686</v>
      </c>
      <c r="S9" s="615" t="s">
        <v>1687</v>
      </c>
      <c r="T9" s="607"/>
      <c r="U9" s="607"/>
      <c r="V9" s="607"/>
      <c r="W9" s="607"/>
      <c r="X9" s="607"/>
      <c r="Y9" s="607"/>
      <c r="Z9" s="607"/>
      <c r="AA9" s="607"/>
      <c r="AB9" s="607"/>
      <c r="AC9" s="607"/>
      <c r="AD9" s="607"/>
      <c r="AE9" s="607"/>
    </row>
    <row r="10" spans="1:31" s="613" customFormat="1" ht="14.25" customHeight="1" x14ac:dyDescent="0.25">
      <c r="A10" s="616">
        <v>1</v>
      </c>
      <c r="B10" s="617"/>
      <c r="C10" s="617">
        <f>A10+1</f>
        <v>2</v>
      </c>
      <c r="D10" s="617">
        <f>C10+1</f>
        <v>3</v>
      </c>
      <c r="E10" s="617">
        <f>D10+1</f>
        <v>4</v>
      </c>
      <c r="F10" s="617">
        <f>E10+1</f>
        <v>5</v>
      </c>
      <c r="G10" s="617">
        <f>F10+1</f>
        <v>6</v>
      </c>
      <c r="H10" s="618">
        <v>7</v>
      </c>
      <c r="I10" s="618">
        <v>8</v>
      </c>
      <c r="J10" s="618">
        <v>9</v>
      </c>
      <c r="K10" s="618">
        <v>10</v>
      </c>
      <c r="L10" s="618">
        <v>11</v>
      </c>
      <c r="M10" s="618">
        <v>12</v>
      </c>
      <c r="N10" s="618">
        <v>13</v>
      </c>
      <c r="O10" s="618">
        <v>14</v>
      </c>
      <c r="P10" s="618">
        <v>15</v>
      </c>
      <c r="Q10" s="618">
        <v>16</v>
      </c>
      <c r="R10" s="618">
        <v>17</v>
      </c>
      <c r="S10" s="619">
        <v>18</v>
      </c>
      <c r="T10" s="607"/>
      <c r="U10" s="607"/>
      <c r="V10" s="607"/>
      <c r="W10" s="607"/>
      <c r="X10" s="607"/>
      <c r="Y10" s="607"/>
      <c r="Z10" s="607"/>
      <c r="AA10" s="607"/>
      <c r="AB10" s="607"/>
      <c r="AC10" s="607"/>
      <c r="AD10" s="607"/>
      <c r="AE10" s="607"/>
    </row>
    <row r="11" spans="1:31" s="613" customFormat="1" ht="22.15" customHeight="1" x14ac:dyDescent="0.2">
      <c r="A11" s="620" t="s">
        <v>1367</v>
      </c>
      <c r="B11" s="617"/>
      <c r="C11" s="621" t="s">
        <v>1688</v>
      </c>
      <c r="D11" s="622" t="s">
        <v>1689</v>
      </c>
      <c r="E11" s="623"/>
      <c r="F11" s="623" t="s">
        <v>1365</v>
      </c>
      <c r="G11" s="624">
        <v>42675</v>
      </c>
      <c r="H11" s="618"/>
      <c r="I11" s="625" t="s">
        <v>1365</v>
      </c>
      <c r="J11" s="618"/>
      <c r="K11" s="618"/>
      <c r="L11" s="625" t="s">
        <v>1365</v>
      </c>
      <c r="M11" s="618"/>
      <c r="N11" s="618"/>
      <c r="O11" s="625" t="s">
        <v>1365</v>
      </c>
      <c r="P11" s="618"/>
      <c r="Q11" s="618"/>
      <c r="R11" s="625" t="s">
        <v>1365</v>
      </c>
      <c r="S11" s="619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</row>
    <row r="12" spans="1:31" s="613" customFormat="1" ht="29.45" customHeight="1" x14ac:dyDescent="0.2">
      <c r="A12" s="620" t="s">
        <v>1471</v>
      </c>
      <c r="B12" s="626" t="s">
        <v>1690</v>
      </c>
      <c r="C12" s="621" t="s">
        <v>1691</v>
      </c>
      <c r="D12" s="627" t="s">
        <v>1692</v>
      </c>
      <c r="E12" s="628" t="s">
        <v>1693</v>
      </c>
      <c r="F12" s="629" t="s">
        <v>1502</v>
      </c>
      <c r="G12" s="624">
        <v>42370</v>
      </c>
      <c r="H12" s="630" t="s">
        <v>1499</v>
      </c>
      <c r="I12" s="625"/>
      <c r="J12" s="625" t="s">
        <v>1365</v>
      </c>
      <c r="K12" s="625"/>
      <c r="L12" s="625" t="s">
        <v>1365</v>
      </c>
      <c r="M12" s="625"/>
      <c r="N12" s="625" t="s">
        <v>1365</v>
      </c>
      <c r="O12" s="625"/>
      <c r="P12" s="625" t="s">
        <v>1365</v>
      </c>
      <c r="Q12" s="625"/>
      <c r="R12" s="625" t="s">
        <v>1365</v>
      </c>
      <c r="S12" s="630" t="s">
        <v>1499</v>
      </c>
      <c r="T12" s="607"/>
      <c r="U12" s="607"/>
      <c r="V12" s="607"/>
      <c r="W12" s="607"/>
      <c r="X12" s="607"/>
      <c r="Y12" s="607"/>
      <c r="Z12" s="607"/>
      <c r="AA12" s="607"/>
      <c r="AB12" s="607"/>
      <c r="AC12" s="607"/>
      <c r="AD12" s="607"/>
      <c r="AE12" s="607"/>
    </row>
    <row r="13" spans="1:31" s="613" customFormat="1" x14ac:dyDescent="0.2">
      <c r="A13" s="631">
        <f>A12+1</f>
        <v>3</v>
      </c>
      <c r="B13" s="626" t="s">
        <v>1694</v>
      </c>
      <c r="C13" s="621" t="s">
        <v>1695</v>
      </c>
      <c r="D13" s="627" t="s">
        <v>1696</v>
      </c>
      <c r="E13" s="628" t="s">
        <v>1697</v>
      </c>
      <c r="F13" s="629" t="s">
        <v>1502</v>
      </c>
      <c r="G13" s="624">
        <v>42370</v>
      </c>
      <c r="H13" s="625"/>
      <c r="I13" s="625" t="s">
        <v>1365</v>
      </c>
      <c r="J13" s="625"/>
      <c r="K13" s="625" t="s">
        <v>1365</v>
      </c>
      <c r="L13" s="625"/>
      <c r="M13" s="625" t="s">
        <v>1365</v>
      </c>
      <c r="N13" s="625"/>
      <c r="O13" s="625" t="s">
        <v>1365</v>
      </c>
      <c r="P13" s="625"/>
      <c r="Q13" s="625" t="s">
        <v>1365</v>
      </c>
      <c r="R13" s="625"/>
      <c r="S13" s="630" t="s">
        <v>1499</v>
      </c>
      <c r="T13" s="607"/>
      <c r="U13" s="607"/>
      <c r="V13" s="607"/>
      <c r="W13" s="607"/>
      <c r="X13" s="607"/>
      <c r="Y13" s="607"/>
      <c r="Z13" s="607"/>
      <c r="AA13" s="607"/>
      <c r="AB13" s="607"/>
      <c r="AC13" s="607"/>
      <c r="AD13" s="607"/>
      <c r="AE13" s="607"/>
    </row>
    <row r="14" spans="1:31" s="613" customFormat="1" ht="14.25" customHeight="1" x14ac:dyDescent="0.2">
      <c r="A14" s="631">
        <f t="shared" ref="A14:A56" si="0">A13+1</f>
        <v>4</v>
      </c>
      <c r="B14" s="626" t="s">
        <v>1690</v>
      </c>
      <c r="C14" s="621" t="s">
        <v>1698</v>
      </c>
      <c r="D14" s="627" t="s">
        <v>1699</v>
      </c>
      <c r="E14" s="628" t="s">
        <v>1700</v>
      </c>
      <c r="F14" s="629" t="s">
        <v>1502</v>
      </c>
      <c r="G14" s="624">
        <v>42675</v>
      </c>
      <c r="H14" s="625" t="s">
        <v>1502</v>
      </c>
      <c r="I14" s="625"/>
      <c r="J14" s="625" t="s">
        <v>1365</v>
      </c>
      <c r="K14" s="625"/>
      <c r="L14" s="625" t="s">
        <v>1365</v>
      </c>
      <c r="M14" s="625"/>
      <c r="N14" s="625" t="s">
        <v>1365</v>
      </c>
      <c r="O14" s="625"/>
      <c r="P14" s="625" t="s">
        <v>1365</v>
      </c>
      <c r="Q14" s="625"/>
      <c r="R14" s="625" t="s">
        <v>1365</v>
      </c>
      <c r="S14" s="630" t="s">
        <v>1499</v>
      </c>
      <c r="T14" s="607"/>
      <c r="U14" s="607"/>
      <c r="V14" s="607"/>
      <c r="W14" s="607"/>
      <c r="X14" s="607"/>
      <c r="Y14" s="607"/>
      <c r="Z14" s="607"/>
      <c r="AA14" s="607"/>
      <c r="AB14" s="607"/>
      <c r="AC14" s="607"/>
      <c r="AD14" s="607"/>
      <c r="AE14" s="607"/>
    </row>
    <row r="15" spans="1:31" s="613" customFormat="1" x14ac:dyDescent="0.2">
      <c r="A15" s="631">
        <f t="shared" si="0"/>
        <v>5</v>
      </c>
      <c r="B15" s="632" t="s">
        <v>1690</v>
      </c>
      <c r="C15" s="621" t="s">
        <v>1701</v>
      </c>
      <c r="D15" s="627" t="s">
        <v>1702</v>
      </c>
      <c r="E15" s="633" t="s">
        <v>1703</v>
      </c>
      <c r="F15" s="629" t="s">
        <v>1502</v>
      </c>
      <c r="G15" s="624">
        <v>42370</v>
      </c>
      <c r="H15" s="630" t="s">
        <v>1499</v>
      </c>
      <c r="I15" s="625" t="s">
        <v>1365</v>
      </c>
      <c r="J15" s="625"/>
      <c r="K15" s="625" t="s">
        <v>1365</v>
      </c>
      <c r="L15" s="625"/>
      <c r="M15" s="625" t="s">
        <v>1365</v>
      </c>
      <c r="N15" s="625"/>
      <c r="O15" s="625" t="s">
        <v>1365</v>
      </c>
      <c r="P15" s="625"/>
      <c r="Q15" s="625" t="s">
        <v>1365</v>
      </c>
      <c r="R15" s="625"/>
      <c r="S15" s="630" t="s">
        <v>1499</v>
      </c>
      <c r="T15" s="607"/>
      <c r="U15" s="607"/>
      <c r="V15" s="607"/>
      <c r="W15" s="607"/>
      <c r="X15" s="607"/>
      <c r="Y15" s="607"/>
      <c r="Z15" s="607"/>
      <c r="AA15" s="607"/>
      <c r="AB15" s="607"/>
      <c r="AC15" s="607"/>
      <c r="AD15" s="607"/>
      <c r="AE15" s="607"/>
    </row>
    <row r="16" spans="1:31" s="613" customFormat="1" ht="14.25" customHeight="1" x14ac:dyDescent="0.2">
      <c r="A16" s="631">
        <f t="shared" si="0"/>
        <v>6</v>
      </c>
      <c r="B16" s="632" t="s">
        <v>1690</v>
      </c>
      <c r="C16" s="621" t="s">
        <v>1704</v>
      </c>
      <c r="D16" s="627" t="s">
        <v>1705</v>
      </c>
      <c r="E16" s="633" t="s">
        <v>1706</v>
      </c>
      <c r="F16" s="629" t="s">
        <v>1502</v>
      </c>
      <c r="G16" s="624">
        <v>42675</v>
      </c>
      <c r="H16" s="630" t="s">
        <v>1499</v>
      </c>
      <c r="I16" s="625"/>
      <c r="J16" s="625" t="s">
        <v>1365</v>
      </c>
      <c r="K16" s="625"/>
      <c r="L16" s="625" t="s">
        <v>1365</v>
      </c>
      <c r="M16" s="625"/>
      <c r="N16" s="625" t="s">
        <v>1365</v>
      </c>
      <c r="O16" s="625"/>
      <c r="P16" s="625" t="s">
        <v>1365</v>
      </c>
      <c r="Q16" s="625"/>
      <c r="R16" s="625" t="s">
        <v>1365</v>
      </c>
      <c r="S16" s="630" t="s">
        <v>1499</v>
      </c>
      <c r="T16" s="607"/>
      <c r="U16" s="607"/>
      <c r="V16" s="607"/>
      <c r="W16" s="607"/>
      <c r="X16" s="607"/>
      <c r="Y16" s="607"/>
      <c r="Z16" s="607"/>
      <c r="AA16" s="607"/>
      <c r="AB16" s="607"/>
      <c r="AC16" s="607"/>
      <c r="AD16" s="607"/>
      <c r="AE16" s="607"/>
    </row>
    <row r="17" spans="1:31" s="613" customFormat="1" x14ac:dyDescent="0.2">
      <c r="A17" s="631">
        <f t="shared" si="0"/>
        <v>7</v>
      </c>
      <c r="B17" s="626" t="s">
        <v>1707</v>
      </c>
      <c r="C17" s="621" t="s">
        <v>1708</v>
      </c>
      <c r="D17" s="627" t="s">
        <v>1709</v>
      </c>
      <c r="E17" s="628" t="s">
        <v>1710</v>
      </c>
      <c r="F17" s="629" t="s">
        <v>1502</v>
      </c>
      <c r="G17" s="624">
        <v>42370</v>
      </c>
      <c r="H17" s="625" t="s">
        <v>1502</v>
      </c>
      <c r="I17" s="625" t="s">
        <v>1365</v>
      </c>
      <c r="J17" s="625"/>
      <c r="K17" s="625" t="s">
        <v>1365</v>
      </c>
      <c r="L17" s="625"/>
      <c r="M17" s="625" t="s">
        <v>1365</v>
      </c>
      <c r="N17" s="625"/>
      <c r="O17" s="625" t="s">
        <v>1365</v>
      </c>
      <c r="P17" s="625"/>
      <c r="Q17" s="625" t="s">
        <v>1365</v>
      </c>
      <c r="R17" s="625"/>
      <c r="S17" s="630" t="s">
        <v>1499</v>
      </c>
      <c r="T17" s="607"/>
      <c r="U17" s="607"/>
      <c r="V17" s="607"/>
      <c r="W17" s="607"/>
      <c r="X17" s="607"/>
      <c r="Y17" s="607"/>
      <c r="Z17" s="607"/>
      <c r="AA17" s="607"/>
      <c r="AB17" s="607"/>
      <c r="AC17" s="607"/>
      <c r="AD17" s="607"/>
      <c r="AE17" s="607"/>
    </row>
    <row r="18" spans="1:31" ht="33" customHeight="1" x14ac:dyDescent="0.2">
      <c r="A18" s="631">
        <f t="shared" si="0"/>
        <v>8</v>
      </c>
      <c r="B18" s="634" t="s">
        <v>1707</v>
      </c>
      <c r="C18" s="635"/>
      <c r="D18" s="636" t="s">
        <v>1711</v>
      </c>
      <c r="E18" s="633" t="s">
        <v>1712</v>
      </c>
      <c r="F18" s="629" t="s">
        <v>1365</v>
      </c>
      <c r="G18" s="624">
        <v>42675</v>
      </c>
      <c r="H18" s="625" t="s">
        <v>1365</v>
      </c>
      <c r="I18" s="625"/>
      <c r="J18" s="625" t="s">
        <v>1365</v>
      </c>
      <c r="K18" s="625"/>
      <c r="L18" s="625" t="s">
        <v>1365</v>
      </c>
      <c r="M18" s="625"/>
      <c r="N18" s="625" t="s">
        <v>1365</v>
      </c>
      <c r="O18" s="625"/>
      <c r="P18" s="625" t="s">
        <v>1365</v>
      </c>
      <c r="Q18" s="625"/>
      <c r="R18" s="625" t="s">
        <v>1365</v>
      </c>
      <c r="S18" s="625"/>
    </row>
    <row r="19" spans="1:31" s="613" customFormat="1" x14ac:dyDescent="0.2">
      <c r="A19" s="631">
        <f t="shared" si="0"/>
        <v>9</v>
      </c>
      <c r="B19" s="626" t="s">
        <v>1707</v>
      </c>
      <c r="C19" s="621" t="s">
        <v>1713</v>
      </c>
      <c r="D19" s="627" t="s">
        <v>1714</v>
      </c>
      <c r="E19" s="633" t="s">
        <v>1715</v>
      </c>
      <c r="F19" s="629" t="s">
        <v>1502</v>
      </c>
      <c r="G19" s="624">
        <v>42370</v>
      </c>
      <c r="H19" s="630" t="s">
        <v>1499</v>
      </c>
      <c r="I19" s="625" t="s">
        <v>1365</v>
      </c>
      <c r="J19" s="625"/>
      <c r="K19" s="625" t="s">
        <v>1365</v>
      </c>
      <c r="L19" s="625"/>
      <c r="M19" s="625" t="s">
        <v>1365</v>
      </c>
      <c r="N19" s="625"/>
      <c r="O19" s="625" t="s">
        <v>1365</v>
      </c>
      <c r="P19" s="625"/>
      <c r="Q19" s="625" t="s">
        <v>1365</v>
      </c>
      <c r="R19" s="625"/>
      <c r="S19" s="630" t="s">
        <v>1499</v>
      </c>
      <c r="T19" s="607"/>
      <c r="U19" s="607"/>
      <c r="V19" s="607"/>
      <c r="W19" s="607"/>
      <c r="X19" s="607"/>
      <c r="Y19" s="607"/>
      <c r="Z19" s="607"/>
      <c r="AA19" s="607"/>
      <c r="AB19" s="607"/>
      <c r="AC19" s="607"/>
      <c r="AD19" s="607"/>
      <c r="AE19" s="607"/>
    </row>
    <row r="20" spans="1:31" s="613" customFormat="1" x14ac:dyDescent="0.2">
      <c r="A20" s="631">
        <f t="shared" si="0"/>
        <v>10</v>
      </c>
      <c r="B20" s="626" t="s">
        <v>1694</v>
      </c>
      <c r="C20" s="621" t="s">
        <v>1716</v>
      </c>
      <c r="D20" s="627" t="s">
        <v>1717</v>
      </c>
      <c r="E20" s="633" t="s">
        <v>1718</v>
      </c>
      <c r="F20" s="629" t="s">
        <v>1502</v>
      </c>
      <c r="G20" s="624">
        <v>42370</v>
      </c>
      <c r="H20" s="630" t="s">
        <v>1499</v>
      </c>
      <c r="I20" s="625" t="s">
        <v>1365</v>
      </c>
      <c r="J20" s="625"/>
      <c r="K20" s="625" t="s">
        <v>1365</v>
      </c>
      <c r="L20" s="625"/>
      <c r="M20" s="625" t="s">
        <v>1365</v>
      </c>
      <c r="N20" s="625"/>
      <c r="O20" s="625" t="s">
        <v>1365</v>
      </c>
      <c r="P20" s="625"/>
      <c r="Q20" s="625" t="s">
        <v>1365</v>
      </c>
      <c r="R20" s="625"/>
      <c r="S20" s="630" t="s">
        <v>1499</v>
      </c>
      <c r="T20" s="607"/>
      <c r="U20" s="607"/>
      <c r="V20" s="607"/>
      <c r="W20" s="607"/>
      <c r="X20" s="607"/>
      <c r="Y20" s="607"/>
      <c r="Z20" s="607"/>
      <c r="AA20" s="607"/>
      <c r="AB20" s="607"/>
      <c r="AC20" s="607"/>
      <c r="AD20" s="607"/>
      <c r="AE20" s="607"/>
    </row>
    <row r="21" spans="1:31" s="613" customFormat="1" ht="24.6" customHeight="1" x14ac:dyDescent="0.2">
      <c r="A21" s="631">
        <f t="shared" si="0"/>
        <v>11</v>
      </c>
      <c r="B21" s="626" t="s">
        <v>1694</v>
      </c>
      <c r="C21" s="621" t="s">
        <v>1719</v>
      </c>
      <c r="D21" s="627" t="s">
        <v>1720</v>
      </c>
      <c r="E21" s="633" t="s">
        <v>1721</v>
      </c>
      <c r="F21" s="629" t="s">
        <v>1502</v>
      </c>
      <c r="G21" s="624">
        <v>42675</v>
      </c>
      <c r="H21" s="630" t="s">
        <v>1499</v>
      </c>
      <c r="I21" s="625"/>
      <c r="J21" s="625" t="s">
        <v>1365</v>
      </c>
      <c r="K21" s="625"/>
      <c r="L21" s="625" t="s">
        <v>1365</v>
      </c>
      <c r="M21" s="625"/>
      <c r="N21" s="625" t="s">
        <v>1365</v>
      </c>
      <c r="O21" s="625"/>
      <c r="P21" s="625" t="s">
        <v>1365</v>
      </c>
      <c r="Q21" s="625"/>
      <c r="R21" s="625" t="s">
        <v>1365</v>
      </c>
      <c r="S21" s="630" t="s">
        <v>1499</v>
      </c>
      <c r="T21" s="607"/>
      <c r="U21" s="607"/>
      <c r="V21" s="607"/>
      <c r="W21" s="607"/>
      <c r="X21" s="607"/>
      <c r="Y21" s="607"/>
      <c r="Z21" s="607"/>
      <c r="AA21" s="607"/>
      <c r="AB21" s="607"/>
      <c r="AC21" s="607"/>
      <c r="AD21" s="607"/>
      <c r="AE21" s="607"/>
    </row>
    <row r="22" spans="1:31" x14ac:dyDescent="0.2">
      <c r="A22" s="631">
        <f t="shared" si="0"/>
        <v>12</v>
      </c>
      <c r="B22" s="634" t="s">
        <v>1694</v>
      </c>
      <c r="C22" s="635" t="s">
        <v>1722</v>
      </c>
      <c r="D22" s="636" t="s">
        <v>1723</v>
      </c>
      <c r="E22" s="633" t="s">
        <v>1724</v>
      </c>
      <c r="F22" s="629" t="s">
        <v>1365</v>
      </c>
      <c r="G22" s="624">
        <v>42705</v>
      </c>
      <c r="H22" s="625"/>
      <c r="I22" s="625" t="s">
        <v>1365</v>
      </c>
      <c r="J22" s="625"/>
      <c r="K22" s="625" t="s">
        <v>1365</v>
      </c>
      <c r="L22" s="625"/>
      <c r="M22" s="625" t="s">
        <v>1365</v>
      </c>
      <c r="N22" s="625"/>
      <c r="O22" s="625" t="s">
        <v>1365</v>
      </c>
      <c r="P22" s="625"/>
      <c r="Q22" s="625" t="s">
        <v>1365</v>
      </c>
      <c r="R22" s="625"/>
      <c r="S22" s="625" t="s">
        <v>1365</v>
      </c>
    </row>
    <row r="23" spans="1:31" s="613" customFormat="1" ht="14.25" customHeight="1" x14ac:dyDescent="0.2">
      <c r="A23" s="631">
        <f t="shared" si="0"/>
        <v>13</v>
      </c>
      <c r="B23" s="626" t="s">
        <v>1694</v>
      </c>
      <c r="C23" s="621" t="s">
        <v>1725</v>
      </c>
      <c r="D23" s="627" t="s">
        <v>1726</v>
      </c>
      <c r="E23" s="628" t="s">
        <v>1727</v>
      </c>
      <c r="F23" s="629" t="s">
        <v>1365</v>
      </c>
      <c r="G23" s="624">
        <v>42675</v>
      </c>
      <c r="H23" s="625" t="s">
        <v>1502</v>
      </c>
      <c r="I23" s="625"/>
      <c r="J23" s="625" t="s">
        <v>1365</v>
      </c>
      <c r="K23" s="625"/>
      <c r="L23" s="625" t="s">
        <v>1365</v>
      </c>
      <c r="M23" s="625"/>
      <c r="N23" s="625" t="s">
        <v>1365</v>
      </c>
      <c r="O23" s="625"/>
      <c r="P23" s="625" t="s">
        <v>1365</v>
      </c>
      <c r="Q23" s="625"/>
      <c r="R23" s="625" t="s">
        <v>1365</v>
      </c>
      <c r="S23" s="625" t="s">
        <v>1502</v>
      </c>
      <c r="T23" s="607"/>
      <c r="U23" s="607"/>
      <c r="V23" s="607"/>
      <c r="W23" s="607"/>
      <c r="X23" s="607"/>
      <c r="Y23" s="607"/>
      <c r="Z23" s="607"/>
      <c r="AA23" s="607"/>
      <c r="AB23" s="607"/>
      <c r="AC23" s="607"/>
      <c r="AD23" s="607"/>
      <c r="AE23" s="607"/>
    </row>
    <row r="24" spans="1:31" x14ac:dyDescent="0.2">
      <c r="A24" s="631">
        <f t="shared" si="0"/>
        <v>14</v>
      </c>
      <c r="B24" s="634" t="s">
        <v>1707</v>
      </c>
      <c r="C24" s="635" t="s">
        <v>1728</v>
      </c>
      <c r="D24" s="636" t="s">
        <v>1729</v>
      </c>
      <c r="E24" s="633" t="s">
        <v>1730</v>
      </c>
      <c r="F24" s="629" t="s">
        <v>1365</v>
      </c>
      <c r="G24" s="624">
        <v>42705</v>
      </c>
      <c r="H24" s="625"/>
      <c r="I24" s="625" t="s">
        <v>1365</v>
      </c>
      <c r="J24" s="625"/>
      <c r="K24" s="625" t="s">
        <v>1365</v>
      </c>
      <c r="L24" s="625"/>
      <c r="M24" s="625" t="s">
        <v>1365</v>
      </c>
      <c r="N24" s="625"/>
      <c r="O24" s="625" t="s">
        <v>1365</v>
      </c>
      <c r="P24" s="625"/>
      <c r="Q24" s="625" t="s">
        <v>1365</v>
      </c>
      <c r="R24" s="625"/>
      <c r="S24" s="625" t="s">
        <v>1365</v>
      </c>
    </row>
    <row r="25" spans="1:31" ht="14.25" customHeight="1" x14ac:dyDescent="0.2">
      <c r="A25" s="631">
        <f t="shared" si="0"/>
        <v>15</v>
      </c>
      <c r="B25" s="634" t="s">
        <v>1707</v>
      </c>
      <c r="C25" s="635" t="s">
        <v>1731</v>
      </c>
      <c r="D25" s="627" t="s">
        <v>1732</v>
      </c>
      <c r="E25" s="633" t="s">
        <v>1733</v>
      </c>
      <c r="F25" s="629" t="s">
        <v>1365</v>
      </c>
      <c r="G25" s="624">
        <v>42675</v>
      </c>
      <c r="H25" s="625" t="s">
        <v>1365</v>
      </c>
      <c r="I25" s="625"/>
      <c r="J25" s="625" t="s">
        <v>1365</v>
      </c>
      <c r="K25" s="625"/>
      <c r="L25" s="625" t="s">
        <v>1365</v>
      </c>
      <c r="M25" s="625"/>
      <c r="N25" s="625" t="s">
        <v>1365</v>
      </c>
      <c r="O25" s="625"/>
      <c r="P25" s="625" t="s">
        <v>1365</v>
      </c>
      <c r="Q25" s="625"/>
      <c r="R25" s="625" t="s">
        <v>1365</v>
      </c>
      <c r="S25" s="625"/>
    </row>
    <row r="26" spans="1:31" ht="14.25" customHeight="1" x14ac:dyDescent="0.2">
      <c r="A26" s="631">
        <f t="shared" si="0"/>
        <v>16</v>
      </c>
      <c r="B26" s="634" t="s">
        <v>1707</v>
      </c>
      <c r="C26" s="635" t="s">
        <v>1734</v>
      </c>
      <c r="D26" s="627" t="s">
        <v>1735</v>
      </c>
      <c r="E26" s="633" t="s">
        <v>1733</v>
      </c>
      <c r="F26" s="629" t="s">
        <v>1365</v>
      </c>
      <c r="G26" s="624">
        <v>42675</v>
      </c>
      <c r="H26" s="625" t="s">
        <v>1365</v>
      </c>
      <c r="I26" s="625"/>
      <c r="J26" s="625" t="s">
        <v>1365</v>
      </c>
      <c r="L26" s="625" t="s">
        <v>1365</v>
      </c>
      <c r="N26" s="625" t="s">
        <v>1365</v>
      </c>
      <c r="P26" s="625" t="s">
        <v>1365</v>
      </c>
      <c r="R26" s="625" t="s">
        <v>1365</v>
      </c>
      <c r="S26" s="625"/>
    </row>
    <row r="27" spans="1:31" ht="25.5" customHeight="1" x14ac:dyDescent="0.2">
      <c r="A27" s="631">
        <f t="shared" si="0"/>
        <v>17</v>
      </c>
      <c r="B27" s="634"/>
      <c r="C27" s="635" t="s">
        <v>1736</v>
      </c>
      <c r="D27" s="627" t="s">
        <v>1737</v>
      </c>
      <c r="E27" s="633" t="s">
        <v>1738</v>
      </c>
      <c r="F27" s="629" t="s">
        <v>1365</v>
      </c>
      <c r="G27" s="624">
        <v>42675</v>
      </c>
      <c r="H27" s="625" t="s">
        <v>1365</v>
      </c>
      <c r="I27" s="625"/>
      <c r="J27" s="625" t="s">
        <v>1365</v>
      </c>
      <c r="K27" s="625"/>
      <c r="L27" s="625" t="s">
        <v>1365</v>
      </c>
      <c r="M27" s="625"/>
      <c r="N27" s="625" t="s">
        <v>1365</v>
      </c>
      <c r="O27" s="625"/>
      <c r="P27" s="625" t="s">
        <v>1365</v>
      </c>
      <c r="Q27" s="625"/>
      <c r="R27" s="625" t="s">
        <v>1365</v>
      </c>
      <c r="S27" s="625"/>
    </row>
    <row r="28" spans="1:31" ht="25.5" customHeight="1" x14ac:dyDescent="0.2">
      <c r="A28" s="631">
        <f>A27+1</f>
        <v>18</v>
      </c>
      <c r="B28" s="634"/>
      <c r="C28" s="635" t="s">
        <v>1739</v>
      </c>
      <c r="D28" s="627" t="s">
        <v>1740</v>
      </c>
      <c r="E28" s="628" t="s">
        <v>1741</v>
      </c>
      <c r="F28" s="629"/>
      <c r="G28" s="625"/>
      <c r="H28" s="625"/>
      <c r="I28" s="625"/>
      <c r="J28" s="625"/>
      <c r="K28" s="625"/>
      <c r="L28" s="625"/>
      <c r="M28" s="625"/>
      <c r="N28" s="625"/>
      <c r="O28" s="625"/>
      <c r="P28" s="625"/>
      <c r="Q28" s="625"/>
      <c r="R28" s="625"/>
      <c r="S28" s="625"/>
    </row>
    <row r="29" spans="1:31" ht="14.25" customHeight="1" x14ac:dyDescent="0.2">
      <c r="A29" s="631">
        <f t="shared" ref="A29:A32" si="1">A28+1</f>
        <v>19</v>
      </c>
      <c r="B29" s="634"/>
      <c r="C29" s="635" t="s">
        <v>1742</v>
      </c>
      <c r="D29" s="627" t="s">
        <v>1743</v>
      </c>
      <c r="E29" s="633" t="s">
        <v>1744</v>
      </c>
      <c r="F29" s="629" t="s">
        <v>1365</v>
      </c>
      <c r="G29" s="624">
        <v>42705</v>
      </c>
      <c r="H29" s="625"/>
      <c r="I29" s="625" t="s">
        <v>1365</v>
      </c>
      <c r="J29" s="625"/>
      <c r="K29" s="625" t="s">
        <v>1365</v>
      </c>
      <c r="L29" s="625"/>
      <c r="M29" s="625" t="s">
        <v>1365</v>
      </c>
      <c r="N29" s="625"/>
      <c r="O29" s="625" t="s">
        <v>1365</v>
      </c>
      <c r="P29" s="625"/>
      <c r="Q29" s="625" t="s">
        <v>1365</v>
      </c>
      <c r="R29" s="625"/>
      <c r="S29" s="625" t="s">
        <v>1365</v>
      </c>
    </row>
    <row r="30" spans="1:31" ht="14.25" customHeight="1" x14ac:dyDescent="0.2">
      <c r="A30" s="631">
        <f t="shared" si="1"/>
        <v>20</v>
      </c>
      <c r="B30" s="634"/>
      <c r="C30" s="635" t="s">
        <v>1745</v>
      </c>
      <c r="D30" s="627" t="s">
        <v>1746</v>
      </c>
      <c r="E30" s="633" t="s">
        <v>1747</v>
      </c>
      <c r="F30" s="629" t="s">
        <v>1365</v>
      </c>
      <c r="G30" s="624">
        <v>42705</v>
      </c>
      <c r="H30" s="625"/>
      <c r="I30" s="625" t="s">
        <v>1365</v>
      </c>
      <c r="J30" s="625"/>
      <c r="K30" s="625" t="s">
        <v>1365</v>
      </c>
      <c r="L30" s="625"/>
      <c r="M30" s="625" t="s">
        <v>1365</v>
      </c>
      <c r="N30" s="625"/>
      <c r="O30" s="625" t="s">
        <v>1365</v>
      </c>
      <c r="P30" s="625"/>
      <c r="Q30" s="625" t="s">
        <v>1365</v>
      </c>
      <c r="R30" s="625"/>
      <c r="S30" s="625" t="s">
        <v>1365</v>
      </c>
    </row>
    <row r="31" spans="1:31" ht="14.25" customHeight="1" x14ac:dyDescent="0.2">
      <c r="A31" s="631">
        <f t="shared" si="1"/>
        <v>21</v>
      </c>
      <c r="B31" s="634"/>
      <c r="C31" s="635" t="s">
        <v>1748</v>
      </c>
      <c r="D31" s="627" t="s">
        <v>1749</v>
      </c>
      <c r="E31" s="633" t="s">
        <v>1750</v>
      </c>
      <c r="F31" s="629" t="s">
        <v>1365</v>
      </c>
      <c r="G31" s="624">
        <v>42705</v>
      </c>
      <c r="H31" s="625"/>
      <c r="I31" s="625" t="s">
        <v>1365</v>
      </c>
      <c r="J31" s="625"/>
      <c r="K31" s="625" t="s">
        <v>1365</v>
      </c>
      <c r="L31" s="625"/>
      <c r="M31" s="625" t="s">
        <v>1365</v>
      </c>
      <c r="N31" s="625"/>
      <c r="O31" s="625" t="s">
        <v>1365</v>
      </c>
      <c r="P31" s="625"/>
      <c r="Q31" s="625" t="s">
        <v>1365</v>
      </c>
      <c r="R31" s="625"/>
      <c r="S31" s="625" t="s">
        <v>1365</v>
      </c>
    </row>
    <row r="32" spans="1:31" ht="18.600000000000001" customHeight="1" x14ac:dyDescent="0.2">
      <c r="A32" s="631">
        <f t="shared" si="1"/>
        <v>22</v>
      </c>
      <c r="B32" s="634"/>
      <c r="C32" s="635" t="s">
        <v>1751</v>
      </c>
      <c r="D32" s="627" t="s">
        <v>1752</v>
      </c>
      <c r="E32" s="633" t="s">
        <v>1753</v>
      </c>
      <c r="F32" s="629" t="s">
        <v>1365</v>
      </c>
      <c r="G32" s="624">
        <v>42705</v>
      </c>
      <c r="H32" s="625"/>
      <c r="I32" s="625" t="s">
        <v>1365</v>
      </c>
      <c r="J32" s="625"/>
      <c r="K32" s="625" t="s">
        <v>1365</v>
      </c>
      <c r="L32" s="625"/>
      <c r="M32" s="625" t="s">
        <v>1365</v>
      </c>
      <c r="N32" s="625"/>
      <c r="O32" s="625" t="s">
        <v>1365</v>
      </c>
      <c r="P32" s="625"/>
      <c r="Q32" s="625" t="s">
        <v>1365</v>
      </c>
      <c r="R32" s="625"/>
      <c r="S32" s="625" t="s">
        <v>1365</v>
      </c>
    </row>
    <row r="33" spans="1:31" ht="14.25" customHeight="1" x14ac:dyDescent="0.2">
      <c r="A33" s="631">
        <f t="shared" si="0"/>
        <v>23</v>
      </c>
      <c r="B33" s="634"/>
      <c r="C33" s="635"/>
      <c r="D33" s="627" t="s">
        <v>1754</v>
      </c>
      <c r="E33" s="627" t="s">
        <v>1755</v>
      </c>
      <c r="F33" s="629" t="s">
        <v>1365</v>
      </c>
      <c r="G33" s="624">
        <v>42705</v>
      </c>
      <c r="H33" s="625"/>
      <c r="I33" s="625" t="s">
        <v>1365</v>
      </c>
      <c r="J33" s="625"/>
      <c r="K33" s="625" t="s">
        <v>1365</v>
      </c>
      <c r="L33" s="625"/>
      <c r="M33" s="625" t="s">
        <v>1365</v>
      </c>
      <c r="N33" s="625"/>
      <c r="O33" s="625" t="s">
        <v>1365</v>
      </c>
      <c r="P33" s="625"/>
      <c r="Q33" s="625" t="s">
        <v>1365</v>
      </c>
      <c r="R33" s="625"/>
      <c r="S33" s="625" t="s">
        <v>1365</v>
      </c>
    </row>
    <row r="34" spans="1:31" x14ac:dyDescent="0.2">
      <c r="A34" s="631">
        <f t="shared" si="0"/>
        <v>24</v>
      </c>
      <c r="B34" s="634" t="s">
        <v>1756</v>
      </c>
      <c r="C34" s="635" t="s">
        <v>1757</v>
      </c>
      <c r="D34" s="636" t="s">
        <v>1758</v>
      </c>
      <c r="E34" s="633" t="s">
        <v>1759</v>
      </c>
      <c r="F34" s="629" t="s">
        <v>1365</v>
      </c>
      <c r="G34" s="624">
        <v>42705</v>
      </c>
      <c r="H34" s="625"/>
      <c r="I34" s="625" t="s">
        <v>1365</v>
      </c>
      <c r="J34" s="625"/>
      <c r="K34" s="625" t="s">
        <v>1365</v>
      </c>
      <c r="L34" s="625"/>
      <c r="M34" s="625" t="s">
        <v>1365</v>
      </c>
      <c r="N34" s="625"/>
      <c r="O34" s="625" t="s">
        <v>1365</v>
      </c>
      <c r="P34" s="625"/>
      <c r="Q34" s="625" t="s">
        <v>1365</v>
      </c>
      <c r="R34" s="625"/>
      <c r="S34" s="625" t="s">
        <v>1365</v>
      </c>
    </row>
    <row r="35" spans="1:31" ht="14.25" customHeight="1" x14ac:dyDescent="0.2">
      <c r="A35" s="631">
        <f t="shared" si="0"/>
        <v>25</v>
      </c>
      <c r="B35" s="634" t="s">
        <v>1760</v>
      </c>
      <c r="C35" s="635" t="s">
        <v>1761</v>
      </c>
      <c r="D35" s="636" t="s">
        <v>1762</v>
      </c>
      <c r="E35" s="633"/>
      <c r="F35" s="629" t="s">
        <v>1365</v>
      </c>
      <c r="G35" s="624">
        <v>42675</v>
      </c>
      <c r="H35" s="625" t="s">
        <v>1365</v>
      </c>
      <c r="I35" s="625"/>
      <c r="J35" s="625" t="s">
        <v>1365</v>
      </c>
      <c r="K35" s="625"/>
      <c r="L35" s="625" t="s">
        <v>1365</v>
      </c>
      <c r="M35" s="625"/>
      <c r="N35" s="625" t="s">
        <v>1365</v>
      </c>
      <c r="O35" s="625"/>
      <c r="P35" s="625" t="s">
        <v>1365</v>
      </c>
      <c r="Q35" s="625"/>
      <c r="R35" s="625" t="s">
        <v>1365</v>
      </c>
      <c r="S35" s="625"/>
    </row>
    <row r="36" spans="1:31" x14ac:dyDescent="0.2">
      <c r="A36" s="631">
        <f t="shared" si="0"/>
        <v>26</v>
      </c>
      <c r="B36" s="634" t="s">
        <v>1694</v>
      </c>
      <c r="C36" s="635" t="s">
        <v>1763</v>
      </c>
      <c r="D36" s="636" t="s">
        <v>1764</v>
      </c>
      <c r="E36" s="633" t="s">
        <v>1765</v>
      </c>
      <c r="F36" s="629" t="s">
        <v>1365</v>
      </c>
      <c r="G36" s="624">
        <v>42705</v>
      </c>
      <c r="H36" s="625"/>
      <c r="I36" s="625" t="s">
        <v>1365</v>
      </c>
      <c r="J36" s="625"/>
      <c r="K36" s="625" t="s">
        <v>1365</v>
      </c>
      <c r="L36" s="625"/>
      <c r="M36" s="625" t="s">
        <v>1365</v>
      </c>
      <c r="N36" s="625"/>
      <c r="O36" s="625" t="s">
        <v>1365</v>
      </c>
      <c r="P36" s="625"/>
      <c r="Q36" s="625" t="s">
        <v>1365</v>
      </c>
      <c r="R36" s="625"/>
      <c r="S36" s="625" t="s">
        <v>1365</v>
      </c>
    </row>
    <row r="37" spans="1:31" ht="14.25" customHeight="1" x14ac:dyDescent="0.2">
      <c r="A37" s="631">
        <f t="shared" si="0"/>
        <v>27</v>
      </c>
      <c r="B37" s="634" t="s">
        <v>1694</v>
      </c>
      <c r="C37" s="635" t="s">
        <v>1766</v>
      </c>
      <c r="D37" s="636" t="s">
        <v>1767</v>
      </c>
      <c r="E37" s="633" t="s">
        <v>1768</v>
      </c>
      <c r="F37" s="629" t="s">
        <v>1365</v>
      </c>
      <c r="G37" s="624">
        <v>42675</v>
      </c>
      <c r="H37" s="625" t="s">
        <v>1365</v>
      </c>
      <c r="I37" s="625"/>
      <c r="J37" s="625" t="s">
        <v>1365</v>
      </c>
      <c r="K37" s="625"/>
      <c r="L37" s="625" t="s">
        <v>1365</v>
      </c>
      <c r="M37" s="625"/>
      <c r="N37" s="625" t="s">
        <v>1365</v>
      </c>
      <c r="O37" s="625"/>
      <c r="P37" s="625" t="s">
        <v>1365</v>
      </c>
      <c r="Q37" s="625"/>
      <c r="R37" s="625" t="s">
        <v>1365</v>
      </c>
      <c r="S37" s="625"/>
    </row>
    <row r="38" spans="1:31" ht="25.5" x14ac:dyDescent="0.2">
      <c r="A38" s="631">
        <f t="shared" si="0"/>
        <v>28</v>
      </c>
      <c r="B38" s="634" t="s">
        <v>1769</v>
      </c>
      <c r="C38" s="635" t="s">
        <v>1770</v>
      </c>
      <c r="D38" s="636" t="s">
        <v>1771</v>
      </c>
      <c r="E38" s="633" t="s">
        <v>1772</v>
      </c>
      <c r="F38" s="629" t="s">
        <v>1365</v>
      </c>
      <c r="G38" s="624">
        <v>42705</v>
      </c>
      <c r="H38" s="625"/>
      <c r="I38" s="625" t="s">
        <v>1365</v>
      </c>
      <c r="J38" s="625"/>
      <c r="K38" s="625" t="s">
        <v>1365</v>
      </c>
      <c r="L38" s="625"/>
      <c r="M38" s="625" t="s">
        <v>1365</v>
      </c>
      <c r="N38" s="625"/>
      <c r="O38" s="625" t="s">
        <v>1365</v>
      </c>
      <c r="P38" s="625"/>
      <c r="Q38" s="625" t="s">
        <v>1365</v>
      </c>
      <c r="R38" s="625"/>
      <c r="S38" s="625" t="s">
        <v>1365</v>
      </c>
    </row>
    <row r="39" spans="1:31" ht="14.25" customHeight="1" x14ac:dyDescent="0.2">
      <c r="A39" s="631">
        <f t="shared" si="0"/>
        <v>29</v>
      </c>
      <c r="B39" s="634" t="s">
        <v>1690</v>
      </c>
      <c r="C39" s="635" t="s">
        <v>1773</v>
      </c>
      <c r="D39" s="636" t="s">
        <v>1774</v>
      </c>
      <c r="E39" s="633" t="s">
        <v>1775</v>
      </c>
      <c r="F39" s="629" t="s">
        <v>1365</v>
      </c>
      <c r="G39" s="625" t="s">
        <v>2059</v>
      </c>
      <c r="H39" s="625" t="s">
        <v>1365</v>
      </c>
      <c r="I39" s="625"/>
      <c r="J39" s="625"/>
      <c r="K39" s="625" t="s">
        <v>1365</v>
      </c>
      <c r="L39" s="625"/>
      <c r="M39" s="625"/>
      <c r="N39" s="625" t="s">
        <v>1365</v>
      </c>
      <c r="O39" s="625"/>
      <c r="P39" s="625"/>
      <c r="Q39" s="625" t="s">
        <v>1365</v>
      </c>
      <c r="R39" s="625"/>
      <c r="S39" s="625"/>
    </row>
    <row r="40" spans="1:31" s="613" customFormat="1" ht="14.25" customHeight="1" x14ac:dyDescent="0.2">
      <c r="A40" s="631">
        <f t="shared" si="0"/>
        <v>30</v>
      </c>
      <c r="B40" s="626" t="s">
        <v>1690</v>
      </c>
      <c r="C40" s="621" t="s">
        <v>1776</v>
      </c>
      <c r="D40" s="627" t="s">
        <v>1777</v>
      </c>
      <c r="E40" s="633" t="s">
        <v>1778</v>
      </c>
      <c r="F40" s="629" t="s">
        <v>1365</v>
      </c>
      <c r="G40" s="624">
        <v>42675</v>
      </c>
      <c r="H40" s="625"/>
      <c r="I40" s="625" t="s">
        <v>1365</v>
      </c>
      <c r="J40" s="625"/>
      <c r="K40" s="625"/>
      <c r="L40" s="625" t="s">
        <v>1365</v>
      </c>
      <c r="M40" s="625"/>
      <c r="N40" s="625"/>
      <c r="O40" s="625" t="s">
        <v>1365</v>
      </c>
      <c r="P40" s="625"/>
      <c r="Q40" s="625"/>
      <c r="R40" s="625" t="s">
        <v>1365</v>
      </c>
      <c r="S40" s="625"/>
      <c r="T40" s="607"/>
      <c r="U40" s="607"/>
      <c r="V40" s="607"/>
      <c r="W40" s="607"/>
      <c r="X40" s="607"/>
      <c r="Y40" s="607"/>
      <c r="Z40" s="607"/>
      <c r="AA40" s="607"/>
      <c r="AB40" s="607"/>
      <c r="AC40" s="607"/>
      <c r="AD40" s="607"/>
      <c r="AE40" s="607"/>
    </row>
    <row r="41" spans="1:31" s="613" customFormat="1" x14ac:dyDescent="0.2">
      <c r="A41" s="631">
        <f t="shared" si="0"/>
        <v>31</v>
      </c>
      <c r="B41" s="626" t="s">
        <v>1690</v>
      </c>
      <c r="C41" s="621" t="s">
        <v>1779</v>
      </c>
      <c r="D41" s="627" t="s">
        <v>1777</v>
      </c>
      <c r="E41" s="633" t="s">
        <v>1778</v>
      </c>
      <c r="F41" s="629" t="s">
        <v>1365</v>
      </c>
      <c r="G41" s="624">
        <v>42705</v>
      </c>
      <c r="H41" s="625"/>
      <c r="I41" s="625"/>
      <c r="J41" s="625" t="s">
        <v>1365</v>
      </c>
      <c r="K41" s="625"/>
      <c r="L41" s="625"/>
      <c r="M41" s="625" t="s">
        <v>1365</v>
      </c>
      <c r="N41" s="625"/>
      <c r="O41" s="625"/>
      <c r="P41" s="625" t="s">
        <v>1365</v>
      </c>
      <c r="Q41" s="625"/>
      <c r="R41" s="625"/>
      <c r="S41" s="625" t="s">
        <v>1365</v>
      </c>
      <c r="T41" s="607"/>
      <c r="U41" s="607"/>
      <c r="V41" s="607"/>
      <c r="W41" s="607"/>
      <c r="X41" s="607"/>
      <c r="Y41" s="607"/>
      <c r="Z41" s="607"/>
      <c r="AA41" s="607"/>
      <c r="AB41" s="607"/>
      <c r="AC41" s="607"/>
      <c r="AD41" s="607"/>
      <c r="AE41" s="607"/>
    </row>
    <row r="42" spans="1:31" s="613" customFormat="1" ht="14.25" customHeight="1" x14ac:dyDescent="0.2">
      <c r="A42" s="631">
        <f t="shared" si="0"/>
        <v>32</v>
      </c>
      <c r="B42" s="626" t="s">
        <v>1690</v>
      </c>
      <c r="C42" s="621" t="s">
        <v>1780</v>
      </c>
      <c r="D42" s="627" t="s">
        <v>1777</v>
      </c>
      <c r="E42" s="633" t="s">
        <v>1778</v>
      </c>
      <c r="F42" s="629" t="s">
        <v>1365</v>
      </c>
      <c r="G42" s="624">
        <v>42644</v>
      </c>
      <c r="H42" s="625" t="s">
        <v>1365</v>
      </c>
      <c r="I42" s="625"/>
      <c r="J42" s="625"/>
      <c r="K42" s="625" t="s">
        <v>1365</v>
      </c>
      <c r="L42" s="625"/>
      <c r="M42" s="625"/>
      <c r="N42" s="625" t="s">
        <v>1365</v>
      </c>
      <c r="O42" s="625"/>
      <c r="P42" s="625"/>
      <c r="Q42" s="625" t="s">
        <v>1365</v>
      </c>
      <c r="R42" s="625"/>
      <c r="S42" s="625"/>
      <c r="T42" s="607"/>
      <c r="U42" s="607"/>
      <c r="V42" s="607"/>
      <c r="W42" s="607"/>
      <c r="X42" s="607"/>
      <c r="Y42" s="607"/>
      <c r="Z42" s="607"/>
      <c r="AA42" s="607"/>
      <c r="AB42" s="607"/>
      <c r="AC42" s="607"/>
      <c r="AD42" s="607"/>
      <c r="AE42" s="607"/>
    </row>
    <row r="43" spans="1:31" s="613" customFormat="1" ht="14.25" customHeight="1" x14ac:dyDescent="0.2">
      <c r="A43" s="631">
        <f t="shared" si="0"/>
        <v>33</v>
      </c>
      <c r="B43" s="626" t="s">
        <v>1690</v>
      </c>
      <c r="C43" s="621" t="s">
        <v>1781</v>
      </c>
      <c r="D43" s="627" t="s">
        <v>1782</v>
      </c>
      <c r="E43" s="633" t="s">
        <v>1783</v>
      </c>
      <c r="F43" s="629" t="s">
        <v>1365</v>
      </c>
      <c r="G43" s="624">
        <v>42675</v>
      </c>
      <c r="H43" s="625"/>
      <c r="I43" s="625" t="s">
        <v>1365</v>
      </c>
      <c r="J43" s="625"/>
      <c r="K43" s="625"/>
      <c r="L43" s="625" t="s">
        <v>1365</v>
      </c>
      <c r="M43" s="625"/>
      <c r="N43" s="625"/>
      <c r="O43" s="625" t="s">
        <v>1365</v>
      </c>
      <c r="P43" s="625"/>
      <c r="Q43" s="625"/>
      <c r="R43" s="625" t="s">
        <v>1365</v>
      </c>
      <c r="S43" s="625"/>
      <c r="T43" s="607"/>
      <c r="U43" s="607"/>
      <c r="V43" s="607"/>
      <c r="W43" s="607"/>
      <c r="X43" s="607"/>
      <c r="Y43" s="607"/>
      <c r="Z43" s="607"/>
      <c r="AA43" s="607"/>
      <c r="AB43" s="607"/>
      <c r="AC43" s="607"/>
      <c r="AD43" s="607"/>
      <c r="AE43" s="607"/>
    </row>
    <row r="44" spans="1:31" s="613" customFormat="1" x14ac:dyDescent="0.2">
      <c r="A44" s="631">
        <f t="shared" si="0"/>
        <v>34</v>
      </c>
      <c r="B44" s="626" t="s">
        <v>1690</v>
      </c>
      <c r="C44" s="621" t="s">
        <v>1784</v>
      </c>
      <c r="D44" s="627" t="s">
        <v>1785</v>
      </c>
      <c r="E44" s="633" t="s">
        <v>1786</v>
      </c>
      <c r="F44" s="629" t="s">
        <v>1365</v>
      </c>
      <c r="G44" s="624">
        <v>42705</v>
      </c>
      <c r="H44" s="625"/>
      <c r="I44" s="625"/>
      <c r="J44" s="625" t="s">
        <v>1365</v>
      </c>
      <c r="K44" s="625"/>
      <c r="L44" s="625"/>
      <c r="M44" s="625" t="s">
        <v>1365</v>
      </c>
      <c r="N44" s="625"/>
      <c r="O44" s="625"/>
      <c r="P44" s="625" t="s">
        <v>1365</v>
      </c>
      <c r="Q44" s="625"/>
      <c r="R44" s="625"/>
      <c r="S44" s="625" t="s">
        <v>1365</v>
      </c>
      <c r="T44" s="607"/>
      <c r="U44" s="607"/>
      <c r="V44" s="607"/>
      <c r="W44" s="607"/>
      <c r="X44" s="607"/>
      <c r="Y44" s="607"/>
      <c r="Z44" s="607"/>
      <c r="AA44" s="607"/>
      <c r="AB44" s="607"/>
      <c r="AC44" s="607"/>
      <c r="AD44" s="607"/>
      <c r="AE44" s="607"/>
    </row>
    <row r="45" spans="1:31" s="613" customFormat="1" ht="14.25" customHeight="1" x14ac:dyDescent="0.2">
      <c r="A45" s="631">
        <f t="shared" si="0"/>
        <v>35</v>
      </c>
      <c r="B45" s="626" t="s">
        <v>1690</v>
      </c>
      <c r="C45" s="621" t="s">
        <v>1787</v>
      </c>
      <c r="D45" s="627" t="s">
        <v>1788</v>
      </c>
      <c r="E45" s="633" t="s">
        <v>1789</v>
      </c>
      <c r="F45" s="629" t="s">
        <v>1365</v>
      </c>
      <c r="G45" s="624">
        <v>42644</v>
      </c>
      <c r="H45" s="625" t="s">
        <v>1365</v>
      </c>
      <c r="I45" s="625"/>
      <c r="J45" s="625"/>
      <c r="K45" s="625" t="s">
        <v>1365</v>
      </c>
      <c r="L45" s="625"/>
      <c r="M45" s="625"/>
      <c r="N45" s="625" t="s">
        <v>1365</v>
      </c>
      <c r="O45" s="625"/>
      <c r="P45" s="625"/>
      <c r="Q45" s="625" t="s">
        <v>1365</v>
      </c>
      <c r="R45" s="625"/>
      <c r="S45" s="625"/>
      <c r="T45" s="607"/>
      <c r="U45" s="607"/>
      <c r="V45" s="607"/>
      <c r="W45" s="607"/>
      <c r="X45" s="607"/>
      <c r="Y45" s="607"/>
      <c r="Z45" s="607"/>
      <c r="AA45" s="607"/>
      <c r="AB45" s="607"/>
      <c r="AC45" s="607"/>
      <c r="AD45" s="607"/>
      <c r="AE45" s="607"/>
    </row>
    <row r="46" spans="1:31" s="613" customFormat="1" ht="14.25" customHeight="1" x14ac:dyDescent="0.2">
      <c r="A46" s="631">
        <f t="shared" si="0"/>
        <v>36</v>
      </c>
      <c r="B46" s="626" t="s">
        <v>1690</v>
      </c>
      <c r="C46" s="621" t="s">
        <v>1790</v>
      </c>
      <c r="D46" s="627" t="s">
        <v>1791</v>
      </c>
      <c r="E46" s="633" t="s">
        <v>1792</v>
      </c>
      <c r="F46" s="629" t="s">
        <v>1365</v>
      </c>
      <c r="G46" s="624">
        <v>42675</v>
      </c>
      <c r="H46" s="625"/>
      <c r="I46" s="625" t="s">
        <v>1365</v>
      </c>
      <c r="J46" s="625"/>
      <c r="K46" s="625"/>
      <c r="L46" s="625" t="s">
        <v>1365</v>
      </c>
      <c r="M46" s="625"/>
      <c r="N46" s="625"/>
      <c r="O46" s="625" t="s">
        <v>1365</v>
      </c>
      <c r="P46" s="625"/>
      <c r="Q46" s="625"/>
      <c r="R46" s="625" t="s">
        <v>1365</v>
      </c>
      <c r="S46" s="625"/>
      <c r="T46" s="607"/>
      <c r="U46" s="607"/>
      <c r="V46" s="607"/>
      <c r="W46" s="607"/>
      <c r="X46" s="607"/>
      <c r="Y46" s="607"/>
      <c r="Z46" s="607"/>
      <c r="AA46" s="607"/>
      <c r="AB46" s="607"/>
      <c r="AC46" s="607"/>
      <c r="AD46" s="607"/>
      <c r="AE46" s="607"/>
    </row>
    <row r="47" spans="1:31" s="613" customFormat="1" x14ac:dyDescent="0.2">
      <c r="A47" s="631">
        <f t="shared" si="0"/>
        <v>37</v>
      </c>
      <c r="B47" s="626" t="s">
        <v>1690</v>
      </c>
      <c r="C47" s="621" t="s">
        <v>1793</v>
      </c>
      <c r="D47" s="627" t="s">
        <v>1794</v>
      </c>
      <c r="E47" s="633" t="s">
        <v>1795</v>
      </c>
      <c r="F47" s="629" t="s">
        <v>1365</v>
      </c>
      <c r="G47" s="624">
        <v>42705</v>
      </c>
      <c r="H47" s="625"/>
      <c r="I47" s="625"/>
      <c r="J47" s="625" t="s">
        <v>1365</v>
      </c>
      <c r="K47" s="625"/>
      <c r="L47" s="625"/>
      <c r="M47" s="625" t="s">
        <v>1365</v>
      </c>
      <c r="N47" s="625"/>
      <c r="O47" s="625"/>
      <c r="P47" s="625" t="s">
        <v>1365</v>
      </c>
      <c r="Q47" s="625"/>
      <c r="R47" s="625"/>
      <c r="S47" s="625" t="s">
        <v>1365</v>
      </c>
      <c r="T47" s="607"/>
      <c r="U47" s="607"/>
      <c r="V47" s="607"/>
      <c r="W47" s="607"/>
      <c r="X47" s="607"/>
      <c r="Y47" s="607"/>
      <c r="Z47" s="607"/>
      <c r="AA47" s="607"/>
      <c r="AB47" s="607"/>
      <c r="AC47" s="607"/>
      <c r="AD47" s="607"/>
      <c r="AE47" s="607"/>
    </row>
    <row r="48" spans="1:31" ht="14.25" customHeight="1" x14ac:dyDescent="0.2">
      <c r="A48" s="631">
        <f t="shared" si="0"/>
        <v>38</v>
      </c>
      <c r="B48" s="634" t="s">
        <v>1690</v>
      </c>
      <c r="C48" s="635" t="s">
        <v>1796</v>
      </c>
      <c r="D48" s="636" t="s">
        <v>1797</v>
      </c>
      <c r="E48" s="633" t="s">
        <v>1798</v>
      </c>
      <c r="F48" s="629" t="s">
        <v>1365</v>
      </c>
      <c r="G48" s="624">
        <v>42644</v>
      </c>
      <c r="H48" s="625" t="s">
        <v>1365</v>
      </c>
      <c r="I48" s="625"/>
      <c r="J48" s="625"/>
      <c r="K48" s="625" t="s">
        <v>1365</v>
      </c>
      <c r="L48" s="625"/>
      <c r="M48" s="625"/>
      <c r="N48" s="625" t="s">
        <v>1365</v>
      </c>
      <c r="O48" s="625"/>
      <c r="P48" s="625"/>
      <c r="Q48" s="625" t="s">
        <v>1365</v>
      </c>
      <c r="R48" s="625"/>
      <c r="S48" s="625"/>
    </row>
    <row r="49" spans="1:31" ht="14.25" customHeight="1" x14ac:dyDescent="0.2">
      <c r="A49" s="631">
        <f t="shared" si="0"/>
        <v>39</v>
      </c>
      <c r="B49" s="634" t="s">
        <v>1690</v>
      </c>
      <c r="C49" s="635" t="s">
        <v>1799</v>
      </c>
      <c r="D49" s="636" t="s">
        <v>1800</v>
      </c>
      <c r="E49" s="633" t="s">
        <v>1801</v>
      </c>
      <c r="F49" s="629" t="s">
        <v>1365</v>
      </c>
      <c r="G49" s="624">
        <v>42675</v>
      </c>
      <c r="H49" s="625"/>
      <c r="I49" s="625" t="s">
        <v>1365</v>
      </c>
      <c r="J49" s="625"/>
      <c r="K49" s="625"/>
      <c r="L49" s="625" t="s">
        <v>1365</v>
      </c>
      <c r="M49" s="625"/>
      <c r="N49" s="625"/>
      <c r="O49" s="625" t="s">
        <v>1365</v>
      </c>
      <c r="P49" s="625"/>
      <c r="Q49" s="625"/>
      <c r="R49" s="625" t="s">
        <v>1365</v>
      </c>
      <c r="S49" s="625"/>
    </row>
    <row r="50" spans="1:31" s="641" customFormat="1" x14ac:dyDescent="0.2">
      <c r="A50" s="631">
        <f t="shared" si="0"/>
        <v>40</v>
      </c>
      <c r="B50" s="638"/>
      <c r="C50" s="635" t="s">
        <v>1802</v>
      </c>
      <c r="D50" s="636" t="s">
        <v>1803</v>
      </c>
      <c r="E50" s="639" t="s">
        <v>1804</v>
      </c>
      <c r="F50" s="629" t="s">
        <v>1365</v>
      </c>
      <c r="G50" s="624">
        <v>42705</v>
      </c>
      <c r="H50" s="623"/>
      <c r="I50" s="623"/>
      <c r="J50" s="625" t="s">
        <v>1365</v>
      </c>
      <c r="K50" s="625"/>
      <c r="L50" s="625"/>
      <c r="M50" s="625" t="s">
        <v>1365</v>
      </c>
      <c r="N50" s="625"/>
      <c r="O50" s="625"/>
      <c r="P50" s="625" t="s">
        <v>1365</v>
      </c>
      <c r="Q50" s="625"/>
      <c r="R50" s="625"/>
      <c r="S50" s="625" t="s">
        <v>1365</v>
      </c>
      <c r="T50" s="640"/>
      <c r="U50" s="640"/>
      <c r="V50" s="640"/>
      <c r="W50" s="640"/>
      <c r="X50" s="640"/>
      <c r="Y50" s="640"/>
      <c r="Z50" s="640"/>
      <c r="AA50" s="640"/>
      <c r="AB50" s="640"/>
      <c r="AC50" s="640"/>
      <c r="AD50" s="640"/>
      <c r="AE50" s="640"/>
    </row>
    <row r="51" spans="1:31" ht="14.25" customHeight="1" x14ac:dyDescent="0.2">
      <c r="A51" s="631">
        <f t="shared" si="0"/>
        <v>41</v>
      </c>
      <c r="B51" s="634" t="s">
        <v>1694</v>
      </c>
      <c r="C51" s="635" t="s">
        <v>1805</v>
      </c>
      <c r="D51" s="636" t="s">
        <v>1806</v>
      </c>
      <c r="E51" s="633" t="s">
        <v>1807</v>
      </c>
      <c r="F51" s="629" t="s">
        <v>1365</v>
      </c>
      <c r="G51" s="624">
        <v>42644</v>
      </c>
      <c r="H51" s="625"/>
      <c r="I51" s="625"/>
      <c r="J51" s="625"/>
      <c r="K51" s="625" t="s">
        <v>1365</v>
      </c>
      <c r="L51" s="625"/>
      <c r="M51" s="625"/>
      <c r="N51" s="625" t="s">
        <v>1365</v>
      </c>
      <c r="O51" s="625"/>
      <c r="P51" s="625"/>
      <c r="Q51" s="625" t="s">
        <v>1365</v>
      </c>
      <c r="R51" s="625"/>
      <c r="S51" s="625"/>
    </row>
    <row r="52" spans="1:31" ht="14.25" customHeight="1" x14ac:dyDescent="0.2">
      <c r="A52" s="631">
        <f t="shared" si="0"/>
        <v>42</v>
      </c>
      <c r="B52" s="634"/>
      <c r="C52" s="635" t="s">
        <v>1808</v>
      </c>
      <c r="D52" s="642" t="s">
        <v>1809</v>
      </c>
      <c r="E52" s="633" t="s">
        <v>1810</v>
      </c>
      <c r="F52" s="629" t="s">
        <v>1365</v>
      </c>
      <c r="G52" s="625" t="s">
        <v>2060</v>
      </c>
      <c r="H52" s="625"/>
      <c r="I52" s="625"/>
      <c r="J52" s="625" t="s">
        <v>1365</v>
      </c>
      <c r="K52" s="625"/>
      <c r="L52" s="625"/>
      <c r="M52" s="625"/>
      <c r="N52" s="625"/>
      <c r="O52" s="625"/>
      <c r="P52" s="625" t="s">
        <v>1365</v>
      </c>
      <c r="Q52" s="625"/>
      <c r="R52" s="625"/>
      <c r="S52" s="625"/>
    </row>
    <row r="53" spans="1:31" s="613" customFormat="1" ht="14.25" customHeight="1" x14ac:dyDescent="0.2">
      <c r="A53" s="631">
        <f t="shared" si="0"/>
        <v>43</v>
      </c>
      <c r="B53" s="626">
        <v>41000</v>
      </c>
      <c r="C53" s="621" t="s">
        <v>1811</v>
      </c>
      <c r="D53" s="627" t="s">
        <v>1812</v>
      </c>
      <c r="E53" s="633" t="s">
        <v>1813</v>
      </c>
      <c r="F53" s="629" t="s">
        <v>1365</v>
      </c>
      <c r="G53" s="624">
        <v>42675</v>
      </c>
      <c r="H53" s="625"/>
      <c r="I53" s="625"/>
      <c r="J53" s="625"/>
      <c r="K53" s="625"/>
      <c r="L53" s="625" t="s">
        <v>1365</v>
      </c>
      <c r="M53" s="625"/>
      <c r="N53" s="625"/>
      <c r="O53" s="625"/>
      <c r="P53" s="625"/>
      <c r="Q53" s="625"/>
      <c r="R53" s="625" t="s">
        <v>1365</v>
      </c>
      <c r="S53" s="625"/>
      <c r="T53" s="607"/>
      <c r="U53" s="607"/>
      <c r="V53" s="607"/>
      <c r="W53" s="607"/>
      <c r="X53" s="607"/>
      <c r="Y53" s="607"/>
      <c r="Z53" s="607"/>
      <c r="AA53" s="607"/>
      <c r="AB53" s="607"/>
      <c r="AC53" s="607"/>
      <c r="AD53" s="607"/>
      <c r="AE53" s="607"/>
    </row>
    <row r="54" spans="1:31" s="613" customFormat="1" ht="14.25" customHeight="1" x14ac:dyDescent="0.2">
      <c r="A54" s="631">
        <f t="shared" si="0"/>
        <v>44</v>
      </c>
      <c r="B54" s="626">
        <v>43142</v>
      </c>
      <c r="C54" s="621" t="s">
        <v>1814</v>
      </c>
      <c r="D54" s="627" t="s">
        <v>1815</v>
      </c>
      <c r="E54" s="633" t="s">
        <v>1816</v>
      </c>
      <c r="F54" s="629" t="s">
        <v>1365</v>
      </c>
      <c r="G54" s="624">
        <v>42675</v>
      </c>
      <c r="H54" s="625"/>
      <c r="I54" s="625" t="s">
        <v>1365</v>
      </c>
      <c r="J54" s="625"/>
      <c r="K54" s="625"/>
      <c r="L54" s="625" t="s">
        <v>1365</v>
      </c>
      <c r="M54" s="625"/>
      <c r="N54" s="625"/>
      <c r="O54" s="625" t="s">
        <v>1365</v>
      </c>
      <c r="P54" s="625"/>
      <c r="Q54" s="625"/>
      <c r="R54" s="625" t="s">
        <v>1365</v>
      </c>
      <c r="S54" s="625"/>
      <c r="T54" s="607"/>
      <c r="U54" s="607"/>
      <c r="V54" s="607"/>
      <c r="W54" s="607"/>
      <c r="X54" s="607"/>
      <c r="Y54" s="607"/>
      <c r="Z54" s="607"/>
      <c r="AA54" s="607"/>
      <c r="AB54" s="607"/>
      <c r="AC54" s="607"/>
      <c r="AD54" s="607"/>
      <c r="AE54" s="607"/>
    </row>
    <row r="55" spans="1:31" s="613" customFormat="1" ht="25.5" customHeight="1" x14ac:dyDescent="0.2">
      <c r="A55" s="631">
        <f t="shared" si="0"/>
        <v>45</v>
      </c>
      <c r="B55" s="626">
        <v>70012</v>
      </c>
      <c r="C55" s="621" t="s">
        <v>1817</v>
      </c>
      <c r="D55" s="627" t="s">
        <v>1818</v>
      </c>
      <c r="E55" s="633" t="s">
        <v>1819</v>
      </c>
      <c r="F55" s="643" t="s">
        <v>1502</v>
      </c>
      <c r="G55" s="624">
        <v>42705</v>
      </c>
      <c r="H55" s="630" t="s">
        <v>1499</v>
      </c>
      <c r="I55" s="625" t="s">
        <v>1365</v>
      </c>
      <c r="J55" s="625" t="s">
        <v>1365</v>
      </c>
      <c r="K55" s="625" t="s">
        <v>1365</v>
      </c>
      <c r="L55" s="625" t="s">
        <v>1365</v>
      </c>
      <c r="M55" s="625" t="s">
        <v>1365</v>
      </c>
      <c r="N55" s="625" t="s">
        <v>1365</v>
      </c>
      <c r="O55" s="625" t="s">
        <v>1365</v>
      </c>
      <c r="P55" s="625" t="s">
        <v>1365</v>
      </c>
      <c r="Q55" s="625" t="s">
        <v>1365</v>
      </c>
      <c r="R55" s="625" t="s">
        <v>1365</v>
      </c>
      <c r="S55" s="625" t="s">
        <v>1365</v>
      </c>
      <c r="T55" s="607"/>
      <c r="U55" s="607"/>
      <c r="V55" s="607"/>
      <c r="W55" s="607"/>
      <c r="X55" s="607"/>
      <c r="Y55" s="607"/>
      <c r="Z55" s="607"/>
      <c r="AA55" s="607"/>
      <c r="AB55" s="607"/>
      <c r="AC55" s="607"/>
      <c r="AD55" s="607"/>
      <c r="AE55" s="607"/>
    </row>
    <row r="56" spans="1:31" s="613" customFormat="1" ht="25.5" customHeight="1" x14ac:dyDescent="0.2">
      <c r="A56" s="631">
        <f t="shared" si="0"/>
        <v>46</v>
      </c>
      <c r="B56" s="626">
        <v>70012</v>
      </c>
      <c r="C56" s="621" t="s">
        <v>1820</v>
      </c>
      <c r="D56" s="627" t="s">
        <v>1818</v>
      </c>
      <c r="E56" s="633" t="s">
        <v>1819</v>
      </c>
      <c r="F56" s="643" t="s">
        <v>1502</v>
      </c>
      <c r="G56" s="624">
        <v>42705</v>
      </c>
      <c r="H56" s="630" t="s">
        <v>1499</v>
      </c>
      <c r="I56" s="625" t="s">
        <v>1365</v>
      </c>
      <c r="J56" s="625" t="s">
        <v>1365</v>
      </c>
      <c r="K56" s="625" t="s">
        <v>1365</v>
      </c>
      <c r="L56" s="625" t="s">
        <v>1365</v>
      </c>
      <c r="M56" s="625" t="s">
        <v>1365</v>
      </c>
      <c r="N56" s="625" t="s">
        <v>1365</v>
      </c>
      <c r="O56" s="625" t="s">
        <v>1365</v>
      </c>
      <c r="P56" s="625" t="s">
        <v>1365</v>
      </c>
      <c r="Q56" s="625" t="s">
        <v>1365</v>
      </c>
      <c r="R56" s="625" t="s">
        <v>1365</v>
      </c>
      <c r="S56" s="625" t="s">
        <v>1365</v>
      </c>
      <c r="T56" s="607"/>
      <c r="U56" s="607"/>
      <c r="V56" s="607"/>
      <c r="W56" s="607"/>
      <c r="X56" s="607"/>
      <c r="Y56" s="607"/>
      <c r="Z56" s="607"/>
      <c r="AA56" s="607"/>
      <c r="AB56" s="607"/>
      <c r="AC56" s="607"/>
      <c r="AD56" s="607"/>
      <c r="AE56" s="607"/>
    </row>
    <row r="57" spans="1:31" ht="25.9" customHeight="1" x14ac:dyDescent="0.2">
      <c r="A57" s="631"/>
      <c r="B57" s="634" t="s">
        <v>1821</v>
      </c>
      <c r="C57" s="635" t="s">
        <v>1822</v>
      </c>
      <c r="D57" s="636" t="s">
        <v>1823</v>
      </c>
      <c r="E57" s="628" t="s">
        <v>1824</v>
      </c>
      <c r="F57" s="629"/>
      <c r="G57" s="625"/>
      <c r="H57" s="625"/>
      <c r="I57" s="625"/>
      <c r="J57" s="625"/>
      <c r="K57" s="625"/>
      <c r="L57" s="625"/>
      <c r="M57" s="625"/>
      <c r="N57" s="625"/>
      <c r="O57" s="625"/>
      <c r="P57" s="625"/>
      <c r="Q57" s="625"/>
      <c r="R57" s="625"/>
      <c r="S57" s="625"/>
    </row>
    <row r="58" spans="1:31" ht="15.75" customHeight="1" x14ac:dyDescent="0.2">
      <c r="A58" s="631">
        <f>A56+1</f>
        <v>47</v>
      </c>
      <c r="B58" s="634"/>
      <c r="C58" s="635" t="s">
        <v>1825</v>
      </c>
      <c r="D58" s="636" t="s">
        <v>1826</v>
      </c>
      <c r="E58" s="633" t="s">
        <v>1827</v>
      </c>
      <c r="F58" s="625" t="s">
        <v>1365</v>
      </c>
      <c r="G58" s="624">
        <v>42705</v>
      </c>
      <c r="H58" s="625" t="s">
        <v>1365</v>
      </c>
      <c r="I58" s="625" t="s">
        <v>1365</v>
      </c>
      <c r="J58" s="625" t="s">
        <v>1365</v>
      </c>
      <c r="K58" s="625" t="s">
        <v>1365</v>
      </c>
      <c r="L58" s="625" t="s">
        <v>1365</v>
      </c>
      <c r="M58" s="625" t="s">
        <v>1365</v>
      </c>
      <c r="N58" s="625" t="s">
        <v>1365</v>
      </c>
      <c r="O58" s="625" t="s">
        <v>1365</v>
      </c>
      <c r="P58" s="625" t="s">
        <v>1365</v>
      </c>
      <c r="Q58" s="625" t="s">
        <v>1365</v>
      </c>
      <c r="R58" s="625" t="s">
        <v>1365</v>
      </c>
      <c r="S58" s="625" t="s">
        <v>1365</v>
      </c>
    </row>
    <row r="59" spans="1:31" ht="15.75" customHeight="1" x14ac:dyDescent="0.2">
      <c r="A59" s="631">
        <f t="shared" ref="A59:A81" si="2">A58+1</f>
        <v>48</v>
      </c>
      <c r="B59" s="634"/>
      <c r="C59" s="635" t="s">
        <v>1828</v>
      </c>
      <c r="D59" s="636" t="s">
        <v>1829</v>
      </c>
      <c r="E59" s="633" t="s">
        <v>1830</v>
      </c>
      <c r="F59" s="625" t="s">
        <v>1365</v>
      </c>
      <c r="G59" s="624">
        <v>42705</v>
      </c>
      <c r="H59" s="625" t="s">
        <v>1365</v>
      </c>
      <c r="I59" s="625" t="s">
        <v>1365</v>
      </c>
      <c r="J59" s="625" t="s">
        <v>1365</v>
      </c>
      <c r="K59" s="625" t="s">
        <v>1365</v>
      </c>
      <c r="L59" s="625" t="s">
        <v>1365</v>
      </c>
      <c r="M59" s="625" t="s">
        <v>1365</v>
      </c>
      <c r="N59" s="625" t="s">
        <v>1365</v>
      </c>
      <c r="O59" s="625" t="s">
        <v>1365</v>
      </c>
      <c r="P59" s="625" t="s">
        <v>1365</v>
      </c>
      <c r="Q59" s="625" t="s">
        <v>1365</v>
      </c>
      <c r="R59" s="625" t="s">
        <v>1365</v>
      </c>
      <c r="S59" s="625" t="s">
        <v>1365</v>
      </c>
    </row>
    <row r="60" spans="1:31" ht="15.75" customHeight="1" x14ac:dyDescent="0.2">
      <c r="A60" s="631">
        <f t="shared" si="2"/>
        <v>49</v>
      </c>
      <c r="B60" s="634"/>
      <c r="C60" s="635" t="s">
        <v>1831</v>
      </c>
      <c r="D60" s="636" t="s">
        <v>1832</v>
      </c>
      <c r="E60" s="633" t="s">
        <v>1833</v>
      </c>
      <c r="F60" s="625" t="s">
        <v>1365</v>
      </c>
      <c r="G60" s="624">
        <v>42705</v>
      </c>
      <c r="H60" s="625" t="s">
        <v>1365</v>
      </c>
      <c r="I60" s="625" t="s">
        <v>1365</v>
      </c>
      <c r="J60" s="625" t="s">
        <v>1365</v>
      </c>
      <c r="K60" s="625" t="s">
        <v>1365</v>
      </c>
      <c r="L60" s="625" t="s">
        <v>1365</v>
      </c>
      <c r="M60" s="625" t="s">
        <v>1365</v>
      </c>
      <c r="N60" s="625" t="s">
        <v>1365</v>
      </c>
      <c r="O60" s="625" t="s">
        <v>1365</v>
      </c>
      <c r="P60" s="625" t="s">
        <v>1365</v>
      </c>
      <c r="Q60" s="625" t="s">
        <v>1365</v>
      </c>
      <c r="R60" s="625" t="s">
        <v>1365</v>
      </c>
      <c r="S60" s="625" t="s">
        <v>1365</v>
      </c>
    </row>
    <row r="61" spans="1:31" ht="15.75" customHeight="1" x14ac:dyDescent="0.2">
      <c r="A61" s="631">
        <f t="shared" si="2"/>
        <v>50</v>
      </c>
      <c r="B61" s="634"/>
      <c r="C61" s="635" t="s">
        <v>1834</v>
      </c>
      <c r="D61" s="636" t="s">
        <v>1835</v>
      </c>
      <c r="E61" s="633" t="s">
        <v>1836</v>
      </c>
      <c r="F61" s="625" t="s">
        <v>1365</v>
      </c>
      <c r="G61" s="624">
        <v>42705</v>
      </c>
      <c r="H61" s="625" t="s">
        <v>1365</v>
      </c>
      <c r="I61" s="625" t="s">
        <v>1365</v>
      </c>
      <c r="J61" s="625" t="s">
        <v>1365</v>
      </c>
      <c r="K61" s="625" t="s">
        <v>1365</v>
      </c>
      <c r="L61" s="625" t="s">
        <v>1365</v>
      </c>
      <c r="M61" s="625" t="s">
        <v>1365</v>
      </c>
      <c r="N61" s="625" t="s">
        <v>1365</v>
      </c>
      <c r="O61" s="625" t="s">
        <v>1365</v>
      </c>
      <c r="P61" s="625" t="s">
        <v>1365</v>
      </c>
      <c r="Q61" s="625" t="s">
        <v>1365</v>
      </c>
      <c r="R61" s="625" t="s">
        <v>1365</v>
      </c>
      <c r="S61" s="625" t="s">
        <v>1365</v>
      </c>
    </row>
    <row r="62" spans="1:31" ht="15.75" customHeight="1" x14ac:dyDescent="0.2">
      <c r="A62" s="631">
        <f t="shared" si="2"/>
        <v>51</v>
      </c>
      <c r="B62" s="634"/>
      <c r="C62" s="635" t="s">
        <v>1837</v>
      </c>
      <c r="D62" s="636" t="s">
        <v>1838</v>
      </c>
      <c r="E62" s="633" t="s">
        <v>1839</v>
      </c>
      <c r="F62" s="625" t="s">
        <v>1365</v>
      </c>
      <c r="G62" s="624">
        <v>42705</v>
      </c>
      <c r="H62" s="625" t="s">
        <v>1365</v>
      </c>
      <c r="I62" s="625" t="s">
        <v>1365</v>
      </c>
      <c r="J62" s="625" t="s">
        <v>1365</v>
      </c>
      <c r="K62" s="625" t="s">
        <v>1365</v>
      </c>
      <c r="L62" s="625" t="s">
        <v>1365</v>
      </c>
      <c r="M62" s="625" t="s">
        <v>1365</v>
      </c>
      <c r="N62" s="625" t="s">
        <v>1365</v>
      </c>
      <c r="O62" s="625" t="s">
        <v>1365</v>
      </c>
      <c r="P62" s="625" t="s">
        <v>1365</v>
      </c>
      <c r="Q62" s="625" t="s">
        <v>1365</v>
      </c>
      <c r="R62" s="625" t="s">
        <v>1365</v>
      </c>
      <c r="S62" s="625" t="s">
        <v>1365</v>
      </c>
    </row>
    <row r="63" spans="1:31" ht="15.75" customHeight="1" x14ac:dyDescent="0.2">
      <c r="A63" s="631">
        <f t="shared" si="2"/>
        <v>52</v>
      </c>
      <c r="B63" s="634"/>
      <c r="C63" s="635" t="s">
        <v>1840</v>
      </c>
      <c r="D63" s="636" t="s">
        <v>1841</v>
      </c>
      <c r="E63" s="633"/>
      <c r="F63" s="625" t="s">
        <v>1365</v>
      </c>
      <c r="G63" s="624">
        <v>42705</v>
      </c>
      <c r="H63" s="625" t="s">
        <v>1365</v>
      </c>
      <c r="I63" s="625" t="s">
        <v>1365</v>
      </c>
      <c r="J63" s="625" t="s">
        <v>1365</v>
      </c>
      <c r="K63" s="625" t="s">
        <v>1365</v>
      </c>
      <c r="L63" s="625" t="s">
        <v>1365</v>
      </c>
      <c r="M63" s="625" t="s">
        <v>1365</v>
      </c>
      <c r="N63" s="625" t="s">
        <v>1365</v>
      </c>
      <c r="O63" s="625" t="s">
        <v>1365</v>
      </c>
      <c r="P63" s="625" t="s">
        <v>1365</v>
      </c>
      <c r="Q63" s="625" t="s">
        <v>1365</v>
      </c>
      <c r="R63" s="625" t="s">
        <v>1365</v>
      </c>
      <c r="S63" s="625" t="s">
        <v>1365</v>
      </c>
    </row>
    <row r="64" spans="1:31" ht="16.5" customHeight="1" x14ac:dyDescent="0.2">
      <c r="A64" s="631">
        <f t="shared" si="2"/>
        <v>53</v>
      </c>
      <c r="B64" s="634"/>
      <c r="C64" s="635" t="s">
        <v>1842</v>
      </c>
      <c r="D64" s="636" t="s">
        <v>1843</v>
      </c>
      <c r="E64" s="633" t="s">
        <v>1844</v>
      </c>
      <c r="F64" s="625" t="s">
        <v>1365</v>
      </c>
      <c r="G64" s="624">
        <v>42705</v>
      </c>
      <c r="H64" s="625" t="s">
        <v>1365</v>
      </c>
      <c r="I64" s="625" t="s">
        <v>1365</v>
      </c>
      <c r="J64" s="625" t="s">
        <v>1365</v>
      </c>
      <c r="K64" s="625" t="s">
        <v>1365</v>
      </c>
      <c r="L64" s="625" t="s">
        <v>1365</v>
      </c>
      <c r="M64" s="625" t="s">
        <v>1365</v>
      </c>
      <c r="N64" s="625" t="s">
        <v>1365</v>
      </c>
      <c r="O64" s="625" t="s">
        <v>1365</v>
      </c>
      <c r="P64" s="625" t="s">
        <v>1365</v>
      </c>
      <c r="Q64" s="625" t="s">
        <v>1365</v>
      </c>
      <c r="R64" s="625" t="s">
        <v>1365</v>
      </c>
      <c r="S64" s="625" t="s">
        <v>1365</v>
      </c>
    </row>
    <row r="65" spans="1:31" ht="16.5" customHeight="1" x14ac:dyDescent="0.2">
      <c r="A65" s="631">
        <f t="shared" si="2"/>
        <v>54</v>
      </c>
      <c r="B65" s="634"/>
      <c r="C65" s="635" t="s">
        <v>1845</v>
      </c>
      <c r="D65" s="636" t="s">
        <v>1846</v>
      </c>
      <c r="E65" s="633" t="s">
        <v>1847</v>
      </c>
      <c r="F65" s="625" t="s">
        <v>1365</v>
      </c>
      <c r="G65" s="624">
        <v>42705</v>
      </c>
      <c r="H65" s="625" t="s">
        <v>1365</v>
      </c>
      <c r="I65" s="625" t="s">
        <v>1365</v>
      </c>
      <c r="J65" s="625" t="s">
        <v>1365</v>
      </c>
      <c r="K65" s="625" t="s">
        <v>1365</v>
      </c>
      <c r="L65" s="625" t="s">
        <v>1365</v>
      </c>
      <c r="M65" s="625" t="s">
        <v>1365</v>
      </c>
      <c r="N65" s="625" t="s">
        <v>1365</v>
      </c>
      <c r="O65" s="625" t="s">
        <v>1365</v>
      </c>
      <c r="P65" s="625" t="s">
        <v>1365</v>
      </c>
      <c r="Q65" s="625" t="s">
        <v>1365</v>
      </c>
      <c r="R65" s="625" t="s">
        <v>1365</v>
      </c>
      <c r="S65" s="625" t="s">
        <v>1365</v>
      </c>
    </row>
    <row r="66" spans="1:31" ht="16.5" customHeight="1" x14ac:dyDescent="0.2">
      <c r="A66" s="631">
        <f t="shared" si="2"/>
        <v>55</v>
      </c>
      <c r="B66" s="634"/>
      <c r="C66" s="635" t="s">
        <v>1848</v>
      </c>
      <c r="D66" s="636" t="s">
        <v>1849</v>
      </c>
      <c r="E66" s="633" t="s">
        <v>1850</v>
      </c>
      <c r="F66" s="625" t="s">
        <v>1365</v>
      </c>
      <c r="G66" s="624">
        <v>42705</v>
      </c>
      <c r="H66" s="625" t="s">
        <v>1365</v>
      </c>
      <c r="I66" s="625" t="s">
        <v>1365</v>
      </c>
      <c r="J66" s="625" t="s">
        <v>1365</v>
      </c>
      <c r="K66" s="625" t="s">
        <v>1365</v>
      </c>
      <c r="L66" s="625" t="s">
        <v>1365</v>
      </c>
      <c r="M66" s="625" t="s">
        <v>1365</v>
      </c>
      <c r="N66" s="625" t="s">
        <v>1365</v>
      </c>
      <c r="O66" s="625" t="s">
        <v>1365</v>
      </c>
      <c r="P66" s="625" t="s">
        <v>1365</v>
      </c>
      <c r="Q66" s="625" t="s">
        <v>1365</v>
      </c>
      <c r="R66" s="625" t="s">
        <v>1365</v>
      </c>
      <c r="S66" s="625" t="s">
        <v>1365</v>
      </c>
    </row>
    <row r="67" spans="1:31" ht="16.5" customHeight="1" x14ac:dyDescent="0.2">
      <c r="A67" s="631">
        <f t="shared" si="2"/>
        <v>56</v>
      </c>
      <c r="B67" s="634"/>
      <c r="C67" s="635" t="s">
        <v>1851</v>
      </c>
      <c r="D67" s="636" t="s">
        <v>1852</v>
      </c>
      <c r="E67" s="633" t="s">
        <v>1853</v>
      </c>
      <c r="F67" s="625" t="s">
        <v>1365</v>
      </c>
      <c r="G67" s="624">
        <v>42705</v>
      </c>
      <c r="H67" s="625" t="s">
        <v>1365</v>
      </c>
      <c r="I67" s="625" t="s">
        <v>1365</v>
      </c>
      <c r="J67" s="625" t="s">
        <v>1365</v>
      </c>
      <c r="K67" s="625" t="s">
        <v>1365</v>
      </c>
      <c r="L67" s="625" t="s">
        <v>1365</v>
      </c>
      <c r="M67" s="625" t="s">
        <v>1365</v>
      </c>
      <c r="N67" s="625" t="s">
        <v>1365</v>
      </c>
      <c r="O67" s="625" t="s">
        <v>1365</v>
      </c>
      <c r="P67" s="625" t="s">
        <v>1365</v>
      </c>
      <c r="Q67" s="625" t="s">
        <v>1365</v>
      </c>
      <c r="R67" s="625" t="s">
        <v>1365</v>
      </c>
      <c r="S67" s="625" t="s">
        <v>1365</v>
      </c>
    </row>
    <row r="68" spans="1:31" ht="16.5" customHeight="1" x14ac:dyDescent="0.2">
      <c r="A68" s="631">
        <f t="shared" si="2"/>
        <v>57</v>
      </c>
      <c r="B68" s="634"/>
      <c r="C68" s="635" t="s">
        <v>1854</v>
      </c>
      <c r="D68" s="636" t="s">
        <v>1855</v>
      </c>
      <c r="E68" s="633" t="s">
        <v>1856</v>
      </c>
      <c r="F68" s="625" t="s">
        <v>1365</v>
      </c>
      <c r="G68" s="624">
        <v>42705</v>
      </c>
      <c r="H68" s="625" t="s">
        <v>1365</v>
      </c>
      <c r="I68" s="625" t="s">
        <v>1365</v>
      </c>
      <c r="J68" s="625" t="s">
        <v>1365</v>
      </c>
      <c r="K68" s="625" t="s">
        <v>1365</v>
      </c>
      <c r="L68" s="625" t="s">
        <v>1365</v>
      </c>
      <c r="M68" s="625" t="s">
        <v>1365</v>
      </c>
      <c r="N68" s="625" t="s">
        <v>1365</v>
      </c>
      <c r="O68" s="625" t="s">
        <v>1365</v>
      </c>
      <c r="P68" s="625" t="s">
        <v>1365</v>
      </c>
      <c r="Q68" s="625" t="s">
        <v>1365</v>
      </c>
      <c r="R68" s="625" t="s">
        <v>1365</v>
      </c>
      <c r="S68" s="625" t="s">
        <v>1365</v>
      </c>
    </row>
    <row r="69" spans="1:31" ht="16.5" customHeight="1" x14ac:dyDescent="0.2">
      <c r="A69" s="631">
        <f t="shared" si="2"/>
        <v>58</v>
      </c>
      <c r="B69" s="634"/>
      <c r="C69" s="635" t="s">
        <v>1857</v>
      </c>
      <c r="D69" s="636" t="s">
        <v>1858</v>
      </c>
      <c r="E69" s="633" t="s">
        <v>1859</v>
      </c>
      <c r="F69" s="625" t="s">
        <v>1365</v>
      </c>
      <c r="G69" s="624">
        <v>42705</v>
      </c>
      <c r="H69" s="625" t="s">
        <v>1365</v>
      </c>
      <c r="I69" s="625" t="s">
        <v>1365</v>
      </c>
      <c r="J69" s="625" t="s">
        <v>1365</v>
      </c>
      <c r="K69" s="625" t="s">
        <v>1365</v>
      </c>
      <c r="L69" s="625" t="s">
        <v>1365</v>
      </c>
      <c r="M69" s="625" t="s">
        <v>1365</v>
      </c>
      <c r="N69" s="625" t="s">
        <v>1365</v>
      </c>
      <c r="O69" s="625" t="s">
        <v>1365</v>
      </c>
      <c r="P69" s="625" t="s">
        <v>1365</v>
      </c>
      <c r="Q69" s="625" t="s">
        <v>1365</v>
      </c>
      <c r="R69" s="625" t="s">
        <v>1365</v>
      </c>
      <c r="S69" s="625" t="s">
        <v>1365</v>
      </c>
    </row>
    <row r="70" spans="1:31" ht="16.5" customHeight="1" x14ac:dyDescent="0.2">
      <c r="A70" s="631">
        <f t="shared" si="2"/>
        <v>59</v>
      </c>
      <c r="B70" s="634"/>
      <c r="C70" s="635" t="s">
        <v>1860</v>
      </c>
      <c r="D70" s="636" t="s">
        <v>1861</v>
      </c>
      <c r="E70" s="633" t="s">
        <v>1862</v>
      </c>
      <c r="F70" s="625" t="s">
        <v>1365</v>
      </c>
      <c r="G70" s="624">
        <v>42705</v>
      </c>
      <c r="H70" s="625" t="s">
        <v>1365</v>
      </c>
      <c r="I70" s="625" t="s">
        <v>1365</v>
      </c>
      <c r="J70" s="625" t="s">
        <v>1365</v>
      </c>
      <c r="K70" s="625" t="s">
        <v>1365</v>
      </c>
      <c r="L70" s="625" t="s">
        <v>1365</v>
      </c>
      <c r="M70" s="625" t="s">
        <v>1365</v>
      </c>
      <c r="N70" s="625" t="s">
        <v>1365</v>
      </c>
      <c r="O70" s="625" t="s">
        <v>1365</v>
      </c>
      <c r="P70" s="625" t="s">
        <v>1365</v>
      </c>
      <c r="Q70" s="625" t="s">
        <v>1365</v>
      </c>
      <c r="R70" s="625" t="s">
        <v>1365</v>
      </c>
      <c r="S70" s="625" t="s">
        <v>1365</v>
      </c>
    </row>
    <row r="71" spans="1:31" ht="16.5" customHeight="1" x14ac:dyDescent="0.2">
      <c r="A71" s="631">
        <f t="shared" si="2"/>
        <v>60</v>
      </c>
      <c r="B71" s="634"/>
      <c r="C71" s="635" t="s">
        <v>1863</v>
      </c>
      <c r="D71" s="636" t="s">
        <v>1864</v>
      </c>
      <c r="E71" s="633" t="s">
        <v>1865</v>
      </c>
      <c r="F71" s="625" t="s">
        <v>1365</v>
      </c>
      <c r="G71" s="624">
        <v>42705</v>
      </c>
      <c r="H71" s="625" t="s">
        <v>1365</v>
      </c>
      <c r="I71" s="625" t="s">
        <v>1365</v>
      </c>
      <c r="J71" s="625" t="s">
        <v>1365</v>
      </c>
      <c r="K71" s="625" t="s">
        <v>1365</v>
      </c>
      <c r="L71" s="625" t="s">
        <v>1365</v>
      </c>
      <c r="M71" s="625" t="s">
        <v>1365</v>
      </c>
      <c r="N71" s="625" t="s">
        <v>1365</v>
      </c>
      <c r="O71" s="625" t="s">
        <v>1365</v>
      </c>
      <c r="P71" s="625" t="s">
        <v>1365</v>
      </c>
      <c r="Q71" s="625" t="s">
        <v>1365</v>
      </c>
      <c r="R71" s="625" t="s">
        <v>1365</v>
      </c>
      <c r="S71" s="625" t="s">
        <v>1365</v>
      </c>
    </row>
    <row r="72" spans="1:31" ht="16.5" customHeight="1" x14ac:dyDescent="0.2">
      <c r="A72" s="631">
        <f t="shared" si="2"/>
        <v>61</v>
      </c>
      <c r="B72" s="634"/>
      <c r="C72" s="635" t="s">
        <v>1866</v>
      </c>
      <c r="D72" s="636" t="s">
        <v>1867</v>
      </c>
      <c r="E72" s="633" t="s">
        <v>1868</v>
      </c>
      <c r="F72" s="625" t="s">
        <v>1365</v>
      </c>
      <c r="G72" s="624">
        <v>42705</v>
      </c>
      <c r="H72" s="625" t="s">
        <v>1365</v>
      </c>
      <c r="I72" s="625" t="s">
        <v>1365</v>
      </c>
      <c r="J72" s="625" t="s">
        <v>1365</v>
      </c>
      <c r="K72" s="625" t="s">
        <v>1365</v>
      </c>
      <c r="L72" s="625" t="s">
        <v>1365</v>
      </c>
      <c r="M72" s="625" t="s">
        <v>1365</v>
      </c>
      <c r="N72" s="625" t="s">
        <v>1365</v>
      </c>
      <c r="O72" s="625" t="s">
        <v>1365</v>
      </c>
      <c r="P72" s="625" t="s">
        <v>1365</v>
      </c>
      <c r="Q72" s="625" t="s">
        <v>1365</v>
      </c>
      <c r="R72" s="625" t="s">
        <v>1365</v>
      </c>
      <c r="S72" s="625" t="s">
        <v>1365</v>
      </c>
    </row>
    <row r="73" spans="1:31" ht="16.5" customHeight="1" x14ac:dyDescent="0.2">
      <c r="A73" s="631">
        <f t="shared" si="2"/>
        <v>62</v>
      </c>
      <c r="B73" s="634"/>
      <c r="C73" s="635" t="s">
        <v>1869</v>
      </c>
      <c r="D73" s="636" t="s">
        <v>1870</v>
      </c>
      <c r="E73" s="633" t="s">
        <v>1871</v>
      </c>
      <c r="F73" s="625" t="s">
        <v>1365</v>
      </c>
      <c r="G73" s="624">
        <v>42705</v>
      </c>
      <c r="H73" s="625" t="s">
        <v>1365</v>
      </c>
      <c r="I73" s="625" t="s">
        <v>1365</v>
      </c>
      <c r="J73" s="625" t="s">
        <v>1365</v>
      </c>
      <c r="K73" s="625" t="s">
        <v>1365</v>
      </c>
      <c r="L73" s="625" t="s">
        <v>1365</v>
      </c>
      <c r="M73" s="625" t="s">
        <v>1365</v>
      </c>
      <c r="N73" s="625" t="s">
        <v>1365</v>
      </c>
      <c r="O73" s="625" t="s">
        <v>1365</v>
      </c>
      <c r="P73" s="625" t="s">
        <v>1365</v>
      </c>
      <c r="Q73" s="625" t="s">
        <v>1365</v>
      </c>
      <c r="R73" s="625" t="s">
        <v>1365</v>
      </c>
      <c r="S73" s="625" t="s">
        <v>1365</v>
      </c>
    </row>
    <row r="74" spans="1:31" ht="16.5" customHeight="1" x14ac:dyDescent="0.2">
      <c r="A74" s="631">
        <f t="shared" si="2"/>
        <v>63</v>
      </c>
      <c r="B74" s="634"/>
      <c r="C74" s="635" t="s">
        <v>1872</v>
      </c>
      <c r="D74" s="636" t="s">
        <v>1873</v>
      </c>
      <c r="E74" s="633" t="s">
        <v>1874</v>
      </c>
      <c r="F74" s="625" t="s">
        <v>1365</v>
      </c>
      <c r="G74" s="624">
        <v>42705</v>
      </c>
      <c r="H74" s="625" t="s">
        <v>1365</v>
      </c>
      <c r="I74" s="625" t="s">
        <v>1365</v>
      </c>
      <c r="J74" s="625" t="s">
        <v>1365</v>
      </c>
      <c r="K74" s="625" t="s">
        <v>1365</v>
      </c>
      <c r="L74" s="625" t="s">
        <v>1365</v>
      </c>
      <c r="M74" s="625" t="s">
        <v>1365</v>
      </c>
      <c r="N74" s="625" t="s">
        <v>1365</v>
      </c>
      <c r="O74" s="625" t="s">
        <v>1365</v>
      </c>
      <c r="P74" s="625" t="s">
        <v>1365</v>
      </c>
      <c r="Q74" s="625" t="s">
        <v>1365</v>
      </c>
      <c r="R74" s="625" t="s">
        <v>1365</v>
      </c>
      <c r="S74" s="625" t="s">
        <v>1365</v>
      </c>
    </row>
    <row r="75" spans="1:31" ht="16.5" customHeight="1" x14ac:dyDescent="0.2">
      <c r="A75" s="631">
        <f t="shared" si="2"/>
        <v>64</v>
      </c>
      <c r="B75" s="634"/>
      <c r="C75" s="635" t="s">
        <v>1875</v>
      </c>
      <c r="D75" s="636" t="s">
        <v>1876</v>
      </c>
      <c r="E75" s="633" t="s">
        <v>1877</v>
      </c>
      <c r="F75" s="625" t="s">
        <v>1365</v>
      </c>
      <c r="G75" s="624">
        <v>42705</v>
      </c>
      <c r="H75" s="625" t="s">
        <v>1365</v>
      </c>
      <c r="I75" s="625" t="s">
        <v>1365</v>
      </c>
      <c r="J75" s="625" t="s">
        <v>1365</v>
      </c>
      <c r="K75" s="625" t="s">
        <v>1365</v>
      </c>
      <c r="L75" s="625" t="s">
        <v>1365</v>
      </c>
      <c r="M75" s="625" t="s">
        <v>1365</v>
      </c>
      <c r="N75" s="625" t="s">
        <v>1365</v>
      </c>
      <c r="O75" s="625" t="s">
        <v>1365</v>
      </c>
      <c r="P75" s="625" t="s">
        <v>1365</v>
      </c>
      <c r="Q75" s="625" t="s">
        <v>1365</v>
      </c>
      <c r="R75" s="625" t="s">
        <v>1365</v>
      </c>
      <c r="S75" s="625" t="s">
        <v>1365</v>
      </c>
    </row>
    <row r="76" spans="1:31" ht="16.5" customHeight="1" x14ac:dyDescent="0.2">
      <c r="A76" s="631">
        <f t="shared" si="2"/>
        <v>65</v>
      </c>
      <c r="B76" s="634"/>
      <c r="C76" s="635" t="s">
        <v>1878</v>
      </c>
      <c r="D76" s="636" t="s">
        <v>1879</v>
      </c>
      <c r="E76" s="633" t="s">
        <v>1880</v>
      </c>
      <c r="F76" s="625" t="s">
        <v>1365</v>
      </c>
      <c r="G76" s="624">
        <v>42705</v>
      </c>
      <c r="H76" s="625" t="s">
        <v>1365</v>
      </c>
      <c r="I76" s="625" t="s">
        <v>1365</v>
      </c>
      <c r="J76" s="625" t="s">
        <v>1365</v>
      </c>
      <c r="K76" s="625" t="s">
        <v>1365</v>
      </c>
      <c r="L76" s="625" t="s">
        <v>1365</v>
      </c>
      <c r="M76" s="625" t="s">
        <v>1365</v>
      </c>
      <c r="N76" s="625" t="s">
        <v>1365</v>
      </c>
      <c r="O76" s="625" t="s">
        <v>1365</v>
      </c>
      <c r="P76" s="625" t="s">
        <v>1365</v>
      </c>
      <c r="Q76" s="625" t="s">
        <v>1365</v>
      </c>
      <c r="R76" s="625" t="s">
        <v>1365</v>
      </c>
      <c r="S76" s="625" t="s">
        <v>1365</v>
      </c>
    </row>
    <row r="77" spans="1:31" ht="16.5" customHeight="1" x14ac:dyDescent="0.2">
      <c r="A77" s="631">
        <f t="shared" si="2"/>
        <v>66</v>
      </c>
      <c r="B77" s="634"/>
      <c r="C77" s="635" t="s">
        <v>1881</v>
      </c>
      <c r="D77" s="636" t="s">
        <v>1882</v>
      </c>
      <c r="E77" s="633" t="s">
        <v>1883</v>
      </c>
      <c r="F77" s="625" t="s">
        <v>1365</v>
      </c>
      <c r="G77" s="624">
        <v>42705</v>
      </c>
      <c r="H77" s="625" t="s">
        <v>1365</v>
      </c>
      <c r="I77" s="625" t="s">
        <v>1365</v>
      </c>
      <c r="J77" s="625" t="s">
        <v>1365</v>
      </c>
      <c r="K77" s="625" t="s">
        <v>1365</v>
      </c>
      <c r="L77" s="625" t="s">
        <v>1365</v>
      </c>
      <c r="M77" s="625" t="s">
        <v>1365</v>
      </c>
      <c r="N77" s="625" t="s">
        <v>1365</v>
      </c>
      <c r="O77" s="625" t="s">
        <v>1365</v>
      </c>
      <c r="P77" s="625" t="s">
        <v>1365</v>
      </c>
      <c r="Q77" s="625" t="s">
        <v>1365</v>
      </c>
      <c r="R77" s="625" t="s">
        <v>1365</v>
      </c>
      <c r="S77" s="625" t="s">
        <v>1365</v>
      </c>
    </row>
    <row r="78" spans="1:31" x14ac:dyDescent="0.2">
      <c r="A78" s="631">
        <f t="shared" si="2"/>
        <v>67</v>
      </c>
      <c r="B78" s="634" t="s">
        <v>1884</v>
      </c>
      <c r="C78" s="635" t="s">
        <v>1885</v>
      </c>
      <c r="D78" s="636" t="s">
        <v>1886</v>
      </c>
      <c r="E78" s="633" t="s">
        <v>1887</v>
      </c>
      <c r="F78" s="625" t="s">
        <v>1365</v>
      </c>
      <c r="G78" s="624">
        <v>42705</v>
      </c>
      <c r="H78" s="625" t="s">
        <v>1365</v>
      </c>
      <c r="I78" s="625" t="s">
        <v>1365</v>
      </c>
      <c r="J78" s="625" t="s">
        <v>1365</v>
      </c>
      <c r="K78" s="625" t="s">
        <v>1365</v>
      </c>
      <c r="L78" s="625" t="s">
        <v>1365</v>
      </c>
      <c r="M78" s="625" t="s">
        <v>1365</v>
      </c>
      <c r="N78" s="625" t="s">
        <v>1365</v>
      </c>
      <c r="O78" s="625" t="s">
        <v>1365</v>
      </c>
      <c r="P78" s="625" t="s">
        <v>1365</v>
      </c>
      <c r="Q78" s="625" t="s">
        <v>1365</v>
      </c>
      <c r="R78" s="625" t="s">
        <v>1365</v>
      </c>
      <c r="S78" s="625" t="s">
        <v>1365</v>
      </c>
    </row>
    <row r="79" spans="1:31" x14ac:dyDescent="0.2">
      <c r="A79" s="631">
        <f t="shared" si="2"/>
        <v>68</v>
      </c>
      <c r="B79" s="634" t="s">
        <v>1884</v>
      </c>
      <c r="C79" s="635" t="s">
        <v>1888</v>
      </c>
      <c r="D79" s="636" t="s">
        <v>1886</v>
      </c>
      <c r="E79" s="633" t="s">
        <v>1887</v>
      </c>
      <c r="F79" s="625" t="s">
        <v>1365</v>
      </c>
      <c r="G79" s="624">
        <v>42705</v>
      </c>
      <c r="H79" s="625" t="s">
        <v>1365</v>
      </c>
      <c r="I79" s="625" t="s">
        <v>1365</v>
      </c>
      <c r="J79" s="625" t="s">
        <v>1365</v>
      </c>
      <c r="K79" s="625" t="s">
        <v>1365</v>
      </c>
      <c r="L79" s="625" t="s">
        <v>1365</v>
      </c>
      <c r="M79" s="625" t="s">
        <v>1365</v>
      </c>
      <c r="N79" s="625" t="s">
        <v>1365</v>
      </c>
      <c r="O79" s="625" t="s">
        <v>1365</v>
      </c>
      <c r="P79" s="625" t="s">
        <v>1365</v>
      </c>
      <c r="Q79" s="625" t="s">
        <v>1365</v>
      </c>
      <c r="R79" s="625" t="s">
        <v>1365</v>
      </c>
      <c r="S79" s="625" t="s">
        <v>1365</v>
      </c>
    </row>
    <row r="80" spans="1:31" s="641" customFormat="1" x14ac:dyDescent="0.2">
      <c r="A80" s="631">
        <f t="shared" si="2"/>
        <v>69</v>
      </c>
      <c r="B80" s="638"/>
      <c r="C80" s="644" t="s">
        <v>1889</v>
      </c>
      <c r="D80" s="636" t="s">
        <v>1886</v>
      </c>
      <c r="E80" s="633" t="s">
        <v>1887</v>
      </c>
      <c r="F80" s="623" t="s">
        <v>1365</v>
      </c>
      <c r="G80" s="624">
        <v>42705</v>
      </c>
      <c r="H80" s="625" t="s">
        <v>1365</v>
      </c>
      <c r="I80" s="625" t="s">
        <v>1365</v>
      </c>
      <c r="J80" s="625" t="s">
        <v>1365</v>
      </c>
      <c r="K80" s="625" t="s">
        <v>1365</v>
      </c>
      <c r="L80" s="625" t="s">
        <v>1365</v>
      </c>
      <c r="M80" s="625" t="s">
        <v>1365</v>
      </c>
      <c r="N80" s="625" t="s">
        <v>1365</v>
      </c>
      <c r="O80" s="625" t="s">
        <v>1365</v>
      </c>
      <c r="P80" s="625" t="s">
        <v>1365</v>
      </c>
      <c r="Q80" s="625" t="s">
        <v>1365</v>
      </c>
      <c r="R80" s="625" t="s">
        <v>1365</v>
      </c>
      <c r="S80" s="625" t="s">
        <v>1365</v>
      </c>
      <c r="T80" s="640"/>
      <c r="U80" s="640"/>
      <c r="V80" s="640"/>
      <c r="W80" s="640"/>
      <c r="X80" s="640"/>
      <c r="Y80" s="640"/>
      <c r="Z80" s="640"/>
      <c r="AA80" s="640"/>
      <c r="AB80" s="640"/>
      <c r="AC80" s="640"/>
      <c r="AD80" s="640"/>
      <c r="AE80" s="640"/>
    </row>
    <row r="81" spans="1:31" s="641" customFormat="1" x14ac:dyDescent="0.2">
      <c r="A81" s="631">
        <f t="shared" si="2"/>
        <v>70</v>
      </c>
      <c r="B81" s="638"/>
      <c r="C81" s="644" t="s">
        <v>1890</v>
      </c>
      <c r="D81" s="636" t="s">
        <v>1886</v>
      </c>
      <c r="E81" s="633" t="s">
        <v>1887</v>
      </c>
      <c r="F81" s="623" t="s">
        <v>1365</v>
      </c>
      <c r="G81" s="624">
        <v>42705</v>
      </c>
      <c r="H81" s="625" t="s">
        <v>1365</v>
      </c>
      <c r="I81" s="625" t="s">
        <v>1365</v>
      </c>
      <c r="J81" s="625" t="s">
        <v>1365</v>
      </c>
      <c r="K81" s="625" t="s">
        <v>1365</v>
      </c>
      <c r="L81" s="625" t="s">
        <v>1365</v>
      </c>
      <c r="M81" s="625" t="s">
        <v>1365</v>
      </c>
      <c r="N81" s="625" t="s">
        <v>1365</v>
      </c>
      <c r="O81" s="625" t="s">
        <v>1365</v>
      </c>
      <c r="P81" s="625" t="s">
        <v>1365</v>
      </c>
      <c r="Q81" s="625" t="s">
        <v>1365</v>
      </c>
      <c r="R81" s="625" t="s">
        <v>1365</v>
      </c>
      <c r="S81" s="625" t="s">
        <v>1365</v>
      </c>
      <c r="T81" s="640"/>
      <c r="U81" s="640"/>
      <c r="V81" s="640"/>
      <c r="W81" s="640"/>
      <c r="X81" s="640"/>
      <c r="Y81" s="640"/>
      <c r="Z81" s="640"/>
      <c r="AA81" s="640"/>
      <c r="AB81" s="640"/>
      <c r="AC81" s="640"/>
      <c r="AD81" s="640"/>
      <c r="AE81" s="640"/>
    </row>
    <row r="82" spans="1:31" ht="29.25" customHeight="1" x14ac:dyDescent="0.2">
      <c r="A82" s="620"/>
      <c r="B82" s="634"/>
      <c r="C82" s="635" t="s">
        <v>1891</v>
      </c>
      <c r="D82" s="627" t="s">
        <v>1892</v>
      </c>
      <c r="E82" s="628" t="s">
        <v>1893</v>
      </c>
      <c r="F82" s="629"/>
      <c r="G82" s="629"/>
      <c r="H82" s="625"/>
      <c r="I82" s="625"/>
      <c r="J82" s="625"/>
      <c r="K82" s="625"/>
      <c r="L82" s="625"/>
      <c r="M82" s="625"/>
      <c r="N82" s="625"/>
      <c r="O82" s="625"/>
      <c r="P82" s="625"/>
      <c r="Q82" s="625"/>
      <c r="R82" s="625"/>
      <c r="S82" s="625"/>
    </row>
    <row r="83" spans="1:31" s="645" customFormat="1" x14ac:dyDescent="0.2">
      <c r="A83" s="631">
        <f>A81+1</f>
        <v>71</v>
      </c>
      <c r="B83" s="613"/>
      <c r="C83" s="635" t="s">
        <v>1891</v>
      </c>
      <c r="D83" s="636" t="s">
        <v>1894</v>
      </c>
      <c r="E83" s="613" t="s">
        <v>1893</v>
      </c>
      <c r="F83" s="625" t="s">
        <v>1365</v>
      </c>
      <c r="G83" s="624">
        <v>42705</v>
      </c>
      <c r="H83" s="625" t="s">
        <v>1365</v>
      </c>
      <c r="I83" s="625" t="s">
        <v>1365</v>
      </c>
      <c r="J83" s="625" t="s">
        <v>1365</v>
      </c>
      <c r="K83" s="625" t="s">
        <v>1365</v>
      </c>
      <c r="L83" s="625" t="s">
        <v>1365</v>
      </c>
      <c r="M83" s="625" t="s">
        <v>1365</v>
      </c>
      <c r="N83" s="625" t="s">
        <v>1365</v>
      </c>
      <c r="O83" s="625" t="s">
        <v>1365</v>
      </c>
      <c r="P83" s="625" t="s">
        <v>1365</v>
      </c>
      <c r="Q83" s="625" t="s">
        <v>1365</v>
      </c>
      <c r="R83" s="625" t="s">
        <v>1365</v>
      </c>
      <c r="S83" s="625" t="s">
        <v>1365</v>
      </c>
      <c r="T83" s="607"/>
      <c r="U83" s="607"/>
      <c r="V83" s="607"/>
      <c r="W83" s="607"/>
      <c r="X83" s="607"/>
      <c r="Y83" s="607"/>
      <c r="Z83" s="607"/>
      <c r="AA83" s="607"/>
      <c r="AB83" s="607"/>
      <c r="AC83" s="607"/>
      <c r="AD83" s="607"/>
      <c r="AE83" s="607"/>
    </row>
    <row r="84" spans="1:31" s="647" customFormat="1" ht="18" x14ac:dyDescent="0.2">
      <c r="A84" s="631">
        <f t="shared" ref="A84:A147" si="3">A83+1</f>
        <v>72</v>
      </c>
      <c r="B84" s="646"/>
      <c r="C84" s="635" t="s">
        <v>1891</v>
      </c>
      <c r="D84" s="636" t="s">
        <v>1895</v>
      </c>
      <c r="E84" s="613" t="s">
        <v>1893</v>
      </c>
      <c r="F84" s="625" t="s">
        <v>1365</v>
      </c>
      <c r="G84" s="624">
        <v>42705</v>
      </c>
      <c r="H84" s="625" t="s">
        <v>1365</v>
      </c>
      <c r="I84" s="625" t="s">
        <v>1365</v>
      </c>
      <c r="J84" s="625" t="s">
        <v>1365</v>
      </c>
      <c r="K84" s="625" t="s">
        <v>1365</v>
      </c>
      <c r="L84" s="625" t="s">
        <v>1365</v>
      </c>
      <c r="M84" s="625" t="s">
        <v>1365</v>
      </c>
      <c r="N84" s="625" t="s">
        <v>1365</v>
      </c>
      <c r="O84" s="625" t="s">
        <v>1365</v>
      </c>
      <c r="P84" s="625" t="s">
        <v>1365</v>
      </c>
      <c r="Q84" s="625" t="s">
        <v>1365</v>
      </c>
      <c r="R84" s="625" t="s">
        <v>1365</v>
      </c>
      <c r="S84" s="625" t="s">
        <v>1365</v>
      </c>
    </row>
    <row r="85" spans="1:31" x14ac:dyDescent="0.2">
      <c r="A85" s="631">
        <f t="shared" si="3"/>
        <v>73</v>
      </c>
      <c r="B85" s="613"/>
      <c r="C85" s="635" t="s">
        <v>1891</v>
      </c>
      <c r="D85" s="636" t="s">
        <v>1896</v>
      </c>
      <c r="E85" s="613" t="s">
        <v>1893</v>
      </c>
      <c r="F85" s="625" t="s">
        <v>1365</v>
      </c>
      <c r="G85" s="624">
        <v>42705</v>
      </c>
      <c r="H85" s="625" t="s">
        <v>1365</v>
      </c>
      <c r="I85" s="625" t="s">
        <v>1365</v>
      </c>
      <c r="J85" s="625" t="s">
        <v>1365</v>
      </c>
      <c r="K85" s="625" t="s">
        <v>1365</v>
      </c>
      <c r="L85" s="625" t="s">
        <v>1365</v>
      </c>
      <c r="M85" s="625" t="s">
        <v>1365</v>
      </c>
      <c r="N85" s="625" t="s">
        <v>1365</v>
      </c>
      <c r="O85" s="625" t="s">
        <v>1365</v>
      </c>
      <c r="P85" s="625" t="s">
        <v>1365</v>
      </c>
      <c r="Q85" s="625" t="s">
        <v>1365</v>
      </c>
      <c r="R85" s="625" t="s">
        <v>1365</v>
      </c>
      <c r="S85" s="625" t="s">
        <v>1365</v>
      </c>
    </row>
    <row r="86" spans="1:31" x14ac:dyDescent="0.2">
      <c r="A86" s="631">
        <f t="shared" si="3"/>
        <v>74</v>
      </c>
      <c r="B86" s="613"/>
      <c r="C86" s="635" t="s">
        <v>1891</v>
      </c>
      <c r="D86" s="636" t="s">
        <v>1897</v>
      </c>
      <c r="E86" s="613" t="s">
        <v>1893</v>
      </c>
      <c r="F86" s="625" t="s">
        <v>1365</v>
      </c>
      <c r="G86" s="624">
        <v>42705</v>
      </c>
      <c r="H86" s="625" t="s">
        <v>1365</v>
      </c>
      <c r="I86" s="625" t="s">
        <v>1365</v>
      </c>
      <c r="J86" s="625" t="s">
        <v>1365</v>
      </c>
      <c r="K86" s="625" t="s">
        <v>1365</v>
      </c>
      <c r="L86" s="625" t="s">
        <v>1365</v>
      </c>
      <c r="M86" s="625" t="s">
        <v>1365</v>
      </c>
      <c r="N86" s="625" t="s">
        <v>1365</v>
      </c>
      <c r="O86" s="625" t="s">
        <v>1365</v>
      </c>
      <c r="P86" s="625" t="s">
        <v>1365</v>
      </c>
      <c r="Q86" s="625" t="s">
        <v>1365</v>
      </c>
      <c r="R86" s="625" t="s">
        <v>1365</v>
      </c>
      <c r="S86" s="625" t="s">
        <v>1365</v>
      </c>
    </row>
    <row r="87" spans="1:31" x14ac:dyDescent="0.2">
      <c r="A87" s="631">
        <f t="shared" si="3"/>
        <v>75</v>
      </c>
      <c r="B87" s="613"/>
      <c r="C87" s="635" t="s">
        <v>1891</v>
      </c>
      <c r="D87" s="636" t="s">
        <v>1898</v>
      </c>
      <c r="E87" s="613" t="s">
        <v>1893</v>
      </c>
      <c r="F87" s="625" t="s">
        <v>1365</v>
      </c>
      <c r="G87" s="624">
        <v>42705</v>
      </c>
      <c r="H87" s="625" t="s">
        <v>1365</v>
      </c>
      <c r="I87" s="625" t="s">
        <v>1365</v>
      </c>
      <c r="J87" s="625" t="s">
        <v>1365</v>
      </c>
      <c r="K87" s="625" t="s">
        <v>1365</v>
      </c>
      <c r="L87" s="625" t="s">
        <v>1365</v>
      </c>
      <c r="M87" s="625" t="s">
        <v>1365</v>
      </c>
      <c r="N87" s="625" t="s">
        <v>1365</v>
      </c>
      <c r="O87" s="625" t="s">
        <v>1365</v>
      </c>
      <c r="P87" s="625" t="s">
        <v>1365</v>
      </c>
      <c r="Q87" s="625" t="s">
        <v>1365</v>
      </c>
      <c r="R87" s="625" t="s">
        <v>1365</v>
      </c>
      <c r="S87" s="625" t="s">
        <v>1365</v>
      </c>
    </row>
    <row r="88" spans="1:31" x14ac:dyDescent="0.2">
      <c r="A88" s="631">
        <f t="shared" si="3"/>
        <v>76</v>
      </c>
      <c r="B88" s="613"/>
      <c r="C88" s="635" t="s">
        <v>1891</v>
      </c>
      <c r="D88" s="636" t="s">
        <v>1899</v>
      </c>
      <c r="E88" s="613" t="s">
        <v>1893</v>
      </c>
      <c r="F88" s="625" t="s">
        <v>1365</v>
      </c>
      <c r="G88" s="624">
        <v>42705</v>
      </c>
      <c r="H88" s="625" t="s">
        <v>1365</v>
      </c>
      <c r="I88" s="625" t="s">
        <v>1365</v>
      </c>
      <c r="J88" s="625" t="s">
        <v>1365</v>
      </c>
      <c r="K88" s="625" t="s">
        <v>1365</v>
      </c>
      <c r="L88" s="625" t="s">
        <v>1365</v>
      </c>
      <c r="M88" s="625" t="s">
        <v>1365</v>
      </c>
      <c r="N88" s="625" t="s">
        <v>1365</v>
      </c>
      <c r="O88" s="625" t="s">
        <v>1365</v>
      </c>
      <c r="P88" s="625" t="s">
        <v>1365</v>
      </c>
      <c r="Q88" s="625" t="s">
        <v>1365</v>
      </c>
      <c r="R88" s="625" t="s">
        <v>1365</v>
      </c>
      <c r="S88" s="625" t="s">
        <v>1365</v>
      </c>
    </row>
    <row r="89" spans="1:31" s="607" customFormat="1" x14ac:dyDescent="0.2">
      <c r="A89" s="631">
        <f t="shared" si="3"/>
        <v>77</v>
      </c>
      <c r="B89" s="613"/>
      <c r="C89" s="635" t="s">
        <v>1891</v>
      </c>
      <c r="D89" s="636" t="s">
        <v>1900</v>
      </c>
      <c r="E89" s="613" t="s">
        <v>1893</v>
      </c>
      <c r="F89" s="625" t="s">
        <v>1365</v>
      </c>
      <c r="G89" s="624">
        <v>42705</v>
      </c>
      <c r="H89" s="625" t="s">
        <v>1365</v>
      </c>
      <c r="I89" s="625" t="s">
        <v>1365</v>
      </c>
      <c r="J89" s="625" t="s">
        <v>1365</v>
      </c>
      <c r="K89" s="625" t="s">
        <v>1365</v>
      </c>
      <c r="L89" s="625" t="s">
        <v>1365</v>
      </c>
      <c r="M89" s="625" t="s">
        <v>1365</v>
      </c>
      <c r="N89" s="625" t="s">
        <v>1365</v>
      </c>
      <c r="O89" s="625" t="s">
        <v>1365</v>
      </c>
      <c r="P89" s="625" t="s">
        <v>1365</v>
      </c>
      <c r="Q89" s="625" t="s">
        <v>1365</v>
      </c>
      <c r="R89" s="625" t="s">
        <v>1365</v>
      </c>
      <c r="S89" s="625" t="s">
        <v>1365</v>
      </c>
    </row>
    <row r="90" spans="1:31" s="607" customFormat="1" x14ac:dyDescent="0.2">
      <c r="A90" s="631">
        <f t="shared" si="3"/>
        <v>78</v>
      </c>
      <c r="B90" s="613"/>
      <c r="C90" s="635" t="s">
        <v>1891</v>
      </c>
      <c r="D90" s="636" t="s">
        <v>1901</v>
      </c>
      <c r="E90" s="613" t="s">
        <v>1893</v>
      </c>
      <c r="F90" s="625" t="s">
        <v>1365</v>
      </c>
      <c r="G90" s="624">
        <v>42705</v>
      </c>
      <c r="H90" s="625" t="s">
        <v>1365</v>
      </c>
      <c r="I90" s="625" t="s">
        <v>1365</v>
      </c>
      <c r="J90" s="625" t="s">
        <v>1365</v>
      </c>
      <c r="K90" s="625" t="s">
        <v>1365</v>
      </c>
      <c r="L90" s="625" t="s">
        <v>1365</v>
      </c>
      <c r="M90" s="625" t="s">
        <v>1365</v>
      </c>
      <c r="N90" s="625" t="s">
        <v>1365</v>
      </c>
      <c r="O90" s="625" t="s">
        <v>1365</v>
      </c>
      <c r="P90" s="625" t="s">
        <v>1365</v>
      </c>
      <c r="Q90" s="625" t="s">
        <v>1365</v>
      </c>
      <c r="R90" s="625" t="s">
        <v>1365</v>
      </c>
      <c r="S90" s="625" t="s">
        <v>1365</v>
      </c>
    </row>
    <row r="91" spans="1:31" s="607" customFormat="1" x14ac:dyDescent="0.2">
      <c r="A91" s="631">
        <f t="shared" si="3"/>
        <v>79</v>
      </c>
      <c r="B91" s="613"/>
      <c r="C91" s="635" t="s">
        <v>1891</v>
      </c>
      <c r="D91" s="636" t="s">
        <v>1902</v>
      </c>
      <c r="E91" s="613" t="s">
        <v>1893</v>
      </c>
      <c r="F91" s="625" t="s">
        <v>1365</v>
      </c>
      <c r="G91" s="624">
        <v>42705</v>
      </c>
      <c r="H91" s="625" t="s">
        <v>1365</v>
      </c>
      <c r="I91" s="625" t="s">
        <v>1365</v>
      </c>
      <c r="J91" s="625" t="s">
        <v>1365</v>
      </c>
      <c r="K91" s="625" t="s">
        <v>1365</v>
      </c>
      <c r="L91" s="625" t="s">
        <v>1365</v>
      </c>
      <c r="M91" s="625" t="s">
        <v>1365</v>
      </c>
      <c r="N91" s="625" t="s">
        <v>1365</v>
      </c>
      <c r="O91" s="625" t="s">
        <v>1365</v>
      </c>
      <c r="P91" s="625" t="s">
        <v>1365</v>
      </c>
      <c r="Q91" s="625" t="s">
        <v>1365</v>
      </c>
      <c r="R91" s="625" t="s">
        <v>1365</v>
      </c>
      <c r="S91" s="625" t="s">
        <v>1365</v>
      </c>
    </row>
    <row r="92" spans="1:31" s="607" customFormat="1" x14ac:dyDescent="0.2">
      <c r="A92" s="631">
        <f t="shared" si="3"/>
        <v>80</v>
      </c>
      <c r="B92" s="613"/>
      <c r="C92" s="635" t="s">
        <v>1891</v>
      </c>
      <c r="D92" s="636" t="s">
        <v>1903</v>
      </c>
      <c r="E92" s="613" t="s">
        <v>1893</v>
      </c>
      <c r="F92" s="625" t="s">
        <v>1365</v>
      </c>
      <c r="G92" s="624">
        <v>42705</v>
      </c>
      <c r="H92" s="625" t="s">
        <v>1365</v>
      </c>
      <c r="I92" s="625" t="s">
        <v>1365</v>
      </c>
      <c r="J92" s="625" t="s">
        <v>1365</v>
      </c>
      <c r="K92" s="625" t="s">
        <v>1365</v>
      </c>
      <c r="L92" s="625" t="s">
        <v>1365</v>
      </c>
      <c r="M92" s="625" t="s">
        <v>1365</v>
      </c>
      <c r="N92" s="625" t="s">
        <v>1365</v>
      </c>
      <c r="O92" s="625" t="s">
        <v>1365</v>
      </c>
      <c r="P92" s="625" t="s">
        <v>1365</v>
      </c>
      <c r="Q92" s="625" t="s">
        <v>1365</v>
      </c>
      <c r="R92" s="625" t="s">
        <v>1365</v>
      </c>
      <c r="S92" s="625" t="s">
        <v>1365</v>
      </c>
    </row>
    <row r="93" spans="1:31" s="607" customFormat="1" x14ac:dyDescent="0.2">
      <c r="A93" s="631">
        <f t="shared" si="3"/>
        <v>81</v>
      </c>
      <c r="B93" s="613"/>
      <c r="C93" s="635" t="s">
        <v>1891</v>
      </c>
      <c r="D93" s="636" t="s">
        <v>1904</v>
      </c>
      <c r="E93" s="613" t="s">
        <v>1893</v>
      </c>
      <c r="F93" s="625" t="s">
        <v>1365</v>
      </c>
      <c r="G93" s="624">
        <v>42705</v>
      </c>
      <c r="H93" s="625" t="s">
        <v>1365</v>
      </c>
      <c r="I93" s="625" t="s">
        <v>1365</v>
      </c>
      <c r="J93" s="625" t="s">
        <v>1365</v>
      </c>
      <c r="K93" s="625" t="s">
        <v>1365</v>
      </c>
      <c r="L93" s="625" t="s">
        <v>1365</v>
      </c>
      <c r="M93" s="625" t="s">
        <v>1365</v>
      </c>
      <c r="N93" s="625" t="s">
        <v>1365</v>
      </c>
      <c r="O93" s="625" t="s">
        <v>1365</v>
      </c>
      <c r="P93" s="625" t="s">
        <v>1365</v>
      </c>
      <c r="Q93" s="625" t="s">
        <v>1365</v>
      </c>
      <c r="R93" s="625" t="s">
        <v>1365</v>
      </c>
      <c r="S93" s="625" t="s">
        <v>1365</v>
      </c>
    </row>
    <row r="94" spans="1:31" s="607" customFormat="1" x14ac:dyDescent="0.2">
      <c r="A94" s="631">
        <f t="shared" si="3"/>
        <v>82</v>
      </c>
      <c r="B94" s="613"/>
      <c r="C94" s="635" t="s">
        <v>1891</v>
      </c>
      <c r="D94" s="636" t="s">
        <v>1905</v>
      </c>
      <c r="E94" s="613" t="s">
        <v>1893</v>
      </c>
      <c r="F94" s="625" t="s">
        <v>1365</v>
      </c>
      <c r="G94" s="624">
        <v>42705</v>
      </c>
      <c r="H94" s="625" t="s">
        <v>1365</v>
      </c>
      <c r="I94" s="625" t="s">
        <v>1365</v>
      </c>
      <c r="J94" s="625" t="s">
        <v>1365</v>
      </c>
      <c r="K94" s="625" t="s">
        <v>1365</v>
      </c>
      <c r="L94" s="625" t="s">
        <v>1365</v>
      </c>
      <c r="M94" s="625" t="s">
        <v>1365</v>
      </c>
      <c r="N94" s="625" t="s">
        <v>1365</v>
      </c>
      <c r="O94" s="625" t="s">
        <v>1365</v>
      </c>
      <c r="P94" s="625" t="s">
        <v>1365</v>
      </c>
      <c r="Q94" s="625" t="s">
        <v>1365</v>
      </c>
      <c r="R94" s="625" t="s">
        <v>1365</v>
      </c>
      <c r="S94" s="625" t="s">
        <v>1365</v>
      </c>
    </row>
    <row r="95" spans="1:31" s="607" customFormat="1" x14ac:dyDescent="0.2">
      <c r="A95" s="631">
        <f t="shared" si="3"/>
        <v>83</v>
      </c>
      <c r="B95" s="613"/>
      <c r="C95" s="635" t="s">
        <v>1891</v>
      </c>
      <c r="D95" s="636" t="s">
        <v>1906</v>
      </c>
      <c r="E95" s="613" t="s">
        <v>1893</v>
      </c>
      <c r="F95" s="625" t="s">
        <v>1365</v>
      </c>
      <c r="G95" s="624">
        <v>42705</v>
      </c>
      <c r="H95" s="625" t="s">
        <v>1365</v>
      </c>
      <c r="I95" s="625" t="s">
        <v>1365</v>
      </c>
      <c r="J95" s="625" t="s">
        <v>1365</v>
      </c>
      <c r="K95" s="625" t="s">
        <v>1365</v>
      </c>
      <c r="L95" s="625" t="s">
        <v>1365</v>
      </c>
      <c r="M95" s="625" t="s">
        <v>1365</v>
      </c>
      <c r="N95" s="625" t="s">
        <v>1365</v>
      </c>
      <c r="O95" s="625" t="s">
        <v>1365</v>
      </c>
      <c r="P95" s="625" t="s">
        <v>1365</v>
      </c>
      <c r="Q95" s="625" t="s">
        <v>1365</v>
      </c>
      <c r="R95" s="625" t="s">
        <v>1365</v>
      </c>
      <c r="S95" s="625" t="s">
        <v>1365</v>
      </c>
    </row>
    <row r="96" spans="1:31" s="607" customFormat="1" x14ac:dyDescent="0.2">
      <c r="A96" s="631">
        <f t="shared" si="3"/>
        <v>84</v>
      </c>
      <c r="B96" s="613"/>
      <c r="C96" s="635" t="s">
        <v>1891</v>
      </c>
      <c r="D96" s="636" t="s">
        <v>1907</v>
      </c>
      <c r="E96" s="613" t="s">
        <v>1893</v>
      </c>
      <c r="F96" s="625" t="s">
        <v>1365</v>
      </c>
      <c r="G96" s="624">
        <v>42705</v>
      </c>
      <c r="H96" s="625" t="s">
        <v>1365</v>
      </c>
      <c r="I96" s="625" t="s">
        <v>1365</v>
      </c>
      <c r="J96" s="625" t="s">
        <v>1365</v>
      </c>
      <c r="K96" s="625" t="s">
        <v>1365</v>
      </c>
      <c r="L96" s="625" t="s">
        <v>1365</v>
      </c>
      <c r="M96" s="625" t="s">
        <v>1365</v>
      </c>
      <c r="N96" s="625" t="s">
        <v>1365</v>
      </c>
      <c r="O96" s="625" t="s">
        <v>1365</v>
      </c>
      <c r="P96" s="625" t="s">
        <v>1365</v>
      </c>
      <c r="Q96" s="625" t="s">
        <v>1365</v>
      </c>
      <c r="R96" s="625" t="s">
        <v>1365</v>
      </c>
      <c r="S96" s="625" t="s">
        <v>1365</v>
      </c>
    </row>
    <row r="97" spans="1:19" s="607" customFormat="1" x14ac:dyDescent="0.2">
      <c r="A97" s="631">
        <f t="shared" si="3"/>
        <v>85</v>
      </c>
      <c r="B97" s="613"/>
      <c r="C97" s="635" t="s">
        <v>1891</v>
      </c>
      <c r="D97" s="636" t="s">
        <v>1908</v>
      </c>
      <c r="E97" s="613" t="s">
        <v>1893</v>
      </c>
      <c r="F97" s="625" t="s">
        <v>1365</v>
      </c>
      <c r="G97" s="624">
        <v>42705</v>
      </c>
      <c r="H97" s="625" t="s">
        <v>1365</v>
      </c>
      <c r="I97" s="625" t="s">
        <v>1365</v>
      </c>
      <c r="J97" s="625" t="s">
        <v>1365</v>
      </c>
      <c r="K97" s="625" t="s">
        <v>1365</v>
      </c>
      <c r="L97" s="625" t="s">
        <v>1365</v>
      </c>
      <c r="M97" s="625" t="s">
        <v>1365</v>
      </c>
      <c r="N97" s="625" t="s">
        <v>1365</v>
      </c>
      <c r="O97" s="625" t="s">
        <v>1365</v>
      </c>
      <c r="P97" s="625" t="s">
        <v>1365</v>
      </c>
      <c r="Q97" s="625" t="s">
        <v>1365</v>
      </c>
      <c r="R97" s="625" t="s">
        <v>1365</v>
      </c>
      <c r="S97" s="625" t="s">
        <v>1365</v>
      </c>
    </row>
    <row r="98" spans="1:19" s="607" customFormat="1" x14ac:dyDescent="0.2">
      <c r="A98" s="631">
        <f t="shared" si="3"/>
        <v>86</v>
      </c>
      <c r="B98" s="613"/>
      <c r="C98" s="635" t="s">
        <v>1891</v>
      </c>
      <c r="D98" s="636" t="s">
        <v>1909</v>
      </c>
      <c r="E98" s="613" t="s">
        <v>1893</v>
      </c>
      <c r="F98" s="625" t="s">
        <v>1365</v>
      </c>
      <c r="G98" s="624">
        <v>42705</v>
      </c>
      <c r="H98" s="625" t="s">
        <v>1365</v>
      </c>
      <c r="I98" s="625" t="s">
        <v>1365</v>
      </c>
      <c r="J98" s="625" t="s">
        <v>1365</v>
      </c>
      <c r="K98" s="625" t="s">
        <v>1365</v>
      </c>
      <c r="L98" s="625" t="s">
        <v>1365</v>
      </c>
      <c r="M98" s="625" t="s">
        <v>1365</v>
      </c>
      <c r="N98" s="625" t="s">
        <v>1365</v>
      </c>
      <c r="O98" s="625" t="s">
        <v>1365</v>
      </c>
      <c r="P98" s="625" t="s">
        <v>1365</v>
      </c>
      <c r="Q98" s="625" t="s">
        <v>1365</v>
      </c>
      <c r="R98" s="625" t="s">
        <v>1365</v>
      </c>
      <c r="S98" s="625" t="s">
        <v>1365</v>
      </c>
    </row>
    <row r="99" spans="1:19" s="607" customFormat="1" x14ac:dyDescent="0.2">
      <c r="A99" s="631">
        <f t="shared" si="3"/>
        <v>87</v>
      </c>
      <c r="B99" s="613"/>
      <c r="C99" s="635" t="s">
        <v>1891</v>
      </c>
      <c r="D99" s="636" t="s">
        <v>1910</v>
      </c>
      <c r="E99" s="613" t="s">
        <v>1893</v>
      </c>
      <c r="F99" s="625" t="s">
        <v>1365</v>
      </c>
      <c r="G99" s="624">
        <v>42705</v>
      </c>
      <c r="H99" s="625" t="s">
        <v>1365</v>
      </c>
      <c r="I99" s="625" t="s">
        <v>1365</v>
      </c>
      <c r="J99" s="625" t="s">
        <v>1365</v>
      </c>
      <c r="K99" s="625" t="s">
        <v>1365</v>
      </c>
      <c r="L99" s="625" t="s">
        <v>1365</v>
      </c>
      <c r="M99" s="625" t="s">
        <v>1365</v>
      </c>
      <c r="N99" s="625" t="s">
        <v>1365</v>
      </c>
      <c r="O99" s="625" t="s">
        <v>1365</v>
      </c>
      <c r="P99" s="625" t="s">
        <v>1365</v>
      </c>
      <c r="Q99" s="625" t="s">
        <v>1365</v>
      </c>
      <c r="R99" s="625" t="s">
        <v>1365</v>
      </c>
      <c r="S99" s="625" t="s">
        <v>1365</v>
      </c>
    </row>
    <row r="100" spans="1:19" s="607" customFormat="1" x14ac:dyDescent="0.2">
      <c r="A100" s="631">
        <f t="shared" si="3"/>
        <v>88</v>
      </c>
      <c r="B100" s="613"/>
      <c r="C100" s="635" t="s">
        <v>1891</v>
      </c>
      <c r="D100" s="636" t="s">
        <v>1911</v>
      </c>
      <c r="E100" s="613" t="s">
        <v>1893</v>
      </c>
      <c r="F100" s="625" t="s">
        <v>1365</v>
      </c>
      <c r="G100" s="624">
        <v>42705</v>
      </c>
      <c r="H100" s="625" t="s">
        <v>1365</v>
      </c>
      <c r="I100" s="625" t="s">
        <v>1365</v>
      </c>
      <c r="J100" s="625" t="s">
        <v>1365</v>
      </c>
      <c r="K100" s="625" t="s">
        <v>1365</v>
      </c>
      <c r="L100" s="625" t="s">
        <v>1365</v>
      </c>
      <c r="M100" s="625" t="s">
        <v>1365</v>
      </c>
      <c r="N100" s="625" t="s">
        <v>1365</v>
      </c>
      <c r="O100" s="625" t="s">
        <v>1365</v>
      </c>
      <c r="P100" s="625" t="s">
        <v>1365</v>
      </c>
      <c r="Q100" s="625" t="s">
        <v>1365</v>
      </c>
      <c r="R100" s="625" t="s">
        <v>1365</v>
      </c>
      <c r="S100" s="625" t="s">
        <v>1365</v>
      </c>
    </row>
    <row r="101" spans="1:19" s="607" customFormat="1" x14ac:dyDescent="0.2">
      <c r="A101" s="631">
        <f t="shared" si="3"/>
        <v>89</v>
      </c>
      <c r="B101" s="613"/>
      <c r="C101" s="635" t="s">
        <v>1891</v>
      </c>
      <c r="D101" s="636" t="s">
        <v>1912</v>
      </c>
      <c r="E101" s="613" t="s">
        <v>1893</v>
      </c>
      <c r="F101" s="625" t="s">
        <v>1365</v>
      </c>
      <c r="G101" s="624">
        <v>42705</v>
      </c>
      <c r="H101" s="625" t="s">
        <v>1365</v>
      </c>
      <c r="I101" s="625" t="s">
        <v>1365</v>
      </c>
      <c r="J101" s="625" t="s">
        <v>1365</v>
      </c>
      <c r="K101" s="625" t="s">
        <v>1365</v>
      </c>
      <c r="L101" s="625" t="s">
        <v>1365</v>
      </c>
      <c r="M101" s="625" t="s">
        <v>1365</v>
      </c>
      <c r="N101" s="625" t="s">
        <v>1365</v>
      </c>
      <c r="O101" s="625" t="s">
        <v>1365</v>
      </c>
      <c r="P101" s="625" t="s">
        <v>1365</v>
      </c>
      <c r="Q101" s="625" t="s">
        <v>1365</v>
      </c>
      <c r="R101" s="625" t="s">
        <v>1365</v>
      </c>
      <c r="S101" s="625" t="s">
        <v>1365</v>
      </c>
    </row>
    <row r="102" spans="1:19" s="607" customFormat="1" x14ac:dyDescent="0.2">
      <c r="A102" s="631">
        <f t="shared" si="3"/>
        <v>90</v>
      </c>
      <c r="B102" s="613"/>
      <c r="C102" s="635" t="s">
        <v>1891</v>
      </c>
      <c r="D102" s="636" t="s">
        <v>1913</v>
      </c>
      <c r="E102" s="613" t="s">
        <v>1893</v>
      </c>
      <c r="F102" s="625" t="s">
        <v>1365</v>
      </c>
      <c r="G102" s="624">
        <v>42705</v>
      </c>
      <c r="H102" s="625" t="s">
        <v>1365</v>
      </c>
      <c r="I102" s="625" t="s">
        <v>1365</v>
      </c>
      <c r="J102" s="625" t="s">
        <v>1365</v>
      </c>
      <c r="K102" s="625" t="s">
        <v>1365</v>
      </c>
      <c r="L102" s="625" t="s">
        <v>1365</v>
      </c>
      <c r="M102" s="625" t="s">
        <v>1365</v>
      </c>
      <c r="N102" s="625" t="s">
        <v>1365</v>
      </c>
      <c r="O102" s="625" t="s">
        <v>1365</v>
      </c>
      <c r="P102" s="625" t="s">
        <v>1365</v>
      </c>
      <c r="Q102" s="625" t="s">
        <v>1365</v>
      </c>
      <c r="R102" s="625" t="s">
        <v>1365</v>
      </c>
      <c r="S102" s="625" t="s">
        <v>1365</v>
      </c>
    </row>
    <row r="103" spans="1:19" s="607" customFormat="1" x14ac:dyDescent="0.2">
      <c r="A103" s="631">
        <f t="shared" si="3"/>
        <v>91</v>
      </c>
      <c r="B103" s="613"/>
      <c r="C103" s="635" t="s">
        <v>1891</v>
      </c>
      <c r="D103" s="636" t="s">
        <v>1914</v>
      </c>
      <c r="E103" s="613" t="s">
        <v>1893</v>
      </c>
      <c r="F103" s="625" t="s">
        <v>1365</v>
      </c>
      <c r="G103" s="624">
        <v>42705</v>
      </c>
      <c r="H103" s="630" t="s">
        <v>274</v>
      </c>
      <c r="I103" s="625" t="s">
        <v>1365</v>
      </c>
      <c r="J103" s="625" t="s">
        <v>1365</v>
      </c>
      <c r="K103" s="625" t="s">
        <v>1365</v>
      </c>
      <c r="L103" s="625" t="s">
        <v>1365</v>
      </c>
      <c r="M103" s="625" t="s">
        <v>1365</v>
      </c>
      <c r="N103" s="625" t="s">
        <v>1365</v>
      </c>
      <c r="O103" s="625" t="s">
        <v>1365</v>
      </c>
      <c r="P103" s="625" t="s">
        <v>1365</v>
      </c>
      <c r="Q103" s="625" t="s">
        <v>1365</v>
      </c>
      <c r="R103" s="625" t="s">
        <v>1365</v>
      </c>
      <c r="S103" s="625" t="s">
        <v>1365</v>
      </c>
    </row>
    <row r="104" spans="1:19" s="607" customFormat="1" x14ac:dyDescent="0.2">
      <c r="A104" s="631">
        <f t="shared" si="3"/>
        <v>92</v>
      </c>
      <c r="B104" s="613"/>
      <c r="C104" s="635" t="s">
        <v>1891</v>
      </c>
      <c r="D104" s="636" t="s">
        <v>1915</v>
      </c>
      <c r="E104" s="613" t="s">
        <v>1893</v>
      </c>
      <c r="F104" s="625" t="s">
        <v>1365</v>
      </c>
      <c r="G104" s="624">
        <v>42705</v>
      </c>
      <c r="H104" s="625" t="s">
        <v>1365</v>
      </c>
      <c r="I104" s="625" t="s">
        <v>1365</v>
      </c>
      <c r="J104" s="625" t="s">
        <v>1365</v>
      </c>
      <c r="K104" s="625" t="s">
        <v>1365</v>
      </c>
      <c r="L104" s="625" t="s">
        <v>1365</v>
      </c>
      <c r="M104" s="625" t="s">
        <v>1365</v>
      </c>
      <c r="N104" s="625" t="s">
        <v>1365</v>
      </c>
      <c r="O104" s="625" t="s">
        <v>1365</v>
      </c>
      <c r="P104" s="625" t="s">
        <v>1365</v>
      </c>
      <c r="Q104" s="625" t="s">
        <v>1365</v>
      </c>
      <c r="R104" s="625" t="s">
        <v>1365</v>
      </c>
      <c r="S104" s="625" t="s">
        <v>1365</v>
      </c>
    </row>
    <row r="105" spans="1:19" s="607" customFormat="1" x14ac:dyDescent="0.2">
      <c r="A105" s="631">
        <f t="shared" si="3"/>
        <v>93</v>
      </c>
      <c r="B105" s="613"/>
      <c r="C105" s="635" t="s">
        <v>1891</v>
      </c>
      <c r="D105" s="636" t="s">
        <v>1916</v>
      </c>
      <c r="E105" s="613" t="s">
        <v>1893</v>
      </c>
      <c r="F105" s="625" t="s">
        <v>1365</v>
      </c>
      <c r="G105" s="624">
        <v>42705</v>
      </c>
      <c r="H105" s="625" t="s">
        <v>1365</v>
      </c>
      <c r="I105" s="625" t="s">
        <v>1365</v>
      </c>
      <c r="J105" s="625" t="s">
        <v>1365</v>
      </c>
      <c r="K105" s="625" t="s">
        <v>1365</v>
      </c>
      <c r="L105" s="625" t="s">
        <v>1365</v>
      </c>
      <c r="M105" s="625" t="s">
        <v>1365</v>
      </c>
      <c r="N105" s="625" t="s">
        <v>1365</v>
      </c>
      <c r="O105" s="625" t="s">
        <v>1365</v>
      </c>
      <c r="P105" s="625" t="s">
        <v>1365</v>
      </c>
      <c r="Q105" s="625" t="s">
        <v>1365</v>
      </c>
      <c r="R105" s="625" t="s">
        <v>1365</v>
      </c>
      <c r="S105" s="625" t="s">
        <v>1365</v>
      </c>
    </row>
    <row r="106" spans="1:19" s="607" customFormat="1" x14ac:dyDescent="0.2">
      <c r="A106" s="631">
        <f t="shared" si="3"/>
        <v>94</v>
      </c>
      <c r="B106" s="613"/>
      <c r="C106" s="635" t="s">
        <v>1891</v>
      </c>
      <c r="D106" s="636" t="s">
        <v>1917</v>
      </c>
      <c r="E106" s="613" t="s">
        <v>1893</v>
      </c>
      <c r="F106" s="625" t="s">
        <v>1365</v>
      </c>
      <c r="G106" s="624">
        <v>42705</v>
      </c>
      <c r="H106" s="625" t="s">
        <v>1365</v>
      </c>
      <c r="I106" s="625" t="s">
        <v>1365</v>
      </c>
      <c r="J106" s="625" t="s">
        <v>1365</v>
      </c>
      <c r="K106" s="625" t="s">
        <v>1365</v>
      </c>
      <c r="L106" s="625" t="s">
        <v>1365</v>
      </c>
      <c r="M106" s="625" t="s">
        <v>1365</v>
      </c>
      <c r="N106" s="625" t="s">
        <v>1365</v>
      </c>
      <c r="O106" s="625" t="s">
        <v>1365</v>
      </c>
      <c r="P106" s="625" t="s">
        <v>1365</v>
      </c>
      <c r="Q106" s="625" t="s">
        <v>1365</v>
      </c>
      <c r="R106" s="625" t="s">
        <v>1365</v>
      </c>
      <c r="S106" s="625" t="s">
        <v>1365</v>
      </c>
    </row>
    <row r="107" spans="1:19" s="607" customFormat="1" x14ac:dyDescent="0.2">
      <c r="A107" s="631">
        <f t="shared" si="3"/>
        <v>95</v>
      </c>
      <c r="B107" s="613"/>
      <c r="C107" s="635" t="s">
        <v>1891</v>
      </c>
      <c r="D107" s="636" t="s">
        <v>1918</v>
      </c>
      <c r="E107" s="613" t="s">
        <v>1893</v>
      </c>
      <c r="F107" s="625" t="s">
        <v>1365</v>
      </c>
      <c r="G107" s="624">
        <v>42705</v>
      </c>
      <c r="H107" s="625" t="s">
        <v>1365</v>
      </c>
      <c r="I107" s="625" t="s">
        <v>1365</v>
      </c>
      <c r="J107" s="625" t="s">
        <v>1365</v>
      </c>
      <c r="K107" s="625" t="s">
        <v>1365</v>
      </c>
      <c r="L107" s="625" t="s">
        <v>1365</v>
      </c>
      <c r="M107" s="625" t="s">
        <v>1365</v>
      </c>
      <c r="N107" s="625" t="s">
        <v>1365</v>
      </c>
      <c r="O107" s="625" t="s">
        <v>1365</v>
      </c>
      <c r="P107" s="625" t="s">
        <v>1365</v>
      </c>
      <c r="Q107" s="625" t="s">
        <v>1365</v>
      </c>
      <c r="R107" s="625" t="s">
        <v>1365</v>
      </c>
      <c r="S107" s="625" t="s">
        <v>1365</v>
      </c>
    </row>
    <row r="108" spans="1:19" s="607" customFormat="1" x14ac:dyDescent="0.2">
      <c r="A108" s="631">
        <f t="shared" si="3"/>
        <v>96</v>
      </c>
      <c r="B108" s="613"/>
      <c r="C108" s="635" t="s">
        <v>1891</v>
      </c>
      <c r="D108" s="636" t="s">
        <v>1919</v>
      </c>
      <c r="E108" s="613" t="s">
        <v>1893</v>
      </c>
      <c r="F108" s="625" t="s">
        <v>1365</v>
      </c>
      <c r="G108" s="624">
        <v>42705</v>
      </c>
      <c r="H108" s="625" t="s">
        <v>1365</v>
      </c>
      <c r="I108" s="625" t="s">
        <v>1365</v>
      </c>
      <c r="J108" s="625" t="s">
        <v>1365</v>
      </c>
      <c r="K108" s="625" t="s">
        <v>1365</v>
      </c>
      <c r="L108" s="625" t="s">
        <v>1365</v>
      </c>
      <c r="M108" s="625" t="s">
        <v>1365</v>
      </c>
      <c r="N108" s="625" t="s">
        <v>1365</v>
      </c>
      <c r="O108" s="625" t="s">
        <v>1365</v>
      </c>
      <c r="P108" s="625" t="s">
        <v>1365</v>
      </c>
      <c r="Q108" s="625" t="s">
        <v>1365</v>
      </c>
      <c r="R108" s="625" t="s">
        <v>1365</v>
      </c>
      <c r="S108" s="625" t="s">
        <v>1365</v>
      </c>
    </row>
    <row r="109" spans="1:19" s="607" customFormat="1" x14ac:dyDescent="0.2">
      <c r="A109" s="631">
        <f t="shared" si="3"/>
        <v>97</v>
      </c>
      <c r="B109" s="613"/>
      <c r="C109" s="635" t="s">
        <v>1891</v>
      </c>
      <c r="D109" s="636" t="s">
        <v>1920</v>
      </c>
      <c r="E109" s="613" t="s">
        <v>1893</v>
      </c>
      <c r="F109" s="625" t="s">
        <v>1365</v>
      </c>
      <c r="G109" s="624">
        <v>42705</v>
      </c>
      <c r="H109" s="625" t="s">
        <v>1365</v>
      </c>
      <c r="I109" s="625" t="s">
        <v>1365</v>
      </c>
      <c r="J109" s="625" t="s">
        <v>1365</v>
      </c>
      <c r="K109" s="625" t="s">
        <v>1365</v>
      </c>
      <c r="L109" s="625" t="s">
        <v>1365</v>
      </c>
      <c r="M109" s="625" t="s">
        <v>1365</v>
      </c>
      <c r="N109" s="625" t="s">
        <v>1365</v>
      </c>
      <c r="O109" s="625" t="s">
        <v>1365</v>
      </c>
      <c r="P109" s="625" t="s">
        <v>1365</v>
      </c>
      <c r="Q109" s="625" t="s">
        <v>1365</v>
      </c>
      <c r="R109" s="625" t="s">
        <v>1365</v>
      </c>
      <c r="S109" s="625" t="s">
        <v>1365</v>
      </c>
    </row>
    <row r="110" spans="1:19" s="607" customFormat="1" x14ac:dyDescent="0.2">
      <c r="A110" s="631">
        <f t="shared" si="3"/>
        <v>98</v>
      </c>
      <c r="B110" s="613"/>
      <c r="C110" s="635" t="s">
        <v>1891</v>
      </c>
      <c r="D110" s="636" t="s">
        <v>1921</v>
      </c>
      <c r="E110" s="613" t="s">
        <v>1893</v>
      </c>
      <c r="F110" s="625" t="s">
        <v>1365</v>
      </c>
      <c r="G110" s="624">
        <v>42705</v>
      </c>
      <c r="H110" s="625" t="s">
        <v>1365</v>
      </c>
      <c r="I110" s="625" t="s">
        <v>1365</v>
      </c>
      <c r="J110" s="625" t="s">
        <v>1365</v>
      </c>
      <c r="K110" s="625" t="s">
        <v>1365</v>
      </c>
      <c r="L110" s="625" t="s">
        <v>1365</v>
      </c>
      <c r="M110" s="625" t="s">
        <v>1365</v>
      </c>
      <c r="N110" s="625" t="s">
        <v>1365</v>
      </c>
      <c r="O110" s="625" t="s">
        <v>1365</v>
      </c>
      <c r="P110" s="625" t="s">
        <v>1365</v>
      </c>
      <c r="Q110" s="625" t="s">
        <v>1365</v>
      </c>
      <c r="R110" s="625" t="s">
        <v>1365</v>
      </c>
      <c r="S110" s="625" t="s">
        <v>1365</v>
      </c>
    </row>
    <row r="111" spans="1:19" s="607" customFormat="1" x14ac:dyDescent="0.2">
      <c r="A111" s="631">
        <f t="shared" si="3"/>
        <v>99</v>
      </c>
      <c r="B111" s="613"/>
      <c r="C111" s="635" t="s">
        <v>1891</v>
      </c>
      <c r="D111" s="636" t="s">
        <v>1922</v>
      </c>
      <c r="E111" s="613" t="s">
        <v>1893</v>
      </c>
      <c r="F111" s="625" t="s">
        <v>1365</v>
      </c>
      <c r="G111" s="624">
        <v>42705</v>
      </c>
      <c r="H111" s="625" t="s">
        <v>1365</v>
      </c>
      <c r="I111" s="625" t="s">
        <v>1365</v>
      </c>
      <c r="J111" s="625" t="s">
        <v>1365</v>
      </c>
      <c r="K111" s="625" t="s">
        <v>1365</v>
      </c>
      <c r="L111" s="625" t="s">
        <v>1365</v>
      </c>
      <c r="M111" s="625" t="s">
        <v>1365</v>
      </c>
      <c r="N111" s="625" t="s">
        <v>1365</v>
      </c>
      <c r="O111" s="625" t="s">
        <v>1365</v>
      </c>
      <c r="P111" s="625" t="s">
        <v>1365</v>
      </c>
      <c r="Q111" s="625" t="s">
        <v>1365</v>
      </c>
      <c r="R111" s="625" t="s">
        <v>1365</v>
      </c>
      <c r="S111" s="625" t="s">
        <v>1365</v>
      </c>
    </row>
    <row r="112" spans="1:19" s="607" customFormat="1" x14ac:dyDescent="0.2">
      <c r="A112" s="631">
        <f t="shared" si="3"/>
        <v>100</v>
      </c>
      <c r="B112" s="613"/>
      <c r="C112" s="635" t="s">
        <v>1891</v>
      </c>
      <c r="D112" s="636" t="s">
        <v>1923</v>
      </c>
      <c r="E112" s="613" t="s">
        <v>1893</v>
      </c>
      <c r="F112" s="625" t="s">
        <v>1365</v>
      </c>
      <c r="G112" s="624">
        <v>42705</v>
      </c>
      <c r="H112" s="625" t="s">
        <v>1365</v>
      </c>
      <c r="I112" s="625" t="s">
        <v>1365</v>
      </c>
      <c r="J112" s="625" t="s">
        <v>1365</v>
      </c>
      <c r="K112" s="625" t="s">
        <v>1365</v>
      </c>
      <c r="L112" s="625" t="s">
        <v>1365</v>
      </c>
      <c r="M112" s="625" t="s">
        <v>1365</v>
      </c>
      <c r="N112" s="625" t="s">
        <v>1365</v>
      </c>
      <c r="O112" s="625" t="s">
        <v>1365</v>
      </c>
      <c r="P112" s="625" t="s">
        <v>1365</v>
      </c>
      <c r="Q112" s="625" t="s">
        <v>1365</v>
      </c>
      <c r="R112" s="625" t="s">
        <v>1365</v>
      </c>
      <c r="S112" s="625" t="s">
        <v>1365</v>
      </c>
    </row>
    <row r="113" spans="1:19" s="607" customFormat="1" x14ac:dyDescent="0.2">
      <c r="A113" s="631">
        <f t="shared" si="3"/>
        <v>101</v>
      </c>
      <c r="B113" s="613"/>
      <c r="C113" s="635" t="s">
        <v>1891</v>
      </c>
      <c r="D113" s="636" t="s">
        <v>1924</v>
      </c>
      <c r="E113" s="613" t="s">
        <v>1893</v>
      </c>
      <c r="F113" s="625" t="s">
        <v>1365</v>
      </c>
      <c r="G113" s="624">
        <v>42705</v>
      </c>
      <c r="H113" s="625" t="s">
        <v>1365</v>
      </c>
      <c r="I113" s="625" t="s">
        <v>1365</v>
      </c>
      <c r="J113" s="625" t="s">
        <v>1365</v>
      </c>
      <c r="K113" s="625" t="s">
        <v>1365</v>
      </c>
      <c r="L113" s="625" t="s">
        <v>1365</v>
      </c>
      <c r="M113" s="625" t="s">
        <v>1365</v>
      </c>
      <c r="N113" s="625" t="s">
        <v>1365</v>
      </c>
      <c r="O113" s="625" t="s">
        <v>1365</v>
      </c>
      <c r="P113" s="625" t="s">
        <v>1365</v>
      </c>
      <c r="Q113" s="625" t="s">
        <v>1365</v>
      </c>
      <c r="R113" s="625" t="s">
        <v>1365</v>
      </c>
      <c r="S113" s="625" t="s">
        <v>1365</v>
      </c>
    </row>
    <row r="114" spans="1:19" s="607" customFormat="1" x14ac:dyDescent="0.2">
      <c r="A114" s="631">
        <f t="shared" si="3"/>
        <v>102</v>
      </c>
      <c r="B114" s="613"/>
      <c r="C114" s="635" t="s">
        <v>1891</v>
      </c>
      <c r="D114" s="636" t="s">
        <v>1925</v>
      </c>
      <c r="E114" s="613" t="s">
        <v>1893</v>
      </c>
      <c r="F114" s="625" t="s">
        <v>1365</v>
      </c>
      <c r="G114" s="624">
        <v>42705</v>
      </c>
      <c r="H114" s="625" t="s">
        <v>1365</v>
      </c>
      <c r="I114" s="625" t="s">
        <v>1365</v>
      </c>
      <c r="J114" s="625" t="s">
        <v>1365</v>
      </c>
      <c r="K114" s="625" t="s">
        <v>1365</v>
      </c>
      <c r="L114" s="625" t="s">
        <v>1365</v>
      </c>
      <c r="M114" s="625" t="s">
        <v>1365</v>
      </c>
      <c r="N114" s="625" t="s">
        <v>1365</v>
      </c>
      <c r="O114" s="625" t="s">
        <v>1365</v>
      </c>
      <c r="P114" s="625" t="s">
        <v>1365</v>
      </c>
      <c r="Q114" s="625" t="s">
        <v>1365</v>
      </c>
      <c r="R114" s="625" t="s">
        <v>1365</v>
      </c>
      <c r="S114" s="625" t="s">
        <v>1365</v>
      </c>
    </row>
    <row r="115" spans="1:19" s="607" customFormat="1" x14ac:dyDescent="0.2">
      <c r="A115" s="631">
        <f t="shared" si="3"/>
        <v>103</v>
      </c>
      <c r="B115" s="613"/>
      <c r="C115" s="635" t="s">
        <v>1891</v>
      </c>
      <c r="D115" s="636" t="s">
        <v>1926</v>
      </c>
      <c r="E115" s="613" t="s">
        <v>1893</v>
      </c>
      <c r="F115" s="625" t="s">
        <v>1365</v>
      </c>
      <c r="G115" s="624">
        <v>42705</v>
      </c>
      <c r="H115" s="625" t="s">
        <v>1365</v>
      </c>
      <c r="I115" s="625" t="s">
        <v>1365</v>
      </c>
      <c r="J115" s="625" t="s">
        <v>1365</v>
      </c>
      <c r="K115" s="625" t="s">
        <v>1365</v>
      </c>
      <c r="L115" s="625" t="s">
        <v>1365</v>
      </c>
      <c r="M115" s="625" t="s">
        <v>1365</v>
      </c>
      <c r="N115" s="625" t="s">
        <v>1365</v>
      </c>
      <c r="O115" s="625" t="s">
        <v>1365</v>
      </c>
      <c r="P115" s="625" t="s">
        <v>1365</v>
      </c>
      <c r="Q115" s="625" t="s">
        <v>1365</v>
      </c>
      <c r="R115" s="625" t="s">
        <v>1365</v>
      </c>
      <c r="S115" s="625" t="s">
        <v>1365</v>
      </c>
    </row>
    <row r="116" spans="1:19" s="607" customFormat="1" x14ac:dyDescent="0.2">
      <c r="A116" s="631">
        <f t="shared" si="3"/>
        <v>104</v>
      </c>
      <c r="B116" s="613"/>
      <c r="C116" s="635" t="s">
        <v>1891</v>
      </c>
      <c r="D116" s="636" t="s">
        <v>1927</v>
      </c>
      <c r="E116" s="613" t="s">
        <v>1893</v>
      </c>
      <c r="F116" s="625" t="s">
        <v>1365</v>
      </c>
      <c r="G116" s="624">
        <v>42705</v>
      </c>
      <c r="H116" s="625" t="s">
        <v>1365</v>
      </c>
      <c r="I116" s="625" t="s">
        <v>1365</v>
      </c>
      <c r="J116" s="625" t="s">
        <v>1365</v>
      </c>
      <c r="K116" s="625" t="s">
        <v>1365</v>
      </c>
      <c r="L116" s="625" t="s">
        <v>1365</v>
      </c>
      <c r="M116" s="625" t="s">
        <v>1365</v>
      </c>
      <c r="N116" s="625" t="s">
        <v>1365</v>
      </c>
      <c r="O116" s="625" t="s">
        <v>1365</v>
      </c>
      <c r="P116" s="625" t="s">
        <v>1365</v>
      </c>
      <c r="Q116" s="625" t="s">
        <v>1365</v>
      </c>
      <c r="R116" s="625" t="s">
        <v>1365</v>
      </c>
      <c r="S116" s="625" t="s">
        <v>1365</v>
      </c>
    </row>
    <row r="117" spans="1:19" s="607" customFormat="1" x14ac:dyDescent="0.2">
      <c r="A117" s="631">
        <f t="shared" si="3"/>
        <v>105</v>
      </c>
      <c r="B117" s="613"/>
      <c r="C117" s="635" t="s">
        <v>1891</v>
      </c>
      <c r="D117" s="636" t="s">
        <v>1928</v>
      </c>
      <c r="E117" s="613" t="s">
        <v>1893</v>
      </c>
      <c r="F117" s="625" t="s">
        <v>1365</v>
      </c>
      <c r="G117" s="624">
        <v>42705</v>
      </c>
      <c r="H117" s="630" t="s">
        <v>1499</v>
      </c>
      <c r="I117" s="625" t="s">
        <v>1365</v>
      </c>
      <c r="J117" s="625" t="s">
        <v>1365</v>
      </c>
      <c r="K117" s="625" t="s">
        <v>1365</v>
      </c>
      <c r="L117" s="625" t="s">
        <v>1365</v>
      </c>
      <c r="M117" s="625" t="s">
        <v>1365</v>
      </c>
      <c r="N117" s="625" t="s">
        <v>1365</v>
      </c>
      <c r="O117" s="625" t="s">
        <v>1365</v>
      </c>
      <c r="P117" s="625" t="s">
        <v>1365</v>
      </c>
      <c r="Q117" s="625" t="s">
        <v>1365</v>
      </c>
      <c r="R117" s="625" t="s">
        <v>1365</v>
      </c>
      <c r="S117" s="625" t="s">
        <v>1365</v>
      </c>
    </row>
    <row r="118" spans="1:19" s="607" customFormat="1" x14ac:dyDescent="0.2">
      <c r="A118" s="631">
        <f t="shared" si="3"/>
        <v>106</v>
      </c>
      <c r="B118" s="613"/>
      <c r="C118" s="635" t="s">
        <v>1891</v>
      </c>
      <c r="D118" s="636" t="s">
        <v>1929</v>
      </c>
      <c r="E118" s="613" t="s">
        <v>1893</v>
      </c>
      <c r="F118" s="625" t="s">
        <v>1365</v>
      </c>
      <c r="G118" s="624">
        <v>42705</v>
      </c>
      <c r="H118" s="625" t="s">
        <v>1365</v>
      </c>
      <c r="I118" s="625" t="s">
        <v>1365</v>
      </c>
      <c r="J118" s="625" t="s">
        <v>1365</v>
      </c>
      <c r="K118" s="625" t="s">
        <v>1365</v>
      </c>
      <c r="L118" s="625" t="s">
        <v>1365</v>
      </c>
      <c r="M118" s="625" t="s">
        <v>1365</v>
      </c>
      <c r="N118" s="625" t="s">
        <v>1365</v>
      </c>
      <c r="O118" s="625" t="s">
        <v>1365</v>
      </c>
      <c r="P118" s="625" t="s">
        <v>1365</v>
      </c>
      <c r="Q118" s="625" t="s">
        <v>1365</v>
      </c>
      <c r="R118" s="625" t="s">
        <v>1365</v>
      </c>
      <c r="S118" s="625" t="s">
        <v>1365</v>
      </c>
    </row>
    <row r="119" spans="1:19" s="607" customFormat="1" x14ac:dyDescent="0.2">
      <c r="A119" s="631">
        <f t="shared" si="3"/>
        <v>107</v>
      </c>
      <c r="B119" s="613"/>
      <c r="C119" s="635" t="s">
        <v>1891</v>
      </c>
      <c r="D119" s="648" t="s">
        <v>1930</v>
      </c>
      <c r="E119" s="613" t="s">
        <v>1893</v>
      </c>
      <c r="F119" s="625" t="s">
        <v>1365</v>
      </c>
      <c r="G119" s="624">
        <v>42705</v>
      </c>
      <c r="H119" s="625" t="s">
        <v>1365</v>
      </c>
      <c r="I119" s="625" t="s">
        <v>1365</v>
      </c>
      <c r="J119" s="625" t="s">
        <v>1365</v>
      </c>
      <c r="K119" s="625" t="s">
        <v>1365</v>
      </c>
      <c r="L119" s="625" t="s">
        <v>1365</v>
      </c>
      <c r="M119" s="625" t="s">
        <v>1365</v>
      </c>
      <c r="N119" s="625" t="s">
        <v>1365</v>
      </c>
      <c r="O119" s="625" t="s">
        <v>1365</v>
      </c>
      <c r="P119" s="625" t="s">
        <v>1365</v>
      </c>
      <c r="Q119" s="625" t="s">
        <v>1365</v>
      </c>
      <c r="R119" s="625" t="s">
        <v>1365</v>
      </c>
      <c r="S119" s="625" t="s">
        <v>1365</v>
      </c>
    </row>
    <row r="120" spans="1:19" s="607" customFormat="1" x14ac:dyDescent="0.2">
      <c r="A120" s="631">
        <f t="shared" si="3"/>
        <v>108</v>
      </c>
      <c r="B120" s="613"/>
      <c r="C120" s="635" t="s">
        <v>1891</v>
      </c>
      <c r="D120" s="636" t="s">
        <v>1931</v>
      </c>
      <c r="E120" s="613" t="s">
        <v>1893</v>
      </c>
      <c r="F120" s="625" t="s">
        <v>1365</v>
      </c>
      <c r="G120" s="624">
        <v>42705</v>
      </c>
      <c r="H120" s="625" t="s">
        <v>1365</v>
      </c>
      <c r="I120" s="625" t="s">
        <v>1365</v>
      </c>
      <c r="J120" s="625" t="s">
        <v>1365</v>
      </c>
      <c r="K120" s="625" t="s">
        <v>1365</v>
      </c>
      <c r="L120" s="625" t="s">
        <v>1365</v>
      </c>
      <c r="M120" s="625" t="s">
        <v>1365</v>
      </c>
      <c r="N120" s="625" t="s">
        <v>1365</v>
      </c>
      <c r="O120" s="625" t="s">
        <v>1365</v>
      </c>
      <c r="P120" s="625" t="s">
        <v>1365</v>
      </c>
      <c r="Q120" s="625" t="s">
        <v>1365</v>
      </c>
      <c r="R120" s="625" t="s">
        <v>1365</v>
      </c>
      <c r="S120" s="625" t="s">
        <v>1365</v>
      </c>
    </row>
    <row r="121" spans="1:19" s="607" customFormat="1" x14ac:dyDescent="0.2">
      <c r="A121" s="631">
        <f t="shared" si="3"/>
        <v>109</v>
      </c>
      <c r="B121" s="613"/>
      <c r="C121" s="635" t="s">
        <v>1891</v>
      </c>
      <c r="D121" s="636" t="s">
        <v>1932</v>
      </c>
      <c r="E121" s="613" t="s">
        <v>1893</v>
      </c>
      <c r="F121" s="625" t="s">
        <v>1365</v>
      </c>
      <c r="G121" s="624">
        <v>42705</v>
      </c>
      <c r="H121" s="625" t="s">
        <v>1365</v>
      </c>
      <c r="I121" s="625" t="s">
        <v>1365</v>
      </c>
      <c r="J121" s="625" t="s">
        <v>1365</v>
      </c>
      <c r="K121" s="625" t="s">
        <v>1365</v>
      </c>
      <c r="L121" s="625" t="s">
        <v>1365</v>
      </c>
      <c r="M121" s="625" t="s">
        <v>1365</v>
      </c>
      <c r="N121" s="625" t="s">
        <v>1365</v>
      </c>
      <c r="O121" s="625" t="s">
        <v>1365</v>
      </c>
      <c r="P121" s="625" t="s">
        <v>1365</v>
      </c>
      <c r="Q121" s="625" t="s">
        <v>1365</v>
      </c>
      <c r="R121" s="625" t="s">
        <v>1365</v>
      </c>
      <c r="S121" s="625" t="s">
        <v>1365</v>
      </c>
    </row>
    <row r="122" spans="1:19" s="607" customFormat="1" x14ac:dyDescent="0.2">
      <c r="A122" s="631">
        <f t="shared" si="3"/>
        <v>110</v>
      </c>
      <c r="B122" s="613"/>
      <c r="C122" s="635" t="s">
        <v>1891</v>
      </c>
      <c r="D122" s="636" t="s">
        <v>1933</v>
      </c>
      <c r="E122" s="613" t="s">
        <v>1893</v>
      </c>
      <c r="F122" s="625" t="s">
        <v>1365</v>
      </c>
      <c r="G122" s="624">
        <v>42705</v>
      </c>
      <c r="H122" s="625" t="s">
        <v>1365</v>
      </c>
      <c r="I122" s="625" t="s">
        <v>1365</v>
      </c>
      <c r="J122" s="625" t="s">
        <v>1365</v>
      </c>
      <c r="K122" s="625" t="s">
        <v>1365</v>
      </c>
      <c r="L122" s="625" t="s">
        <v>1365</v>
      </c>
      <c r="M122" s="625" t="s">
        <v>1365</v>
      </c>
      <c r="N122" s="625" t="s">
        <v>1365</v>
      </c>
      <c r="O122" s="625" t="s">
        <v>1365</v>
      </c>
      <c r="P122" s="625" t="s">
        <v>1365</v>
      </c>
      <c r="Q122" s="625" t="s">
        <v>1365</v>
      </c>
      <c r="R122" s="625" t="s">
        <v>1365</v>
      </c>
      <c r="S122" s="625" t="s">
        <v>1365</v>
      </c>
    </row>
    <row r="123" spans="1:19" s="607" customFormat="1" x14ac:dyDescent="0.2">
      <c r="A123" s="631">
        <f t="shared" si="3"/>
        <v>111</v>
      </c>
      <c r="B123" s="613"/>
      <c r="C123" s="635" t="s">
        <v>1891</v>
      </c>
      <c r="D123" s="636" t="s">
        <v>1934</v>
      </c>
      <c r="E123" s="613" t="s">
        <v>1893</v>
      </c>
      <c r="F123" s="625" t="s">
        <v>1365</v>
      </c>
      <c r="G123" s="624">
        <v>42705</v>
      </c>
      <c r="H123" s="625" t="s">
        <v>1365</v>
      </c>
      <c r="I123" s="625" t="s">
        <v>1365</v>
      </c>
      <c r="J123" s="625" t="s">
        <v>1365</v>
      </c>
      <c r="K123" s="625" t="s">
        <v>1365</v>
      </c>
      <c r="L123" s="625" t="s">
        <v>1365</v>
      </c>
      <c r="M123" s="625" t="s">
        <v>1365</v>
      </c>
      <c r="N123" s="625" t="s">
        <v>1365</v>
      </c>
      <c r="O123" s="625" t="s">
        <v>1365</v>
      </c>
      <c r="P123" s="625" t="s">
        <v>1365</v>
      </c>
      <c r="Q123" s="625" t="s">
        <v>1365</v>
      </c>
      <c r="R123" s="625" t="s">
        <v>1365</v>
      </c>
      <c r="S123" s="625" t="s">
        <v>1365</v>
      </c>
    </row>
    <row r="124" spans="1:19" s="607" customFormat="1" x14ac:dyDescent="0.2">
      <c r="A124" s="631">
        <f t="shared" si="3"/>
        <v>112</v>
      </c>
      <c r="B124" s="613"/>
      <c r="C124" s="635" t="s">
        <v>1891</v>
      </c>
      <c r="D124" s="636" t="s">
        <v>1935</v>
      </c>
      <c r="E124" s="613" t="s">
        <v>1893</v>
      </c>
      <c r="F124" s="625" t="s">
        <v>1365</v>
      </c>
      <c r="G124" s="624">
        <v>42705</v>
      </c>
      <c r="H124" s="625" t="s">
        <v>1365</v>
      </c>
      <c r="I124" s="625" t="s">
        <v>1365</v>
      </c>
      <c r="J124" s="625" t="s">
        <v>1365</v>
      </c>
      <c r="K124" s="625" t="s">
        <v>1365</v>
      </c>
      <c r="L124" s="625" t="s">
        <v>1365</v>
      </c>
      <c r="M124" s="625" t="s">
        <v>1365</v>
      </c>
      <c r="N124" s="625" t="s">
        <v>1365</v>
      </c>
      <c r="O124" s="625" t="s">
        <v>1365</v>
      </c>
      <c r="P124" s="625" t="s">
        <v>1365</v>
      </c>
      <c r="Q124" s="625" t="s">
        <v>1365</v>
      </c>
      <c r="R124" s="625" t="s">
        <v>1365</v>
      </c>
      <c r="S124" s="625" t="s">
        <v>1365</v>
      </c>
    </row>
    <row r="125" spans="1:19" s="607" customFormat="1" x14ac:dyDescent="0.2">
      <c r="A125" s="631">
        <f t="shared" si="3"/>
        <v>113</v>
      </c>
      <c r="B125" s="613"/>
      <c r="C125" s="635" t="s">
        <v>1891</v>
      </c>
      <c r="D125" s="636" t="s">
        <v>1936</v>
      </c>
      <c r="E125" s="613" t="s">
        <v>1893</v>
      </c>
      <c r="F125" s="625" t="s">
        <v>1365</v>
      </c>
      <c r="G125" s="624">
        <v>42705</v>
      </c>
      <c r="H125" s="625" t="s">
        <v>1365</v>
      </c>
      <c r="I125" s="625" t="s">
        <v>1365</v>
      </c>
      <c r="J125" s="625" t="s">
        <v>1365</v>
      </c>
      <c r="K125" s="625" t="s">
        <v>1365</v>
      </c>
      <c r="L125" s="625" t="s">
        <v>1365</v>
      </c>
      <c r="M125" s="625" t="s">
        <v>1365</v>
      </c>
      <c r="N125" s="625" t="s">
        <v>1365</v>
      </c>
      <c r="O125" s="625" t="s">
        <v>1365</v>
      </c>
      <c r="P125" s="625" t="s">
        <v>1365</v>
      </c>
      <c r="Q125" s="625" t="s">
        <v>1365</v>
      </c>
      <c r="R125" s="625" t="s">
        <v>1365</v>
      </c>
      <c r="S125" s="625" t="s">
        <v>1365</v>
      </c>
    </row>
    <row r="126" spans="1:19" s="607" customFormat="1" x14ac:dyDescent="0.2">
      <c r="A126" s="631">
        <f t="shared" si="3"/>
        <v>114</v>
      </c>
      <c r="B126" s="613"/>
      <c r="C126" s="635" t="s">
        <v>1891</v>
      </c>
      <c r="D126" s="636" t="s">
        <v>1937</v>
      </c>
      <c r="E126" s="613" t="s">
        <v>1893</v>
      </c>
      <c r="F126" s="625" t="s">
        <v>1365</v>
      </c>
      <c r="G126" s="624">
        <v>42705</v>
      </c>
      <c r="H126" s="625" t="s">
        <v>1365</v>
      </c>
      <c r="I126" s="625" t="s">
        <v>1365</v>
      </c>
      <c r="J126" s="625" t="s">
        <v>1365</v>
      </c>
      <c r="K126" s="625" t="s">
        <v>1365</v>
      </c>
      <c r="L126" s="625" t="s">
        <v>1365</v>
      </c>
      <c r="M126" s="625" t="s">
        <v>1365</v>
      </c>
      <c r="N126" s="625" t="s">
        <v>1365</v>
      </c>
      <c r="O126" s="625" t="s">
        <v>1365</v>
      </c>
      <c r="P126" s="625" t="s">
        <v>1365</v>
      </c>
      <c r="Q126" s="625" t="s">
        <v>1365</v>
      </c>
      <c r="R126" s="625" t="s">
        <v>1365</v>
      </c>
      <c r="S126" s="625" t="s">
        <v>1365</v>
      </c>
    </row>
    <row r="127" spans="1:19" s="607" customFormat="1" x14ac:dyDescent="0.2">
      <c r="A127" s="631">
        <f t="shared" si="3"/>
        <v>115</v>
      </c>
      <c r="B127" s="613"/>
      <c r="C127" s="635" t="s">
        <v>1891</v>
      </c>
      <c r="D127" s="636" t="s">
        <v>1938</v>
      </c>
      <c r="E127" s="613" t="s">
        <v>1893</v>
      </c>
      <c r="F127" s="625" t="s">
        <v>1365</v>
      </c>
      <c r="G127" s="624">
        <v>42705</v>
      </c>
      <c r="H127" s="625" t="s">
        <v>1365</v>
      </c>
      <c r="I127" s="625" t="s">
        <v>1365</v>
      </c>
      <c r="J127" s="625" t="s">
        <v>1365</v>
      </c>
      <c r="K127" s="625" t="s">
        <v>1365</v>
      </c>
      <c r="L127" s="625" t="s">
        <v>1365</v>
      </c>
      <c r="M127" s="625" t="s">
        <v>1365</v>
      </c>
      <c r="N127" s="625" t="s">
        <v>1365</v>
      </c>
      <c r="O127" s="625" t="s">
        <v>1365</v>
      </c>
      <c r="P127" s="625" t="s">
        <v>1365</v>
      </c>
      <c r="Q127" s="625" t="s">
        <v>1365</v>
      </c>
      <c r="R127" s="625" t="s">
        <v>1365</v>
      </c>
      <c r="S127" s="625" t="s">
        <v>1365</v>
      </c>
    </row>
    <row r="128" spans="1:19" s="607" customFormat="1" x14ac:dyDescent="0.2">
      <c r="A128" s="631">
        <f t="shared" si="3"/>
        <v>116</v>
      </c>
      <c r="B128" s="613"/>
      <c r="C128" s="635" t="s">
        <v>1891</v>
      </c>
      <c r="D128" s="636" t="s">
        <v>1939</v>
      </c>
      <c r="E128" s="613" t="s">
        <v>1893</v>
      </c>
      <c r="F128" s="625" t="s">
        <v>1365</v>
      </c>
      <c r="G128" s="624">
        <v>42705</v>
      </c>
      <c r="H128" s="625" t="s">
        <v>1365</v>
      </c>
      <c r="I128" s="625" t="s">
        <v>1365</v>
      </c>
      <c r="J128" s="625" t="s">
        <v>1365</v>
      </c>
      <c r="K128" s="625" t="s">
        <v>1365</v>
      </c>
      <c r="L128" s="625" t="s">
        <v>1365</v>
      </c>
      <c r="M128" s="625" t="s">
        <v>1365</v>
      </c>
      <c r="N128" s="625" t="s">
        <v>1365</v>
      </c>
      <c r="O128" s="625" t="s">
        <v>1365</v>
      </c>
      <c r="P128" s="625" t="s">
        <v>1365</v>
      </c>
      <c r="Q128" s="625" t="s">
        <v>1365</v>
      </c>
      <c r="R128" s="625" t="s">
        <v>1365</v>
      </c>
      <c r="S128" s="625" t="s">
        <v>1365</v>
      </c>
    </row>
    <row r="129" spans="1:19" s="607" customFormat="1" x14ac:dyDescent="0.2">
      <c r="A129" s="631">
        <f t="shared" si="3"/>
        <v>117</v>
      </c>
      <c r="B129" s="613"/>
      <c r="C129" s="635" t="s">
        <v>1891</v>
      </c>
      <c r="D129" s="636" t="s">
        <v>1940</v>
      </c>
      <c r="E129" s="613" t="s">
        <v>1893</v>
      </c>
      <c r="F129" s="625" t="s">
        <v>1365</v>
      </c>
      <c r="G129" s="624">
        <v>42705</v>
      </c>
      <c r="H129" s="625" t="s">
        <v>1365</v>
      </c>
      <c r="I129" s="625" t="s">
        <v>1365</v>
      </c>
      <c r="J129" s="625" t="s">
        <v>1365</v>
      </c>
      <c r="K129" s="625" t="s">
        <v>1365</v>
      </c>
      <c r="L129" s="625" t="s">
        <v>1365</v>
      </c>
      <c r="M129" s="625" t="s">
        <v>1365</v>
      </c>
      <c r="N129" s="625" t="s">
        <v>1365</v>
      </c>
      <c r="O129" s="625" t="s">
        <v>1365</v>
      </c>
      <c r="P129" s="625" t="s">
        <v>1365</v>
      </c>
      <c r="Q129" s="625" t="s">
        <v>1365</v>
      </c>
      <c r="R129" s="625" t="s">
        <v>1365</v>
      </c>
      <c r="S129" s="625" t="s">
        <v>1365</v>
      </c>
    </row>
    <row r="130" spans="1:19" s="607" customFormat="1" x14ac:dyDescent="0.2">
      <c r="A130" s="631">
        <f t="shared" si="3"/>
        <v>118</v>
      </c>
      <c r="B130" s="613"/>
      <c r="C130" s="635" t="s">
        <v>1891</v>
      </c>
      <c r="D130" s="636" t="s">
        <v>1941</v>
      </c>
      <c r="E130" s="613" t="s">
        <v>1893</v>
      </c>
      <c r="F130" s="625" t="s">
        <v>1365</v>
      </c>
      <c r="G130" s="624">
        <v>42705</v>
      </c>
      <c r="H130" s="630" t="s">
        <v>1499</v>
      </c>
      <c r="I130" s="625" t="s">
        <v>1365</v>
      </c>
      <c r="J130" s="625" t="s">
        <v>1365</v>
      </c>
      <c r="K130" s="625" t="s">
        <v>1365</v>
      </c>
      <c r="L130" s="625" t="s">
        <v>1365</v>
      </c>
      <c r="M130" s="625" t="s">
        <v>1365</v>
      </c>
      <c r="N130" s="625" t="s">
        <v>1365</v>
      </c>
      <c r="O130" s="625" t="s">
        <v>1365</v>
      </c>
      <c r="P130" s="625" t="s">
        <v>1365</v>
      </c>
      <c r="Q130" s="625" t="s">
        <v>1365</v>
      </c>
      <c r="R130" s="625" t="s">
        <v>1365</v>
      </c>
      <c r="S130" s="625" t="s">
        <v>1365</v>
      </c>
    </row>
    <row r="131" spans="1:19" s="607" customFormat="1" x14ac:dyDescent="0.2">
      <c r="A131" s="631">
        <f t="shared" si="3"/>
        <v>119</v>
      </c>
      <c r="B131" s="613"/>
      <c r="C131" s="635" t="s">
        <v>1891</v>
      </c>
      <c r="D131" s="636" t="s">
        <v>1942</v>
      </c>
      <c r="E131" s="613" t="s">
        <v>1893</v>
      </c>
      <c r="F131" s="625" t="s">
        <v>1365</v>
      </c>
      <c r="G131" s="624">
        <v>42705</v>
      </c>
      <c r="H131" s="625" t="s">
        <v>1365</v>
      </c>
      <c r="I131" s="625" t="s">
        <v>1365</v>
      </c>
      <c r="J131" s="625" t="s">
        <v>1365</v>
      </c>
      <c r="K131" s="625" t="s">
        <v>1365</v>
      </c>
      <c r="L131" s="625" t="s">
        <v>1365</v>
      </c>
      <c r="M131" s="625" t="s">
        <v>1365</v>
      </c>
      <c r="N131" s="625" t="s">
        <v>1365</v>
      </c>
      <c r="O131" s="625" t="s">
        <v>1365</v>
      </c>
      <c r="P131" s="625" t="s">
        <v>1365</v>
      </c>
      <c r="Q131" s="625" t="s">
        <v>1365</v>
      </c>
      <c r="R131" s="625" t="s">
        <v>1365</v>
      </c>
      <c r="S131" s="625" t="s">
        <v>1365</v>
      </c>
    </row>
    <row r="132" spans="1:19" s="607" customFormat="1" x14ac:dyDescent="0.2">
      <c r="A132" s="631">
        <f t="shared" si="3"/>
        <v>120</v>
      </c>
      <c r="B132" s="613"/>
      <c r="C132" s="635" t="s">
        <v>1891</v>
      </c>
      <c r="D132" s="648" t="s">
        <v>1943</v>
      </c>
      <c r="E132" s="613" t="s">
        <v>1893</v>
      </c>
      <c r="F132" s="625" t="s">
        <v>1365</v>
      </c>
      <c r="G132" s="624">
        <v>42705</v>
      </c>
      <c r="H132" s="625" t="s">
        <v>1365</v>
      </c>
      <c r="I132" s="625" t="s">
        <v>1365</v>
      </c>
      <c r="J132" s="625" t="s">
        <v>1365</v>
      </c>
      <c r="K132" s="625" t="s">
        <v>1365</v>
      </c>
      <c r="L132" s="625" t="s">
        <v>1365</v>
      </c>
      <c r="M132" s="625" t="s">
        <v>1365</v>
      </c>
      <c r="N132" s="625" t="s">
        <v>1365</v>
      </c>
      <c r="O132" s="625" t="s">
        <v>1365</v>
      </c>
      <c r="P132" s="625" t="s">
        <v>1365</v>
      </c>
      <c r="Q132" s="625" t="s">
        <v>1365</v>
      </c>
      <c r="R132" s="625" t="s">
        <v>1365</v>
      </c>
      <c r="S132" s="625" t="s">
        <v>1365</v>
      </c>
    </row>
    <row r="133" spans="1:19" s="607" customFormat="1" x14ac:dyDescent="0.2">
      <c r="A133" s="631">
        <f t="shared" si="3"/>
        <v>121</v>
      </c>
      <c r="B133" s="613"/>
      <c r="C133" s="635" t="s">
        <v>1891</v>
      </c>
      <c r="D133" s="636" t="s">
        <v>1944</v>
      </c>
      <c r="E133" s="613" t="s">
        <v>1893</v>
      </c>
      <c r="F133" s="625" t="s">
        <v>1365</v>
      </c>
      <c r="G133" s="624">
        <v>42705</v>
      </c>
      <c r="H133" s="625" t="s">
        <v>1365</v>
      </c>
      <c r="I133" s="625" t="s">
        <v>1365</v>
      </c>
      <c r="J133" s="625" t="s">
        <v>1365</v>
      </c>
      <c r="K133" s="625" t="s">
        <v>1365</v>
      </c>
      <c r="L133" s="625" t="s">
        <v>1365</v>
      </c>
      <c r="M133" s="625" t="s">
        <v>1365</v>
      </c>
      <c r="N133" s="625" t="s">
        <v>1365</v>
      </c>
      <c r="O133" s="625" t="s">
        <v>1365</v>
      </c>
      <c r="P133" s="625" t="s">
        <v>1365</v>
      </c>
      <c r="Q133" s="625" t="s">
        <v>1365</v>
      </c>
      <c r="R133" s="625" t="s">
        <v>1365</v>
      </c>
      <c r="S133" s="625" t="s">
        <v>1365</v>
      </c>
    </row>
    <row r="134" spans="1:19" s="607" customFormat="1" x14ac:dyDescent="0.2">
      <c r="A134" s="631">
        <f t="shared" si="3"/>
        <v>122</v>
      </c>
      <c r="B134" s="613"/>
      <c r="C134" s="635" t="s">
        <v>1891</v>
      </c>
      <c r="D134" s="636" t="s">
        <v>1945</v>
      </c>
      <c r="E134" s="613" t="s">
        <v>1893</v>
      </c>
      <c r="F134" s="625" t="s">
        <v>1365</v>
      </c>
      <c r="G134" s="624">
        <v>42705</v>
      </c>
      <c r="H134" s="625" t="s">
        <v>1365</v>
      </c>
      <c r="I134" s="625" t="s">
        <v>1365</v>
      </c>
      <c r="J134" s="625" t="s">
        <v>1365</v>
      </c>
      <c r="K134" s="625" t="s">
        <v>1365</v>
      </c>
      <c r="L134" s="625" t="s">
        <v>1365</v>
      </c>
      <c r="M134" s="625" t="s">
        <v>1365</v>
      </c>
      <c r="N134" s="625" t="s">
        <v>1365</v>
      </c>
      <c r="O134" s="625" t="s">
        <v>1365</v>
      </c>
      <c r="P134" s="625" t="s">
        <v>1365</v>
      </c>
      <c r="Q134" s="625" t="s">
        <v>1365</v>
      </c>
      <c r="R134" s="625" t="s">
        <v>1365</v>
      </c>
      <c r="S134" s="625" t="s">
        <v>1365</v>
      </c>
    </row>
    <row r="135" spans="1:19" s="607" customFormat="1" x14ac:dyDescent="0.2">
      <c r="A135" s="631">
        <f t="shared" si="3"/>
        <v>123</v>
      </c>
      <c r="B135" s="613"/>
      <c r="C135" s="635" t="s">
        <v>1891</v>
      </c>
      <c r="D135" s="636" t="s">
        <v>1946</v>
      </c>
      <c r="E135" s="613" t="s">
        <v>1893</v>
      </c>
      <c r="F135" s="625" t="s">
        <v>1365</v>
      </c>
      <c r="G135" s="624">
        <v>42705</v>
      </c>
      <c r="H135" s="625" t="s">
        <v>1365</v>
      </c>
      <c r="I135" s="625" t="s">
        <v>1365</v>
      </c>
      <c r="J135" s="625" t="s">
        <v>1365</v>
      </c>
      <c r="K135" s="625" t="s">
        <v>1365</v>
      </c>
      <c r="L135" s="625" t="s">
        <v>1365</v>
      </c>
      <c r="M135" s="625" t="s">
        <v>1365</v>
      </c>
      <c r="N135" s="625" t="s">
        <v>1365</v>
      </c>
      <c r="O135" s="625" t="s">
        <v>1365</v>
      </c>
      <c r="P135" s="625" t="s">
        <v>1365</v>
      </c>
      <c r="Q135" s="625" t="s">
        <v>1365</v>
      </c>
      <c r="R135" s="625" t="s">
        <v>1365</v>
      </c>
      <c r="S135" s="625" t="s">
        <v>1365</v>
      </c>
    </row>
    <row r="136" spans="1:19" s="607" customFormat="1" x14ac:dyDescent="0.2">
      <c r="A136" s="631">
        <f t="shared" si="3"/>
        <v>124</v>
      </c>
      <c r="B136" s="613"/>
      <c r="C136" s="635" t="s">
        <v>1891</v>
      </c>
      <c r="D136" s="636" t="s">
        <v>1947</v>
      </c>
      <c r="E136" s="613" t="s">
        <v>1893</v>
      </c>
      <c r="F136" s="625" t="s">
        <v>1365</v>
      </c>
      <c r="G136" s="624">
        <v>42705</v>
      </c>
      <c r="H136" s="625" t="s">
        <v>1365</v>
      </c>
      <c r="I136" s="625" t="s">
        <v>1365</v>
      </c>
      <c r="J136" s="625" t="s">
        <v>1365</v>
      </c>
      <c r="K136" s="625" t="s">
        <v>1365</v>
      </c>
      <c r="L136" s="625" t="s">
        <v>1365</v>
      </c>
      <c r="M136" s="625" t="s">
        <v>1365</v>
      </c>
      <c r="N136" s="625" t="s">
        <v>1365</v>
      </c>
      <c r="O136" s="625" t="s">
        <v>1365</v>
      </c>
      <c r="P136" s="625" t="s">
        <v>1365</v>
      </c>
      <c r="Q136" s="625" t="s">
        <v>1365</v>
      </c>
      <c r="R136" s="625" t="s">
        <v>1365</v>
      </c>
      <c r="S136" s="625" t="s">
        <v>1365</v>
      </c>
    </row>
    <row r="137" spans="1:19" s="607" customFormat="1" x14ac:dyDescent="0.2">
      <c r="A137" s="631">
        <f t="shared" si="3"/>
        <v>125</v>
      </c>
      <c r="B137" s="613"/>
      <c r="C137" s="635" t="s">
        <v>1891</v>
      </c>
      <c r="D137" s="636" t="s">
        <v>1948</v>
      </c>
      <c r="E137" s="613" t="s">
        <v>1893</v>
      </c>
      <c r="F137" s="625" t="s">
        <v>1365</v>
      </c>
      <c r="G137" s="624">
        <v>42705</v>
      </c>
      <c r="H137" s="625" t="s">
        <v>1365</v>
      </c>
      <c r="I137" s="625" t="s">
        <v>1365</v>
      </c>
      <c r="J137" s="625" t="s">
        <v>1365</v>
      </c>
      <c r="K137" s="625" t="s">
        <v>1365</v>
      </c>
      <c r="L137" s="625" t="s">
        <v>1365</v>
      </c>
      <c r="M137" s="625" t="s">
        <v>1365</v>
      </c>
      <c r="N137" s="625" t="s">
        <v>1365</v>
      </c>
      <c r="O137" s="625" t="s">
        <v>1365</v>
      </c>
      <c r="P137" s="625" t="s">
        <v>1365</v>
      </c>
      <c r="Q137" s="625" t="s">
        <v>1365</v>
      </c>
      <c r="R137" s="625" t="s">
        <v>1365</v>
      </c>
      <c r="S137" s="625" t="s">
        <v>1365</v>
      </c>
    </row>
    <row r="138" spans="1:19" s="607" customFormat="1" x14ac:dyDescent="0.2">
      <c r="A138" s="631">
        <f t="shared" si="3"/>
        <v>126</v>
      </c>
      <c r="B138" s="613"/>
      <c r="C138" s="635" t="s">
        <v>1891</v>
      </c>
      <c r="D138" s="636" t="s">
        <v>1949</v>
      </c>
      <c r="E138" s="613" t="s">
        <v>1893</v>
      </c>
      <c r="F138" s="625" t="s">
        <v>1365</v>
      </c>
      <c r="G138" s="624">
        <v>42705</v>
      </c>
      <c r="H138" s="625" t="s">
        <v>1365</v>
      </c>
      <c r="I138" s="625" t="s">
        <v>1365</v>
      </c>
      <c r="J138" s="625" t="s">
        <v>1365</v>
      </c>
      <c r="K138" s="625" t="s">
        <v>1365</v>
      </c>
      <c r="L138" s="625" t="s">
        <v>1365</v>
      </c>
      <c r="M138" s="625" t="s">
        <v>1365</v>
      </c>
      <c r="N138" s="625" t="s">
        <v>1365</v>
      </c>
      <c r="O138" s="625" t="s">
        <v>1365</v>
      </c>
      <c r="P138" s="625" t="s">
        <v>1365</v>
      </c>
      <c r="Q138" s="625" t="s">
        <v>1365</v>
      </c>
      <c r="R138" s="625" t="s">
        <v>1365</v>
      </c>
      <c r="S138" s="625" t="s">
        <v>1365</v>
      </c>
    </row>
    <row r="139" spans="1:19" s="607" customFormat="1" x14ac:dyDescent="0.2">
      <c r="A139" s="631">
        <f t="shared" si="3"/>
        <v>127</v>
      </c>
      <c r="B139" s="613"/>
      <c r="C139" s="635" t="s">
        <v>1891</v>
      </c>
      <c r="D139" s="636" t="s">
        <v>1950</v>
      </c>
      <c r="E139" s="613" t="s">
        <v>1893</v>
      </c>
      <c r="F139" s="625" t="s">
        <v>1365</v>
      </c>
      <c r="G139" s="624">
        <v>42705</v>
      </c>
      <c r="H139" s="625" t="s">
        <v>1365</v>
      </c>
      <c r="I139" s="625" t="s">
        <v>1365</v>
      </c>
      <c r="J139" s="625" t="s">
        <v>1365</v>
      </c>
      <c r="K139" s="625" t="s">
        <v>1365</v>
      </c>
      <c r="L139" s="625" t="s">
        <v>1365</v>
      </c>
      <c r="M139" s="625" t="s">
        <v>1365</v>
      </c>
      <c r="N139" s="625" t="s">
        <v>1365</v>
      </c>
      <c r="O139" s="625" t="s">
        <v>1365</v>
      </c>
      <c r="P139" s="625" t="s">
        <v>1365</v>
      </c>
      <c r="Q139" s="625" t="s">
        <v>1365</v>
      </c>
      <c r="R139" s="625" t="s">
        <v>1365</v>
      </c>
      <c r="S139" s="625" t="s">
        <v>1365</v>
      </c>
    </row>
    <row r="140" spans="1:19" s="607" customFormat="1" x14ac:dyDescent="0.2">
      <c r="A140" s="631">
        <f t="shared" si="3"/>
        <v>128</v>
      </c>
      <c r="B140" s="613"/>
      <c r="C140" s="635" t="s">
        <v>1891</v>
      </c>
      <c r="D140" s="636" t="s">
        <v>1882</v>
      </c>
      <c r="E140" s="613" t="s">
        <v>1893</v>
      </c>
      <c r="F140" s="625" t="s">
        <v>1365</v>
      </c>
      <c r="G140" s="624">
        <v>42705</v>
      </c>
      <c r="H140" s="625" t="s">
        <v>1365</v>
      </c>
      <c r="I140" s="625" t="s">
        <v>1365</v>
      </c>
      <c r="J140" s="625" t="s">
        <v>1365</v>
      </c>
      <c r="K140" s="625" t="s">
        <v>1365</v>
      </c>
      <c r="L140" s="625" t="s">
        <v>1365</v>
      </c>
      <c r="M140" s="625" t="s">
        <v>1365</v>
      </c>
      <c r="N140" s="625" t="s">
        <v>1365</v>
      </c>
      <c r="O140" s="625" t="s">
        <v>1365</v>
      </c>
      <c r="P140" s="625" t="s">
        <v>1365</v>
      </c>
      <c r="Q140" s="625" t="s">
        <v>1365</v>
      </c>
      <c r="R140" s="625" t="s">
        <v>1365</v>
      </c>
      <c r="S140" s="625" t="s">
        <v>1365</v>
      </c>
    </row>
    <row r="141" spans="1:19" s="607" customFormat="1" x14ac:dyDescent="0.2">
      <c r="A141" s="631">
        <f t="shared" si="3"/>
        <v>129</v>
      </c>
      <c r="B141" s="613"/>
      <c r="C141" s="635" t="s">
        <v>1891</v>
      </c>
      <c r="D141" s="636" t="s">
        <v>1951</v>
      </c>
      <c r="E141" s="613" t="s">
        <v>1893</v>
      </c>
      <c r="F141" s="625" t="s">
        <v>1365</v>
      </c>
      <c r="G141" s="624">
        <v>42705</v>
      </c>
      <c r="H141" s="625" t="s">
        <v>1365</v>
      </c>
      <c r="I141" s="625" t="s">
        <v>1365</v>
      </c>
      <c r="J141" s="625" t="s">
        <v>1365</v>
      </c>
      <c r="K141" s="625" t="s">
        <v>1365</v>
      </c>
      <c r="L141" s="625" t="s">
        <v>1365</v>
      </c>
      <c r="M141" s="625" t="s">
        <v>1365</v>
      </c>
      <c r="N141" s="625" t="s">
        <v>1365</v>
      </c>
      <c r="O141" s="625" t="s">
        <v>1365</v>
      </c>
      <c r="P141" s="625" t="s">
        <v>1365</v>
      </c>
      <c r="Q141" s="625" t="s">
        <v>1365</v>
      </c>
      <c r="R141" s="625" t="s">
        <v>1365</v>
      </c>
      <c r="S141" s="625" t="s">
        <v>1365</v>
      </c>
    </row>
    <row r="142" spans="1:19" s="607" customFormat="1" x14ac:dyDescent="0.2">
      <c r="A142" s="631">
        <f t="shared" si="3"/>
        <v>130</v>
      </c>
      <c r="B142" s="613"/>
      <c r="C142" s="635" t="s">
        <v>1891</v>
      </c>
      <c r="D142" s="636" t="s">
        <v>1952</v>
      </c>
      <c r="E142" s="613" t="s">
        <v>1893</v>
      </c>
      <c r="F142" s="625" t="s">
        <v>1365</v>
      </c>
      <c r="G142" s="624">
        <v>42705</v>
      </c>
      <c r="H142" s="625" t="s">
        <v>1365</v>
      </c>
      <c r="I142" s="625" t="s">
        <v>1365</v>
      </c>
      <c r="J142" s="625" t="s">
        <v>1365</v>
      </c>
      <c r="K142" s="625" t="s">
        <v>1365</v>
      </c>
      <c r="L142" s="625" t="s">
        <v>1365</v>
      </c>
      <c r="M142" s="625" t="s">
        <v>1365</v>
      </c>
      <c r="N142" s="625" t="s">
        <v>1365</v>
      </c>
      <c r="O142" s="625" t="s">
        <v>1365</v>
      </c>
      <c r="P142" s="625" t="s">
        <v>1365</v>
      </c>
      <c r="Q142" s="625" t="s">
        <v>1365</v>
      </c>
      <c r="R142" s="625" t="s">
        <v>1365</v>
      </c>
      <c r="S142" s="625" t="s">
        <v>1365</v>
      </c>
    </row>
    <row r="143" spans="1:19" s="607" customFormat="1" x14ac:dyDescent="0.2">
      <c r="A143" s="631">
        <f t="shared" si="3"/>
        <v>131</v>
      </c>
      <c r="B143" s="613"/>
      <c r="C143" s="635" t="s">
        <v>1891</v>
      </c>
      <c r="D143" s="636" t="s">
        <v>1953</v>
      </c>
      <c r="E143" s="613" t="s">
        <v>1893</v>
      </c>
      <c r="F143" s="625" t="s">
        <v>1365</v>
      </c>
      <c r="G143" s="624">
        <v>42705</v>
      </c>
      <c r="H143" s="625" t="s">
        <v>1365</v>
      </c>
      <c r="I143" s="625" t="s">
        <v>1365</v>
      </c>
      <c r="J143" s="625" t="s">
        <v>1365</v>
      </c>
      <c r="K143" s="625" t="s">
        <v>1365</v>
      </c>
      <c r="L143" s="625" t="s">
        <v>1365</v>
      </c>
      <c r="M143" s="625" t="s">
        <v>1365</v>
      </c>
      <c r="N143" s="625" t="s">
        <v>1365</v>
      </c>
      <c r="O143" s="625" t="s">
        <v>1365</v>
      </c>
      <c r="P143" s="625" t="s">
        <v>1365</v>
      </c>
      <c r="Q143" s="625" t="s">
        <v>1365</v>
      </c>
      <c r="R143" s="625" t="s">
        <v>1365</v>
      </c>
      <c r="S143" s="625" t="s">
        <v>1365</v>
      </c>
    </row>
    <row r="144" spans="1:19" s="607" customFormat="1" x14ac:dyDescent="0.2">
      <c r="A144" s="631">
        <f t="shared" si="3"/>
        <v>132</v>
      </c>
      <c r="B144" s="613"/>
      <c r="C144" s="635" t="s">
        <v>1891</v>
      </c>
      <c r="D144" s="636" t="s">
        <v>1954</v>
      </c>
      <c r="E144" s="613" t="s">
        <v>1893</v>
      </c>
      <c r="F144" s="625" t="s">
        <v>1365</v>
      </c>
      <c r="G144" s="624">
        <v>42705</v>
      </c>
      <c r="H144" s="625" t="s">
        <v>1365</v>
      </c>
      <c r="I144" s="625" t="s">
        <v>1365</v>
      </c>
      <c r="J144" s="625" t="s">
        <v>1365</v>
      </c>
      <c r="K144" s="625" t="s">
        <v>1365</v>
      </c>
      <c r="L144" s="625" t="s">
        <v>1365</v>
      </c>
      <c r="M144" s="625" t="s">
        <v>1365</v>
      </c>
      <c r="N144" s="625" t="s">
        <v>1365</v>
      </c>
      <c r="O144" s="625" t="s">
        <v>1365</v>
      </c>
      <c r="P144" s="625" t="s">
        <v>1365</v>
      </c>
      <c r="Q144" s="625" t="s">
        <v>1365</v>
      </c>
      <c r="R144" s="625" t="s">
        <v>1365</v>
      </c>
      <c r="S144" s="625" t="s">
        <v>1365</v>
      </c>
    </row>
    <row r="145" spans="1:31" s="607" customFormat="1" x14ac:dyDescent="0.2">
      <c r="A145" s="631">
        <f t="shared" si="3"/>
        <v>133</v>
      </c>
      <c r="B145" s="613"/>
      <c r="C145" s="635" t="s">
        <v>1891</v>
      </c>
      <c r="D145" s="636" t="s">
        <v>1955</v>
      </c>
      <c r="E145" s="613" t="s">
        <v>1893</v>
      </c>
      <c r="F145" s="625" t="s">
        <v>1365</v>
      </c>
      <c r="G145" s="624">
        <v>42705</v>
      </c>
      <c r="H145" s="625" t="s">
        <v>1365</v>
      </c>
      <c r="I145" s="625" t="s">
        <v>1365</v>
      </c>
      <c r="J145" s="625" t="s">
        <v>1365</v>
      </c>
      <c r="K145" s="625" t="s">
        <v>1365</v>
      </c>
      <c r="L145" s="625" t="s">
        <v>1365</v>
      </c>
      <c r="M145" s="625" t="s">
        <v>1365</v>
      </c>
      <c r="N145" s="625" t="s">
        <v>1365</v>
      </c>
      <c r="O145" s="625" t="s">
        <v>1365</v>
      </c>
      <c r="P145" s="625" t="s">
        <v>1365</v>
      </c>
      <c r="Q145" s="625" t="s">
        <v>1365</v>
      </c>
      <c r="R145" s="625" t="s">
        <v>1365</v>
      </c>
      <c r="S145" s="625" t="s">
        <v>1365</v>
      </c>
    </row>
    <row r="146" spans="1:31" s="607" customFormat="1" x14ac:dyDescent="0.2">
      <c r="A146" s="631">
        <f t="shared" si="3"/>
        <v>134</v>
      </c>
      <c r="B146" s="613"/>
      <c r="C146" s="635" t="s">
        <v>1891</v>
      </c>
      <c r="D146" s="636" t="s">
        <v>1956</v>
      </c>
      <c r="E146" s="613" t="s">
        <v>1893</v>
      </c>
      <c r="F146" s="625" t="s">
        <v>1365</v>
      </c>
      <c r="G146" s="624">
        <v>42705</v>
      </c>
      <c r="H146" s="625" t="s">
        <v>1365</v>
      </c>
      <c r="I146" s="625" t="s">
        <v>1365</v>
      </c>
      <c r="J146" s="625" t="s">
        <v>1365</v>
      </c>
      <c r="K146" s="625" t="s">
        <v>1365</v>
      </c>
      <c r="L146" s="625" t="s">
        <v>1365</v>
      </c>
      <c r="M146" s="625" t="s">
        <v>1365</v>
      </c>
      <c r="N146" s="625" t="s">
        <v>1365</v>
      </c>
      <c r="O146" s="625" t="s">
        <v>1365</v>
      </c>
      <c r="P146" s="625" t="s">
        <v>1365</v>
      </c>
      <c r="Q146" s="625" t="s">
        <v>1365</v>
      </c>
      <c r="R146" s="625" t="s">
        <v>1365</v>
      </c>
      <c r="S146" s="625" t="s">
        <v>1365</v>
      </c>
    </row>
    <row r="147" spans="1:31" s="607" customFormat="1" x14ac:dyDescent="0.2">
      <c r="A147" s="631">
        <f t="shared" si="3"/>
        <v>135</v>
      </c>
      <c r="B147" s="613"/>
      <c r="C147" s="635" t="s">
        <v>1891</v>
      </c>
      <c r="D147" s="636" t="s">
        <v>1957</v>
      </c>
      <c r="E147" s="613" t="s">
        <v>1893</v>
      </c>
      <c r="F147" s="625" t="s">
        <v>1365</v>
      </c>
      <c r="G147" s="624">
        <v>42705</v>
      </c>
      <c r="H147" s="625" t="s">
        <v>1365</v>
      </c>
      <c r="I147" s="625" t="s">
        <v>1365</v>
      </c>
      <c r="J147" s="625" t="s">
        <v>1365</v>
      </c>
      <c r="K147" s="625" t="s">
        <v>1365</v>
      </c>
      <c r="L147" s="625" t="s">
        <v>1365</v>
      </c>
      <c r="M147" s="625" t="s">
        <v>1365</v>
      </c>
      <c r="N147" s="625" t="s">
        <v>1365</v>
      </c>
      <c r="O147" s="625" t="s">
        <v>1365</v>
      </c>
      <c r="P147" s="625" t="s">
        <v>1365</v>
      </c>
      <c r="Q147" s="625" t="s">
        <v>1365</v>
      </c>
      <c r="R147" s="625" t="s">
        <v>1365</v>
      </c>
      <c r="S147" s="625" t="s">
        <v>1365</v>
      </c>
    </row>
    <row r="148" spans="1:31" s="607" customFormat="1" x14ac:dyDescent="0.2">
      <c r="A148" s="631">
        <f t="shared" ref="A148:A160" si="4">A147+1</f>
        <v>136</v>
      </c>
      <c r="B148" s="613"/>
      <c r="C148" s="635" t="s">
        <v>1891</v>
      </c>
      <c r="D148" s="636" t="s">
        <v>1958</v>
      </c>
      <c r="E148" s="613" t="s">
        <v>1893</v>
      </c>
      <c r="F148" s="625" t="s">
        <v>1365</v>
      </c>
      <c r="G148" s="624">
        <v>42705</v>
      </c>
      <c r="H148" s="625" t="s">
        <v>1365</v>
      </c>
      <c r="I148" s="625" t="s">
        <v>1365</v>
      </c>
      <c r="J148" s="625" t="s">
        <v>1365</v>
      </c>
      <c r="K148" s="625" t="s">
        <v>1365</v>
      </c>
      <c r="L148" s="625" t="s">
        <v>1365</v>
      </c>
      <c r="M148" s="625" t="s">
        <v>1365</v>
      </c>
      <c r="N148" s="625" t="s">
        <v>1365</v>
      </c>
      <c r="O148" s="625" t="s">
        <v>1365</v>
      </c>
      <c r="P148" s="625" t="s">
        <v>1365</v>
      </c>
      <c r="Q148" s="625" t="s">
        <v>1365</v>
      </c>
      <c r="R148" s="625" t="s">
        <v>1365</v>
      </c>
      <c r="S148" s="625" t="s">
        <v>1365</v>
      </c>
    </row>
    <row r="149" spans="1:31" s="607" customFormat="1" x14ac:dyDescent="0.2">
      <c r="A149" s="631">
        <f t="shared" si="4"/>
        <v>137</v>
      </c>
      <c r="B149" s="613"/>
      <c r="C149" s="635" t="s">
        <v>1891</v>
      </c>
      <c r="D149" s="636" t="s">
        <v>1959</v>
      </c>
      <c r="E149" s="613" t="s">
        <v>1893</v>
      </c>
      <c r="F149" s="625" t="s">
        <v>1365</v>
      </c>
      <c r="G149" s="624">
        <v>42705</v>
      </c>
      <c r="H149" s="625" t="s">
        <v>1365</v>
      </c>
      <c r="I149" s="625" t="s">
        <v>1365</v>
      </c>
      <c r="J149" s="625" t="s">
        <v>1365</v>
      </c>
      <c r="K149" s="625" t="s">
        <v>1365</v>
      </c>
      <c r="L149" s="625" t="s">
        <v>1365</v>
      </c>
      <c r="M149" s="625" t="s">
        <v>1365</v>
      </c>
      <c r="N149" s="625" t="s">
        <v>1365</v>
      </c>
      <c r="O149" s="625" t="s">
        <v>1365</v>
      </c>
      <c r="P149" s="625" t="s">
        <v>1365</v>
      </c>
      <c r="Q149" s="625" t="s">
        <v>1365</v>
      </c>
      <c r="R149" s="625" t="s">
        <v>1365</v>
      </c>
      <c r="S149" s="625" t="s">
        <v>1365</v>
      </c>
    </row>
    <row r="150" spans="1:31" s="607" customFormat="1" ht="14.25" customHeight="1" x14ac:dyDescent="0.2">
      <c r="A150" s="631">
        <f t="shared" si="4"/>
        <v>138</v>
      </c>
      <c r="B150" s="613"/>
      <c r="C150" s="649" t="s">
        <v>1960</v>
      </c>
      <c r="D150" s="636" t="s">
        <v>1961</v>
      </c>
      <c r="E150" s="650" t="s">
        <v>1962</v>
      </c>
      <c r="F150" s="625" t="s">
        <v>1365</v>
      </c>
      <c r="G150" s="624">
        <v>42675</v>
      </c>
      <c r="H150" s="625" t="s">
        <v>1365</v>
      </c>
      <c r="I150" s="625"/>
      <c r="J150" s="625" t="s">
        <v>1365</v>
      </c>
      <c r="K150" s="625"/>
      <c r="L150" s="625" t="s">
        <v>1365</v>
      </c>
      <c r="M150" s="625"/>
      <c r="N150" s="625" t="s">
        <v>1365</v>
      </c>
      <c r="O150" s="625"/>
      <c r="P150" s="625" t="s">
        <v>1365</v>
      </c>
      <c r="Q150" s="625"/>
      <c r="R150" s="625" t="s">
        <v>1365</v>
      </c>
      <c r="S150" s="625"/>
    </row>
    <row r="151" spans="1:31" s="607" customFormat="1" ht="14.25" customHeight="1" x14ac:dyDescent="0.2">
      <c r="A151" s="631">
        <f t="shared" si="4"/>
        <v>139</v>
      </c>
      <c r="B151" s="613"/>
      <c r="C151" s="651" t="s">
        <v>1963</v>
      </c>
      <c r="D151" s="636" t="s">
        <v>1964</v>
      </c>
      <c r="E151" s="650" t="s">
        <v>1965</v>
      </c>
      <c r="F151" s="625" t="s">
        <v>1365</v>
      </c>
      <c r="G151" s="624">
        <v>42675</v>
      </c>
      <c r="H151" s="625" t="s">
        <v>1966</v>
      </c>
      <c r="I151" s="625"/>
      <c r="J151" s="625" t="s">
        <v>1365</v>
      </c>
      <c r="K151" s="625"/>
      <c r="L151" s="625" t="s">
        <v>1365</v>
      </c>
      <c r="M151" s="625"/>
      <c r="N151" s="625" t="s">
        <v>1365</v>
      </c>
      <c r="O151" s="625"/>
      <c r="P151" s="625" t="s">
        <v>1365</v>
      </c>
      <c r="Q151" s="625"/>
      <c r="R151" s="625" t="s">
        <v>1365</v>
      </c>
      <c r="S151" s="625"/>
    </row>
    <row r="152" spans="1:31" s="641" customFormat="1" x14ac:dyDescent="0.2">
      <c r="A152" s="631">
        <f t="shared" si="4"/>
        <v>140</v>
      </c>
      <c r="B152" s="638"/>
      <c r="C152" s="644" t="s">
        <v>1967</v>
      </c>
      <c r="D152" s="652" t="s">
        <v>1968</v>
      </c>
      <c r="E152" s="639"/>
      <c r="F152" s="623" t="s">
        <v>1365</v>
      </c>
      <c r="G152" s="624">
        <v>42705</v>
      </c>
      <c r="H152" s="623"/>
      <c r="I152" s="623" t="s">
        <v>1365</v>
      </c>
      <c r="J152" s="623"/>
      <c r="K152" s="623" t="s">
        <v>1365</v>
      </c>
      <c r="L152" s="623"/>
      <c r="M152" s="623" t="s">
        <v>1365</v>
      </c>
      <c r="N152" s="623"/>
      <c r="O152" s="623" t="s">
        <v>1365</v>
      </c>
      <c r="P152" s="623"/>
      <c r="Q152" s="623" t="s">
        <v>1365</v>
      </c>
      <c r="R152" s="623"/>
      <c r="S152" s="623" t="s">
        <v>1365</v>
      </c>
      <c r="T152" s="640"/>
      <c r="U152" s="640"/>
      <c r="V152" s="640"/>
      <c r="W152" s="640"/>
      <c r="X152" s="640"/>
      <c r="Y152" s="640"/>
      <c r="Z152" s="640"/>
      <c r="AA152" s="640"/>
      <c r="AB152" s="640"/>
      <c r="AC152" s="640"/>
      <c r="AD152" s="640"/>
      <c r="AE152" s="640"/>
    </row>
    <row r="153" spans="1:31" s="641" customFormat="1" ht="25.5" x14ac:dyDescent="0.2">
      <c r="A153" s="631">
        <f t="shared" si="4"/>
        <v>141</v>
      </c>
      <c r="B153" s="626"/>
      <c r="C153" s="644" t="s">
        <v>1969</v>
      </c>
      <c r="D153" s="652" t="s">
        <v>1970</v>
      </c>
      <c r="E153" s="639" t="s">
        <v>1971</v>
      </c>
      <c r="F153" s="623" t="s">
        <v>1365</v>
      </c>
      <c r="G153" s="624">
        <v>42705</v>
      </c>
      <c r="H153" s="625" t="s">
        <v>1502</v>
      </c>
      <c r="I153" s="625" t="s">
        <v>1365</v>
      </c>
      <c r="J153" s="625" t="s">
        <v>1365</v>
      </c>
      <c r="K153" s="625" t="s">
        <v>1365</v>
      </c>
      <c r="L153" s="625" t="s">
        <v>1365</v>
      </c>
      <c r="M153" s="625" t="s">
        <v>1365</v>
      </c>
      <c r="N153" s="625" t="s">
        <v>1365</v>
      </c>
      <c r="O153" s="625" t="s">
        <v>1365</v>
      </c>
      <c r="P153" s="625" t="s">
        <v>1365</v>
      </c>
      <c r="Q153" s="625" t="s">
        <v>1365</v>
      </c>
      <c r="R153" s="625" t="s">
        <v>1365</v>
      </c>
      <c r="S153" s="625" t="s">
        <v>1365</v>
      </c>
      <c r="T153" s="640"/>
      <c r="U153" s="640"/>
      <c r="V153" s="640"/>
      <c r="W153" s="640"/>
      <c r="X153" s="640"/>
      <c r="Y153" s="640"/>
      <c r="Z153" s="640"/>
      <c r="AA153" s="640"/>
      <c r="AB153" s="640"/>
      <c r="AC153" s="640"/>
      <c r="AD153" s="640"/>
      <c r="AE153" s="640"/>
    </row>
    <row r="154" spans="1:31" s="641" customFormat="1" x14ac:dyDescent="0.2">
      <c r="A154" s="631">
        <f t="shared" si="4"/>
        <v>142</v>
      </c>
      <c r="B154" s="626"/>
      <c r="C154" s="644" t="s">
        <v>1972</v>
      </c>
      <c r="D154" s="652" t="s">
        <v>1973</v>
      </c>
      <c r="E154" s="639" t="s">
        <v>1974</v>
      </c>
      <c r="F154" s="623" t="s">
        <v>1365</v>
      </c>
      <c r="G154" s="624">
        <v>42705</v>
      </c>
      <c r="H154" s="623"/>
      <c r="I154" s="623" t="s">
        <v>1365</v>
      </c>
      <c r="J154" s="623"/>
      <c r="K154" s="623" t="s">
        <v>1365</v>
      </c>
      <c r="L154" s="623"/>
      <c r="M154" s="623" t="s">
        <v>1365</v>
      </c>
      <c r="N154" s="623"/>
      <c r="O154" s="623" t="s">
        <v>1365</v>
      </c>
      <c r="P154" s="623"/>
      <c r="Q154" s="623" t="s">
        <v>1365</v>
      </c>
      <c r="R154" s="623"/>
      <c r="S154" s="623" t="s">
        <v>1365</v>
      </c>
      <c r="T154" s="640"/>
      <c r="U154" s="640"/>
      <c r="V154" s="640"/>
      <c r="W154" s="640"/>
      <c r="X154" s="640"/>
      <c r="Y154" s="640"/>
      <c r="Z154" s="640"/>
      <c r="AA154" s="640"/>
      <c r="AB154" s="640"/>
      <c r="AC154" s="640"/>
      <c r="AD154" s="640"/>
      <c r="AE154" s="640"/>
    </row>
    <row r="155" spans="1:31" s="641" customFormat="1" ht="14.25" customHeight="1" x14ac:dyDescent="0.2">
      <c r="A155" s="631">
        <f t="shared" si="4"/>
        <v>143</v>
      </c>
      <c r="B155" s="626"/>
      <c r="C155" s="644" t="s">
        <v>1975</v>
      </c>
      <c r="D155" s="652" t="s">
        <v>1976</v>
      </c>
      <c r="E155" s="639" t="s">
        <v>1977</v>
      </c>
      <c r="F155" s="623" t="s">
        <v>1365</v>
      </c>
      <c r="G155" s="624">
        <v>42675</v>
      </c>
      <c r="H155" s="623" t="s">
        <v>1365</v>
      </c>
      <c r="I155" s="623"/>
      <c r="J155" s="623" t="s">
        <v>1365</v>
      </c>
      <c r="K155" s="623"/>
      <c r="L155" s="623" t="s">
        <v>1365</v>
      </c>
      <c r="M155" s="623"/>
      <c r="N155" s="623" t="s">
        <v>1365</v>
      </c>
      <c r="O155" s="623"/>
      <c r="P155" s="623" t="s">
        <v>1365</v>
      </c>
      <c r="Q155" s="623"/>
      <c r="R155" s="623" t="s">
        <v>1365</v>
      </c>
      <c r="S155" s="623"/>
      <c r="T155" s="640"/>
      <c r="U155" s="640"/>
      <c r="V155" s="640"/>
      <c r="W155" s="640"/>
      <c r="X155" s="640"/>
      <c r="Y155" s="640"/>
      <c r="Z155" s="640"/>
      <c r="AA155" s="640"/>
      <c r="AB155" s="640"/>
      <c r="AC155" s="640"/>
      <c r="AD155" s="640"/>
      <c r="AE155" s="640"/>
    </row>
    <row r="156" spans="1:31" s="641" customFormat="1" ht="14.25" customHeight="1" x14ac:dyDescent="0.2">
      <c r="A156" s="631">
        <f t="shared" si="4"/>
        <v>144</v>
      </c>
      <c r="B156" s="626">
        <v>41002</v>
      </c>
      <c r="C156" s="644" t="s">
        <v>1978</v>
      </c>
      <c r="D156" s="652" t="s">
        <v>1979</v>
      </c>
      <c r="E156" s="639" t="s">
        <v>1980</v>
      </c>
      <c r="F156" s="623" t="s">
        <v>1365</v>
      </c>
      <c r="G156" s="624">
        <v>42705</v>
      </c>
      <c r="H156" s="623"/>
      <c r="I156" s="623" t="s">
        <v>1365</v>
      </c>
      <c r="J156" s="623"/>
      <c r="K156" s="623" t="s">
        <v>1365</v>
      </c>
      <c r="L156" s="623"/>
      <c r="M156" s="623" t="s">
        <v>1365</v>
      </c>
      <c r="N156" s="623"/>
      <c r="O156" s="623" t="s">
        <v>1365</v>
      </c>
      <c r="P156" s="623"/>
      <c r="Q156" s="623" t="s">
        <v>1365</v>
      </c>
      <c r="R156" s="623"/>
      <c r="S156" s="623" t="s">
        <v>1365</v>
      </c>
      <c r="T156" s="640"/>
      <c r="U156" s="640"/>
      <c r="V156" s="640"/>
      <c r="W156" s="640"/>
      <c r="X156" s="640"/>
      <c r="Y156" s="640"/>
      <c r="Z156" s="640"/>
      <c r="AA156" s="640"/>
      <c r="AB156" s="640"/>
      <c r="AC156" s="640"/>
      <c r="AD156" s="640"/>
      <c r="AE156" s="640"/>
    </row>
    <row r="157" spans="1:31" s="641" customFormat="1" ht="14.25" customHeight="1" x14ac:dyDescent="0.2">
      <c r="A157" s="631">
        <f t="shared" si="4"/>
        <v>145</v>
      </c>
      <c r="B157" s="626">
        <v>41200</v>
      </c>
      <c r="C157" s="644" t="s">
        <v>1981</v>
      </c>
      <c r="D157" s="652" t="s">
        <v>1982</v>
      </c>
      <c r="E157" s="639" t="s">
        <v>1983</v>
      </c>
      <c r="F157" s="623" t="s">
        <v>1365</v>
      </c>
      <c r="G157" s="624">
        <v>42675</v>
      </c>
      <c r="H157" s="623" t="s">
        <v>1365</v>
      </c>
      <c r="I157" s="623"/>
      <c r="J157" s="623" t="s">
        <v>1365</v>
      </c>
      <c r="K157" s="623"/>
      <c r="L157" s="623" t="s">
        <v>1365</v>
      </c>
      <c r="M157" s="623"/>
      <c r="N157" s="623" t="s">
        <v>1365</v>
      </c>
      <c r="O157" s="623"/>
      <c r="P157" s="623" t="s">
        <v>1365</v>
      </c>
      <c r="Q157" s="623"/>
      <c r="R157" s="623" t="s">
        <v>1365</v>
      </c>
      <c r="S157" s="623"/>
      <c r="T157" s="640"/>
      <c r="U157" s="640"/>
      <c r="V157" s="640"/>
      <c r="W157" s="640"/>
      <c r="X157" s="640"/>
      <c r="Y157" s="640"/>
      <c r="Z157" s="640"/>
      <c r="AA157" s="640"/>
      <c r="AB157" s="640"/>
      <c r="AC157" s="640"/>
      <c r="AD157" s="640"/>
      <c r="AE157" s="640"/>
    </row>
    <row r="158" spans="1:31" s="641" customFormat="1" ht="14.25" customHeight="1" x14ac:dyDescent="0.2">
      <c r="A158" s="631">
        <f t="shared" si="4"/>
        <v>146</v>
      </c>
      <c r="B158" s="626">
        <v>44605</v>
      </c>
      <c r="C158" s="644" t="s">
        <v>1984</v>
      </c>
      <c r="D158" s="652" t="s">
        <v>1985</v>
      </c>
      <c r="E158" s="639" t="s">
        <v>1986</v>
      </c>
      <c r="F158" s="623" t="s">
        <v>1365</v>
      </c>
      <c r="G158" s="624">
        <v>42705</v>
      </c>
      <c r="H158" s="623"/>
      <c r="I158" s="623" t="s">
        <v>1365</v>
      </c>
      <c r="J158" s="623"/>
      <c r="K158" s="623" t="s">
        <v>1365</v>
      </c>
      <c r="L158" s="623"/>
      <c r="M158" s="623" t="s">
        <v>1365</v>
      </c>
      <c r="N158" s="623"/>
      <c r="O158" s="623" t="s">
        <v>1365</v>
      </c>
      <c r="P158" s="623"/>
      <c r="Q158" s="623" t="s">
        <v>1365</v>
      </c>
      <c r="R158" s="623"/>
      <c r="S158" s="623" t="s">
        <v>1365</v>
      </c>
      <c r="T158" s="640"/>
      <c r="U158" s="640"/>
      <c r="V158" s="640"/>
      <c r="W158" s="640"/>
      <c r="X158" s="640"/>
      <c r="Y158" s="640"/>
      <c r="Z158" s="640"/>
      <c r="AA158" s="640"/>
      <c r="AB158" s="640"/>
      <c r="AC158" s="640"/>
      <c r="AD158" s="640"/>
      <c r="AE158" s="640"/>
    </row>
    <row r="159" spans="1:31" s="641" customFormat="1" ht="14.25" customHeight="1" x14ac:dyDescent="0.2">
      <c r="A159" s="631">
        <f t="shared" si="4"/>
        <v>147</v>
      </c>
      <c r="B159" s="626">
        <v>43214</v>
      </c>
      <c r="C159" s="644" t="s">
        <v>1987</v>
      </c>
      <c r="D159" s="652" t="s">
        <v>1976</v>
      </c>
      <c r="E159" s="639" t="s">
        <v>1977</v>
      </c>
      <c r="F159" s="623" t="s">
        <v>1365</v>
      </c>
      <c r="G159" s="624">
        <v>42675</v>
      </c>
      <c r="H159" s="623" t="s">
        <v>1365</v>
      </c>
      <c r="I159" s="623"/>
      <c r="J159" s="623" t="s">
        <v>1365</v>
      </c>
      <c r="K159" s="623"/>
      <c r="L159" s="623" t="s">
        <v>1365</v>
      </c>
      <c r="M159" s="623"/>
      <c r="N159" s="623" t="s">
        <v>1365</v>
      </c>
      <c r="O159" s="623"/>
      <c r="P159" s="623" t="s">
        <v>1365</v>
      </c>
      <c r="Q159" s="623"/>
      <c r="R159" s="623" t="s">
        <v>1365</v>
      </c>
      <c r="S159" s="623"/>
      <c r="T159" s="640"/>
      <c r="U159" s="640"/>
      <c r="V159" s="640"/>
      <c r="W159" s="640"/>
      <c r="X159" s="640"/>
      <c r="Y159" s="640"/>
      <c r="Z159" s="640"/>
      <c r="AA159" s="640"/>
      <c r="AB159" s="640"/>
      <c r="AC159" s="640"/>
      <c r="AD159" s="640"/>
      <c r="AE159" s="640"/>
    </row>
    <row r="160" spans="1:31" s="641" customFormat="1" ht="14.25" customHeight="1" x14ac:dyDescent="0.2">
      <c r="A160" s="631">
        <f t="shared" si="4"/>
        <v>148</v>
      </c>
      <c r="B160" s="626">
        <v>41200</v>
      </c>
      <c r="C160" s="644" t="s">
        <v>1988</v>
      </c>
      <c r="D160" s="652" t="s">
        <v>1989</v>
      </c>
      <c r="E160" s="639" t="s">
        <v>1990</v>
      </c>
      <c r="F160" s="623" t="s">
        <v>1365</v>
      </c>
      <c r="G160" s="624">
        <v>42705</v>
      </c>
      <c r="H160" s="623"/>
      <c r="I160" s="623" t="s">
        <v>1365</v>
      </c>
      <c r="J160" s="623"/>
      <c r="K160" s="623" t="s">
        <v>1365</v>
      </c>
      <c r="L160" s="623"/>
      <c r="M160" s="623" t="s">
        <v>1365</v>
      </c>
      <c r="N160" s="623"/>
      <c r="O160" s="623" t="s">
        <v>1365</v>
      </c>
      <c r="P160" s="623"/>
      <c r="Q160" s="623" t="s">
        <v>1365</v>
      </c>
      <c r="R160" s="623"/>
      <c r="S160" s="623" t="s">
        <v>1365</v>
      </c>
      <c r="T160" s="640"/>
      <c r="U160" s="640"/>
      <c r="V160" s="640"/>
      <c r="W160" s="640"/>
      <c r="X160" s="640"/>
      <c r="Y160" s="640"/>
      <c r="Z160" s="640"/>
      <c r="AA160" s="640"/>
      <c r="AB160" s="640"/>
      <c r="AC160" s="640"/>
      <c r="AD160" s="640"/>
      <c r="AE160" s="640"/>
    </row>
    <row r="161" spans="1:31" s="641" customFormat="1" ht="14.25" customHeight="1" x14ac:dyDescent="0.2">
      <c r="A161" s="653"/>
      <c r="B161" s="654"/>
      <c r="C161" s="655"/>
      <c r="D161" s="656"/>
      <c r="E161" s="657"/>
      <c r="F161" s="658"/>
      <c r="G161" s="659"/>
      <c r="H161" s="658"/>
      <c r="I161" s="658"/>
      <c r="J161" s="658"/>
      <c r="K161" s="658"/>
      <c r="L161" s="658"/>
      <c r="M161" s="658"/>
      <c r="N161" s="658"/>
      <c r="O161" s="658"/>
      <c r="P161" s="658"/>
      <c r="Q161" s="658"/>
      <c r="R161" s="658"/>
      <c r="S161" s="658"/>
      <c r="T161" s="640"/>
      <c r="U161" s="640"/>
      <c r="V161" s="640"/>
      <c r="W161" s="640"/>
      <c r="X161" s="640"/>
      <c r="Y161" s="640"/>
      <c r="Z161" s="640"/>
      <c r="AA161" s="640"/>
      <c r="AB161" s="640"/>
      <c r="AC161" s="640"/>
      <c r="AD161" s="640"/>
      <c r="AE161" s="640"/>
    </row>
    <row r="162" spans="1:31" s="641" customFormat="1" ht="14.25" customHeight="1" x14ac:dyDescent="0.2">
      <c r="A162" s="653"/>
      <c r="B162" s="654"/>
      <c r="C162" s="655"/>
      <c r="D162" s="656"/>
      <c r="E162" s="657"/>
      <c r="F162" s="658"/>
      <c r="G162" s="659"/>
      <c r="H162" s="658"/>
      <c r="I162" s="658"/>
      <c r="J162" s="658"/>
      <c r="K162" s="658"/>
      <c r="L162" s="658"/>
      <c r="M162" s="658"/>
      <c r="N162" s="658"/>
      <c r="O162" s="658"/>
      <c r="P162" s="658"/>
      <c r="Q162" s="658"/>
      <c r="R162" s="658"/>
      <c r="S162" s="658"/>
      <c r="T162" s="640"/>
      <c r="U162" s="640"/>
      <c r="V162" s="640"/>
      <c r="W162" s="640"/>
      <c r="X162" s="640"/>
      <c r="Y162" s="640"/>
      <c r="Z162" s="640"/>
      <c r="AA162" s="640"/>
      <c r="AB162" s="640"/>
      <c r="AC162" s="640"/>
      <c r="AD162" s="640"/>
      <c r="AE162" s="640"/>
    </row>
    <row r="163" spans="1:31" ht="18" x14ac:dyDescent="0.25">
      <c r="C163" s="660" t="s">
        <v>1991</v>
      </c>
      <c r="D163" s="661"/>
      <c r="E163" s="660" t="s">
        <v>1992</v>
      </c>
    </row>
    <row r="164" spans="1:31" x14ac:dyDescent="0.25">
      <c r="D164" s="661"/>
    </row>
    <row r="165" spans="1:31" x14ac:dyDescent="0.25">
      <c r="D165" s="661"/>
    </row>
    <row r="166" spans="1:31" x14ac:dyDescent="0.25">
      <c r="D166" s="661"/>
    </row>
    <row r="167" spans="1:31" x14ac:dyDescent="0.25">
      <c r="D167" s="661"/>
    </row>
    <row r="168" spans="1:31" x14ac:dyDescent="0.25">
      <c r="D168" s="661"/>
    </row>
    <row r="169" spans="1:31" x14ac:dyDescent="0.25">
      <c r="D169" s="661"/>
    </row>
    <row r="170" spans="1:31" x14ac:dyDescent="0.25">
      <c r="D170" s="661"/>
    </row>
    <row r="171" spans="1:31" x14ac:dyDescent="0.25">
      <c r="D171" s="661"/>
    </row>
    <row r="172" spans="1:31" x14ac:dyDescent="0.25">
      <c r="D172" s="661"/>
    </row>
    <row r="173" spans="1:31" x14ac:dyDescent="0.25">
      <c r="D173" s="661"/>
    </row>
    <row r="174" spans="1:31" x14ac:dyDescent="0.25">
      <c r="D174" s="661"/>
    </row>
    <row r="175" spans="1:31" x14ac:dyDescent="0.25">
      <c r="D175" s="661"/>
    </row>
    <row r="176" spans="1:31" x14ac:dyDescent="0.25">
      <c r="D176" s="661"/>
    </row>
    <row r="177" spans="4:4" x14ac:dyDescent="0.25">
      <c r="D177" s="661"/>
    </row>
    <row r="178" spans="4:4" x14ac:dyDescent="0.25">
      <c r="D178" s="661"/>
    </row>
    <row r="179" spans="4:4" x14ac:dyDescent="0.25">
      <c r="D179" s="661"/>
    </row>
    <row r="180" spans="4:4" x14ac:dyDescent="0.25">
      <c r="D180" s="661"/>
    </row>
    <row r="181" spans="4:4" x14ac:dyDescent="0.25">
      <c r="D181" s="661"/>
    </row>
    <row r="182" spans="4:4" x14ac:dyDescent="0.25">
      <c r="D182" s="661"/>
    </row>
    <row r="183" spans="4:4" x14ac:dyDescent="0.25">
      <c r="D183" s="661"/>
    </row>
    <row r="184" spans="4:4" x14ac:dyDescent="0.25">
      <c r="D184" s="661"/>
    </row>
    <row r="185" spans="4:4" x14ac:dyDescent="0.25">
      <c r="D185" s="661"/>
    </row>
    <row r="186" spans="4:4" x14ac:dyDescent="0.25">
      <c r="D186" s="661"/>
    </row>
    <row r="187" spans="4:4" x14ac:dyDescent="0.25">
      <c r="D187" s="661"/>
    </row>
    <row r="188" spans="4:4" x14ac:dyDescent="0.25">
      <c r="D188" s="661"/>
    </row>
    <row r="189" spans="4:4" x14ac:dyDescent="0.25">
      <c r="D189" s="661"/>
    </row>
    <row r="190" spans="4:4" x14ac:dyDescent="0.25">
      <c r="D190" s="661"/>
    </row>
    <row r="191" spans="4:4" x14ac:dyDescent="0.25">
      <c r="D191" s="661"/>
    </row>
    <row r="192" spans="4:4" x14ac:dyDescent="0.25">
      <c r="D192" s="661"/>
    </row>
    <row r="193" spans="4:4" x14ac:dyDescent="0.25">
      <c r="D193" s="661"/>
    </row>
    <row r="194" spans="4:4" x14ac:dyDescent="0.25">
      <c r="D194" s="661"/>
    </row>
    <row r="195" spans="4:4" x14ac:dyDescent="0.25">
      <c r="D195" s="661"/>
    </row>
    <row r="196" spans="4:4" x14ac:dyDescent="0.25">
      <c r="D196" s="661"/>
    </row>
    <row r="197" spans="4:4" x14ac:dyDescent="0.25">
      <c r="D197" s="661"/>
    </row>
    <row r="198" spans="4:4" x14ac:dyDescent="0.25">
      <c r="D198" s="661"/>
    </row>
    <row r="199" spans="4:4" x14ac:dyDescent="0.25">
      <c r="D199" s="661"/>
    </row>
    <row r="200" spans="4:4" x14ac:dyDescent="0.25">
      <c r="D200" s="661"/>
    </row>
    <row r="201" spans="4:4" x14ac:dyDescent="0.25">
      <c r="D201" s="661"/>
    </row>
    <row r="202" spans="4:4" x14ac:dyDescent="0.25">
      <c r="D202" s="661"/>
    </row>
    <row r="203" spans="4:4" x14ac:dyDescent="0.25">
      <c r="D203" s="661"/>
    </row>
    <row r="204" spans="4:4" x14ac:dyDescent="0.25">
      <c r="D204" s="661"/>
    </row>
    <row r="205" spans="4:4" x14ac:dyDescent="0.25">
      <c r="D205" s="661"/>
    </row>
    <row r="206" spans="4:4" x14ac:dyDescent="0.25">
      <c r="D206" s="661"/>
    </row>
    <row r="207" spans="4:4" x14ac:dyDescent="0.25">
      <c r="D207" s="661"/>
    </row>
    <row r="208" spans="4:4" x14ac:dyDescent="0.25">
      <c r="D208" s="661"/>
    </row>
    <row r="209" spans="4:4" x14ac:dyDescent="0.25">
      <c r="D209" s="661"/>
    </row>
    <row r="210" spans="4:4" x14ac:dyDescent="0.25">
      <c r="D210" s="661"/>
    </row>
    <row r="211" spans="4:4" x14ac:dyDescent="0.25">
      <c r="D211" s="661"/>
    </row>
    <row r="212" spans="4:4" x14ac:dyDescent="0.25">
      <c r="D212" s="661"/>
    </row>
    <row r="213" spans="4:4" x14ac:dyDescent="0.25">
      <c r="D213" s="661"/>
    </row>
    <row r="214" spans="4:4" x14ac:dyDescent="0.25">
      <c r="D214" s="661"/>
    </row>
    <row r="215" spans="4:4" x14ac:dyDescent="0.25">
      <c r="D215" s="661"/>
    </row>
    <row r="216" spans="4:4" x14ac:dyDescent="0.25">
      <c r="D216" s="661"/>
    </row>
    <row r="217" spans="4:4" x14ac:dyDescent="0.25">
      <c r="D217" s="661"/>
    </row>
    <row r="218" spans="4:4" x14ac:dyDescent="0.25">
      <c r="D218" s="661"/>
    </row>
    <row r="219" spans="4:4" x14ac:dyDescent="0.25">
      <c r="D219" s="661"/>
    </row>
    <row r="220" spans="4:4" x14ac:dyDescent="0.25">
      <c r="D220" s="661"/>
    </row>
    <row r="221" spans="4:4" x14ac:dyDescent="0.25">
      <c r="D221" s="661"/>
    </row>
    <row r="222" spans="4:4" x14ac:dyDescent="0.25">
      <c r="D222" s="661"/>
    </row>
    <row r="223" spans="4:4" x14ac:dyDescent="0.25">
      <c r="D223" s="661"/>
    </row>
    <row r="224" spans="4:4" x14ac:dyDescent="0.25">
      <c r="D224" s="661"/>
    </row>
    <row r="225" spans="4:4" x14ac:dyDescent="0.25">
      <c r="D225" s="661"/>
    </row>
    <row r="226" spans="4:4" x14ac:dyDescent="0.25">
      <c r="D226" s="661"/>
    </row>
    <row r="227" spans="4:4" x14ac:dyDescent="0.25">
      <c r="D227" s="661"/>
    </row>
    <row r="228" spans="4:4" x14ac:dyDescent="0.25">
      <c r="D228" s="661"/>
    </row>
    <row r="229" spans="4:4" x14ac:dyDescent="0.25">
      <c r="D229" s="661"/>
    </row>
    <row r="230" spans="4:4" x14ac:dyDescent="0.25">
      <c r="D230" s="661"/>
    </row>
    <row r="231" spans="4:4" x14ac:dyDescent="0.25">
      <c r="D231" s="661"/>
    </row>
    <row r="232" spans="4:4" x14ac:dyDescent="0.25">
      <c r="D232" s="661"/>
    </row>
    <row r="233" spans="4:4" x14ac:dyDescent="0.25">
      <c r="D233" s="661"/>
    </row>
    <row r="234" spans="4:4" x14ac:dyDescent="0.25">
      <c r="D234" s="661"/>
    </row>
    <row r="235" spans="4:4" x14ac:dyDescent="0.25">
      <c r="D235" s="661"/>
    </row>
    <row r="236" spans="4:4" x14ac:dyDescent="0.25">
      <c r="D236" s="661"/>
    </row>
    <row r="237" spans="4:4" x14ac:dyDescent="0.25">
      <c r="D237" s="661"/>
    </row>
    <row r="238" spans="4:4" x14ac:dyDescent="0.25">
      <c r="D238" s="661"/>
    </row>
    <row r="239" spans="4:4" x14ac:dyDescent="0.25">
      <c r="D239" s="661"/>
    </row>
    <row r="240" spans="4:4" x14ac:dyDescent="0.25">
      <c r="D240" s="661"/>
    </row>
    <row r="241" spans="4:4" x14ac:dyDescent="0.25">
      <c r="D241" s="661"/>
    </row>
    <row r="242" spans="4:4" x14ac:dyDescent="0.25">
      <c r="D242" s="661"/>
    </row>
    <row r="243" spans="4:4" x14ac:dyDescent="0.25">
      <c r="D243" s="661"/>
    </row>
    <row r="244" spans="4:4" x14ac:dyDescent="0.25">
      <c r="D244" s="661"/>
    </row>
    <row r="245" spans="4:4" x14ac:dyDescent="0.25">
      <c r="D245" s="661"/>
    </row>
    <row r="246" spans="4:4" x14ac:dyDescent="0.25">
      <c r="D246" s="661"/>
    </row>
    <row r="247" spans="4:4" x14ac:dyDescent="0.25">
      <c r="D247" s="661"/>
    </row>
    <row r="248" spans="4:4" x14ac:dyDescent="0.25">
      <c r="D248" s="661"/>
    </row>
    <row r="249" spans="4:4" x14ac:dyDescent="0.25">
      <c r="D249" s="661"/>
    </row>
    <row r="250" spans="4:4" x14ac:dyDescent="0.25">
      <c r="D250" s="661"/>
    </row>
    <row r="251" spans="4:4" x14ac:dyDescent="0.25">
      <c r="D251" s="661"/>
    </row>
    <row r="252" spans="4:4" x14ac:dyDescent="0.25">
      <c r="D252" s="661"/>
    </row>
    <row r="253" spans="4:4" x14ac:dyDescent="0.25">
      <c r="D253" s="661"/>
    </row>
    <row r="254" spans="4:4" x14ac:dyDescent="0.25">
      <c r="D254" s="661"/>
    </row>
    <row r="255" spans="4:4" x14ac:dyDescent="0.25">
      <c r="D255" s="661"/>
    </row>
    <row r="256" spans="4:4" x14ac:dyDescent="0.25">
      <c r="D256" s="661"/>
    </row>
    <row r="257" spans="4:4" x14ac:dyDescent="0.25">
      <c r="D257" s="661"/>
    </row>
    <row r="258" spans="4:4" x14ac:dyDescent="0.25">
      <c r="D258" s="661"/>
    </row>
    <row r="259" spans="4:4" x14ac:dyDescent="0.25">
      <c r="D259" s="661"/>
    </row>
    <row r="260" spans="4:4" x14ac:dyDescent="0.25">
      <c r="D260" s="661"/>
    </row>
    <row r="261" spans="4:4" x14ac:dyDescent="0.25">
      <c r="D261" s="661"/>
    </row>
    <row r="262" spans="4:4" x14ac:dyDescent="0.25">
      <c r="D262" s="661"/>
    </row>
    <row r="263" spans="4:4" x14ac:dyDescent="0.25">
      <c r="D263" s="661"/>
    </row>
    <row r="264" spans="4:4" x14ac:dyDescent="0.25">
      <c r="D264" s="661"/>
    </row>
    <row r="265" spans="4:4" x14ac:dyDescent="0.25">
      <c r="D265" s="661"/>
    </row>
    <row r="266" spans="4:4" x14ac:dyDescent="0.25">
      <c r="D266" s="661"/>
    </row>
    <row r="267" spans="4:4" x14ac:dyDescent="0.25">
      <c r="D267" s="661"/>
    </row>
    <row r="268" spans="4:4" x14ac:dyDescent="0.25">
      <c r="D268" s="661"/>
    </row>
    <row r="269" spans="4:4" x14ac:dyDescent="0.25">
      <c r="D269" s="661"/>
    </row>
    <row r="270" spans="4:4" x14ac:dyDescent="0.25">
      <c r="D270" s="661"/>
    </row>
    <row r="271" spans="4:4" x14ac:dyDescent="0.25">
      <c r="D271" s="661"/>
    </row>
    <row r="272" spans="4:4" x14ac:dyDescent="0.25">
      <c r="D272" s="661"/>
    </row>
    <row r="273" spans="4:4" x14ac:dyDescent="0.25">
      <c r="D273" s="661"/>
    </row>
    <row r="274" spans="4:4" x14ac:dyDescent="0.25">
      <c r="D274" s="661"/>
    </row>
    <row r="275" spans="4:4" x14ac:dyDescent="0.25">
      <c r="D275" s="661"/>
    </row>
    <row r="276" spans="4:4" x14ac:dyDescent="0.25">
      <c r="D276" s="661"/>
    </row>
    <row r="277" spans="4:4" x14ac:dyDescent="0.25">
      <c r="D277" s="661"/>
    </row>
    <row r="278" spans="4:4" x14ac:dyDescent="0.25">
      <c r="D278" s="661"/>
    </row>
    <row r="279" spans="4:4" x14ac:dyDescent="0.25">
      <c r="D279" s="661"/>
    </row>
    <row r="280" spans="4:4" x14ac:dyDescent="0.25">
      <c r="D280" s="661"/>
    </row>
    <row r="281" spans="4:4" x14ac:dyDescent="0.25">
      <c r="D281" s="661"/>
    </row>
    <row r="282" spans="4:4" x14ac:dyDescent="0.25">
      <c r="D282" s="661"/>
    </row>
    <row r="283" spans="4:4" x14ac:dyDescent="0.25">
      <c r="D283" s="661"/>
    </row>
    <row r="284" spans="4:4" x14ac:dyDescent="0.25">
      <c r="D284" s="661"/>
    </row>
    <row r="285" spans="4:4" x14ac:dyDescent="0.25">
      <c r="D285" s="661"/>
    </row>
    <row r="286" spans="4:4" x14ac:dyDescent="0.25">
      <c r="D286" s="661"/>
    </row>
    <row r="287" spans="4:4" x14ac:dyDescent="0.25">
      <c r="D287" s="661"/>
    </row>
    <row r="288" spans="4:4" x14ac:dyDescent="0.25">
      <c r="D288" s="661"/>
    </row>
    <row r="289" spans="4:4" x14ac:dyDescent="0.25">
      <c r="D289" s="661"/>
    </row>
    <row r="290" spans="4:4" x14ac:dyDescent="0.25">
      <c r="D290" s="661"/>
    </row>
    <row r="291" spans="4:4" x14ac:dyDescent="0.25">
      <c r="D291" s="661"/>
    </row>
    <row r="292" spans="4:4" x14ac:dyDescent="0.25">
      <c r="D292" s="661"/>
    </row>
    <row r="293" spans="4:4" x14ac:dyDescent="0.25">
      <c r="D293" s="661"/>
    </row>
    <row r="294" spans="4:4" x14ac:dyDescent="0.25">
      <c r="D294" s="661"/>
    </row>
    <row r="295" spans="4:4" x14ac:dyDescent="0.25">
      <c r="D295" s="661"/>
    </row>
    <row r="296" spans="4:4" x14ac:dyDescent="0.25">
      <c r="D296" s="661"/>
    </row>
    <row r="297" spans="4:4" x14ac:dyDescent="0.25">
      <c r="D297" s="661"/>
    </row>
    <row r="298" spans="4:4" x14ac:dyDescent="0.25">
      <c r="D298" s="661"/>
    </row>
    <row r="299" spans="4:4" x14ac:dyDescent="0.25">
      <c r="D299" s="661"/>
    </row>
    <row r="300" spans="4:4" x14ac:dyDescent="0.25">
      <c r="D300" s="661"/>
    </row>
    <row r="301" spans="4:4" x14ac:dyDescent="0.25">
      <c r="D301" s="661"/>
    </row>
    <row r="302" spans="4:4" x14ac:dyDescent="0.25">
      <c r="D302" s="661"/>
    </row>
    <row r="303" spans="4:4" x14ac:dyDescent="0.25">
      <c r="D303" s="661"/>
    </row>
    <row r="304" spans="4:4" x14ac:dyDescent="0.25">
      <c r="D304" s="661"/>
    </row>
    <row r="305" spans="4:4" x14ac:dyDescent="0.25">
      <c r="D305" s="661"/>
    </row>
    <row r="306" spans="4:4" x14ac:dyDescent="0.25">
      <c r="D306" s="661"/>
    </row>
    <row r="307" spans="4:4" x14ac:dyDescent="0.25">
      <c r="D307" s="661"/>
    </row>
    <row r="308" spans="4:4" x14ac:dyDescent="0.25">
      <c r="D308" s="661"/>
    </row>
    <row r="309" spans="4:4" x14ac:dyDescent="0.25">
      <c r="D309" s="661"/>
    </row>
    <row r="310" spans="4:4" x14ac:dyDescent="0.25">
      <c r="D310" s="661"/>
    </row>
    <row r="311" spans="4:4" x14ac:dyDescent="0.25">
      <c r="D311" s="661"/>
    </row>
    <row r="312" spans="4:4" x14ac:dyDescent="0.25">
      <c r="D312" s="661"/>
    </row>
    <row r="313" spans="4:4" x14ac:dyDescent="0.25">
      <c r="D313" s="661"/>
    </row>
    <row r="314" spans="4:4" x14ac:dyDescent="0.25">
      <c r="D314" s="661"/>
    </row>
    <row r="315" spans="4:4" x14ac:dyDescent="0.25">
      <c r="D315" s="661"/>
    </row>
    <row r="316" spans="4:4" x14ac:dyDescent="0.25">
      <c r="D316" s="661"/>
    </row>
    <row r="317" spans="4:4" x14ac:dyDescent="0.25">
      <c r="D317" s="661"/>
    </row>
    <row r="318" spans="4:4" x14ac:dyDescent="0.25">
      <c r="D318" s="661"/>
    </row>
    <row r="319" spans="4:4" x14ac:dyDescent="0.25">
      <c r="D319" s="661"/>
    </row>
    <row r="320" spans="4:4" x14ac:dyDescent="0.25">
      <c r="D320" s="661"/>
    </row>
    <row r="321" spans="4:4" x14ac:dyDescent="0.25">
      <c r="D321" s="661"/>
    </row>
    <row r="322" spans="4:4" x14ac:dyDescent="0.25">
      <c r="D322" s="661"/>
    </row>
    <row r="323" spans="4:4" x14ac:dyDescent="0.25">
      <c r="D323" s="661"/>
    </row>
    <row r="324" spans="4:4" x14ac:dyDescent="0.25">
      <c r="D324" s="661"/>
    </row>
    <row r="325" spans="4:4" x14ac:dyDescent="0.25">
      <c r="D325" s="661"/>
    </row>
    <row r="326" spans="4:4" x14ac:dyDescent="0.25">
      <c r="D326" s="661"/>
    </row>
    <row r="327" spans="4:4" x14ac:dyDescent="0.25">
      <c r="D327" s="661"/>
    </row>
    <row r="328" spans="4:4" x14ac:dyDescent="0.25">
      <c r="D328" s="661"/>
    </row>
    <row r="329" spans="4:4" x14ac:dyDescent="0.25">
      <c r="D329" s="661"/>
    </row>
    <row r="330" spans="4:4" x14ac:dyDescent="0.25">
      <c r="D330" s="661"/>
    </row>
    <row r="331" spans="4:4" x14ac:dyDescent="0.25">
      <c r="D331" s="661"/>
    </row>
    <row r="332" spans="4:4" x14ac:dyDescent="0.25">
      <c r="D332" s="661"/>
    </row>
    <row r="333" spans="4:4" x14ac:dyDescent="0.25">
      <c r="D333" s="661"/>
    </row>
    <row r="334" spans="4:4" x14ac:dyDescent="0.25">
      <c r="D334" s="661"/>
    </row>
    <row r="335" spans="4:4" x14ac:dyDescent="0.25">
      <c r="D335" s="661"/>
    </row>
    <row r="336" spans="4:4" x14ac:dyDescent="0.25">
      <c r="D336" s="661"/>
    </row>
    <row r="337" spans="4:4" x14ac:dyDescent="0.25">
      <c r="D337" s="661"/>
    </row>
    <row r="338" spans="4:4" x14ac:dyDescent="0.25">
      <c r="D338" s="661"/>
    </row>
    <row r="339" spans="4:4" x14ac:dyDescent="0.25">
      <c r="D339" s="661"/>
    </row>
    <row r="340" spans="4:4" x14ac:dyDescent="0.25">
      <c r="D340" s="661"/>
    </row>
    <row r="341" spans="4:4" x14ac:dyDescent="0.25">
      <c r="D341" s="661"/>
    </row>
    <row r="342" spans="4:4" x14ac:dyDescent="0.25">
      <c r="D342" s="661"/>
    </row>
    <row r="343" spans="4:4" x14ac:dyDescent="0.25">
      <c r="D343" s="661"/>
    </row>
    <row r="344" spans="4:4" x14ac:dyDescent="0.25">
      <c r="D344" s="661"/>
    </row>
    <row r="345" spans="4:4" x14ac:dyDescent="0.25">
      <c r="D345" s="661"/>
    </row>
    <row r="346" spans="4:4" x14ac:dyDescent="0.25">
      <c r="D346" s="661"/>
    </row>
    <row r="347" spans="4:4" x14ac:dyDescent="0.25">
      <c r="D347" s="661"/>
    </row>
    <row r="348" spans="4:4" x14ac:dyDescent="0.25">
      <c r="D348" s="661"/>
    </row>
    <row r="349" spans="4:4" x14ac:dyDescent="0.25">
      <c r="D349" s="661"/>
    </row>
    <row r="350" spans="4:4" x14ac:dyDescent="0.25">
      <c r="D350" s="661"/>
    </row>
    <row r="351" spans="4:4" x14ac:dyDescent="0.25">
      <c r="D351" s="661"/>
    </row>
    <row r="352" spans="4:4" x14ac:dyDescent="0.25">
      <c r="D352" s="661"/>
    </row>
    <row r="353" spans="4:4" x14ac:dyDescent="0.25">
      <c r="D353" s="661"/>
    </row>
    <row r="354" spans="4:4" x14ac:dyDescent="0.25">
      <c r="D354" s="661"/>
    </row>
    <row r="355" spans="4:4" x14ac:dyDescent="0.25">
      <c r="D355" s="661"/>
    </row>
    <row r="356" spans="4:4" x14ac:dyDescent="0.25">
      <c r="D356" s="661"/>
    </row>
    <row r="357" spans="4:4" x14ac:dyDescent="0.25">
      <c r="D357" s="661"/>
    </row>
    <row r="358" spans="4:4" x14ac:dyDescent="0.25">
      <c r="D358" s="661"/>
    </row>
    <row r="359" spans="4:4" x14ac:dyDescent="0.25">
      <c r="D359" s="661"/>
    </row>
    <row r="360" spans="4:4" x14ac:dyDescent="0.25">
      <c r="D360" s="661"/>
    </row>
    <row r="361" spans="4:4" x14ac:dyDescent="0.25">
      <c r="D361" s="661"/>
    </row>
    <row r="362" spans="4:4" x14ac:dyDescent="0.25">
      <c r="D362" s="661"/>
    </row>
    <row r="363" spans="4:4" x14ac:dyDescent="0.25">
      <c r="D363" s="661"/>
    </row>
    <row r="364" spans="4:4" x14ac:dyDescent="0.25">
      <c r="D364" s="661"/>
    </row>
    <row r="365" spans="4:4" x14ac:dyDescent="0.25">
      <c r="D365" s="661"/>
    </row>
    <row r="366" spans="4:4" x14ac:dyDescent="0.25">
      <c r="D366" s="661"/>
    </row>
    <row r="367" spans="4:4" x14ac:dyDescent="0.25">
      <c r="D367" s="661"/>
    </row>
    <row r="368" spans="4:4" x14ac:dyDescent="0.25">
      <c r="D368" s="661"/>
    </row>
    <row r="369" spans="4:4" x14ac:dyDescent="0.25">
      <c r="D369" s="661"/>
    </row>
    <row r="370" spans="4:4" x14ac:dyDescent="0.25">
      <c r="D370" s="661"/>
    </row>
    <row r="371" spans="4:4" x14ac:dyDescent="0.25">
      <c r="D371" s="661"/>
    </row>
    <row r="372" spans="4:4" x14ac:dyDescent="0.25">
      <c r="D372" s="661"/>
    </row>
    <row r="373" spans="4:4" x14ac:dyDescent="0.25">
      <c r="D373" s="661"/>
    </row>
    <row r="374" spans="4:4" x14ac:dyDescent="0.25">
      <c r="D374" s="661"/>
    </row>
    <row r="375" spans="4:4" x14ac:dyDescent="0.25">
      <c r="D375" s="661"/>
    </row>
    <row r="376" spans="4:4" x14ac:dyDescent="0.25">
      <c r="D376" s="661"/>
    </row>
    <row r="377" spans="4:4" x14ac:dyDescent="0.25">
      <c r="D377" s="661"/>
    </row>
    <row r="378" spans="4:4" x14ac:dyDescent="0.25">
      <c r="D378" s="661"/>
    </row>
    <row r="379" spans="4:4" x14ac:dyDescent="0.25">
      <c r="D379" s="661"/>
    </row>
    <row r="380" spans="4:4" x14ac:dyDescent="0.25">
      <c r="D380" s="661"/>
    </row>
    <row r="381" spans="4:4" x14ac:dyDescent="0.25">
      <c r="D381" s="661"/>
    </row>
    <row r="382" spans="4:4" x14ac:dyDescent="0.25">
      <c r="D382" s="661"/>
    </row>
    <row r="383" spans="4:4" x14ac:dyDescent="0.25">
      <c r="D383" s="661"/>
    </row>
    <row r="384" spans="4:4" x14ac:dyDescent="0.25">
      <c r="D384" s="661"/>
    </row>
    <row r="385" spans="4:4" x14ac:dyDescent="0.25">
      <c r="D385" s="661"/>
    </row>
    <row r="386" spans="4:4" x14ac:dyDescent="0.25">
      <c r="D386" s="661"/>
    </row>
    <row r="387" spans="4:4" x14ac:dyDescent="0.25">
      <c r="D387" s="661"/>
    </row>
    <row r="388" spans="4:4" x14ac:dyDescent="0.25">
      <c r="D388" s="661"/>
    </row>
    <row r="389" spans="4:4" x14ac:dyDescent="0.25">
      <c r="D389" s="661"/>
    </row>
    <row r="390" spans="4:4" x14ac:dyDescent="0.25">
      <c r="D390" s="661"/>
    </row>
    <row r="391" spans="4:4" x14ac:dyDescent="0.25">
      <c r="D391" s="661"/>
    </row>
    <row r="392" spans="4:4" x14ac:dyDescent="0.25">
      <c r="D392" s="661"/>
    </row>
    <row r="393" spans="4:4" x14ac:dyDescent="0.25">
      <c r="D393" s="661"/>
    </row>
    <row r="394" spans="4:4" x14ac:dyDescent="0.25">
      <c r="D394" s="661"/>
    </row>
    <row r="395" spans="4:4" x14ac:dyDescent="0.25">
      <c r="D395" s="661"/>
    </row>
    <row r="396" spans="4:4" x14ac:dyDescent="0.25">
      <c r="D396" s="661"/>
    </row>
    <row r="397" spans="4:4" x14ac:dyDescent="0.25">
      <c r="D397" s="661"/>
    </row>
    <row r="398" spans="4:4" x14ac:dyDescent="0.25">
      <c r="D398" s="661"/>
    </row>
    <row r="399" spans="4:4" x14ac:dyDescent="0.25">
      <c r="D399" s="661"/>
    </row>
    <row r="400" spans="4:4" x14ac:dyDescent="0.25">
      <c r="D400" s="661"/>
    </row>
    <row r="401" spans="4:4" x14ac:dyDescent="0.25">
      <c r="D401" s="661"/>
    </row>
    <row r="402" spans="4:4" x14ac:dyDescent="0.25">
      <c r="D402" s="661"/>
    </row>
    <row r="403" spans="4:4" x14ac:dyDescent="0.25">
      <c r="D403" s="661"/>
    </row>
    <row r="404" spans="4:4" x14ac:dyDescent="0.25">
      <c r="D404" s="661"/>
    </row>
    <row r="405" spans="4:4" x14ac:dyDescent="0.25">
      <c r="D405" s="661"/>
    </row>
    <row r="406" spans="4:4" x14ac:dyDescent="0.25">
      <c r="D406" s="661"/>
    </row>
    <row r="407" spans="4:4" x14ac:dyDescent="0.25">
      <c r="D407" s="661"/>
    </row>
    <row r="408" spans="4:4" x14ac:dyDescent="0.25">
      <c r="D408" s="661"/>
    </row>
    <row r="409" spans="4:4" x14ac:dyDescent="0.25">
      <c r="D409" s="661"/>
    </row>
    <row r="410" spans="4:4" x14ac:dyDescent="0.25">
      <c r="D410" s="661"/>
    </row>
    <row r="411" spans="4:4" x14ac:dyDescent="0.25">
      <c r="D411" s="661"/>
    </row>
    <row r="412" spans="4:4" x14ac:dyDescent="0.25">
      <c r="D412" s="661"/>
    </row>
    <row r="413" spans="4:4" x14ac:dyDescent="0.25">
      <c r="D413" s="661"/>
    </row>
    <row r="414" spans="4:4" x14ac:dyDescent="0.25">
      <c r="D414" s="661"/>
    </row>
    <row r="415" spans="4:4" x14ac:dyDescent="0.25">
      <c r="D415" s="661"/>
    </row>
    <row r="416" spans="4:4" x14ac:dyDescent="0.25">
      <c r="D416" s="661"/>
    </row>
    <row r="417" spans="4:4" x14ac:dyDescent="0.25">
      <c r="D417" s="661"/>
    </row>
    <row r="418" spans="4:4" x14ac:dyDescent="0.25">
      <c r="D418" s="661"/>
    </row>
    <row r="419" spans="4:4" x14ac:dyDescent="0.25">
      <c r="D419" s="661"/>
    </row>
    <row r="420" spans="4:4" x14ac:dyDescent="0.25">
      <c r="D420" s="661"/>
    </row>
    <row r="421" spans="4:4" x14ac:dyDescent="0.25">
      <c r="D421" s="661"/>
    </row>
    <row r="422" spans="4:4" x14ac:dyDescent="0.25">
      <c r="D422" s="661"/>
    </row>
    <row r="423" spans="4:4" x14ac:dyDescent="0.25">
      <c r="D423" s="661"/>
    </row>
    <row r="424" spans="4:4" x14ac:dyDescent="0.25">
      <c r="D424" s="661"/>
    </row>
    <row r="425" spans="4:4" x14ac:dyDescent="0.25">
      <c r="D425" s="661"/>
    </row>
    <row r="426" spans="4:4" x14ac:dyDescent="0.25">
      <c r="D426" s="661"/>
    </row>
    <row r="427" spans="4:4" x14ac:dyDescent="0.25">
      <c r="D427" s="661"/>
    </row>
    <row r="428" spans="4:4" x14ac:dyDescent="0.25">
      <c r="D428" s="661"/>
    </row>
    <row r="429" spans="4:4" x14ac:dyDescent="0.25">
      <c r="D429" s="661"/>
    </row>
    <row r="430" spans="4:4" x14ac:dyDescent="0.25">
      <c r="D430" s="661"/>
    </row>
    <row r="431" spans="4:4" x14ac:dyDescent="0.25">
      <c r="D431" s="661"/>
    </row>
    <row r="432" spans="4:4" x14ac:dyDescent="0.25">
      <c r="D432" s="661"/>
    </row>
    <row r="433" spans="4:4" x14ac:dyDescent="0.25">
      <c r="D433" s="661"/>
    </row>
    <row r="434" spans="4:4" x14ac:dyDescent="0.25">
      <c r="D434" s="661"/>
    </row>
    <row r="435" spans="4:4" x14ac:dyDescent="0.25">
      <c r="D435" s="661"/>
    </row>
    <row r="436" spans="4:4" x14ac:dyDescent="0.25">
      <c r="D436" s="661"/>
    </row>
    <row r="437" spans="4:4" x14ac:dyDescent="0.25">
      <c r="D437" s="661"/>
    </row>
    <row r="438" spans="4:4" x14ac:dyDescent="0.25">
      <c r="D438" s="661"/>
    </row>
    <row r="439" spans="4:4" x14ac:dyDescent="0.25">
      <c r="D439" s="661"/>
    </row>
    <row r="440" spans="4:4" x14ac:dyDescent="0.25">
      <c r="D440" s="661"/>
    </row>
    <row r="441" spans="4:4" x14ac:dyDescent="0.25">
      <c r="D441" s="661"/>
    </row>
    <row r="442" spans="4:4" x14ac:dyDescent="0.25">
      <c r="D442" s="661"/>
    </row>
    <row r="443" spans="4:4" x14ac:dyDescent="0.25">
      <c r="D443" s="661"/>
    </row>
    <row r="444" spans="4:4" x14ac:dyDescent="0.25">
      <c r="D444" s="661"/>
    </row>
    <row r="445" spans="4:4" x14ac:dyDescent="0.25">
      <c r="D445" s="661"/>
    </row>
    <row r="446" spans="4:4" x14ac:dyDescent="0.25">
      <c r="D446" s="661"/>
    </row>
    <row r="447" spans="4:4" x14ac:dyDescent="0.25">
      <c r="D447" s="661"/>
    </row>
    <row r="448" spans="4:4" x14ac:dyDescent="0.25">
      <c r="D448" s="661"/>
    </row>
    <row r="449" spans="4:4" x14ac:dyDescent="0.25">
      <c r="D449" s="661"/>
    </row>
    <row r="450" spans="4:4" x14ac:dyDescent="0.25">
      <c r="D450" s="661"/>
    </row>
    <row r="451" spans="4:4" x14ac:dyDescent="0.25">
      <c r="D451" s="661"/>
    </row>
    <row r="452" spans="4:4" x14ac:dyDescent="0.25">
      <c r="D452" s="661"/>
    </row>
    <row r="453" spans="4:4" x14ac:dyDescent="0.25">
      <c r="D453" s="661"/>
    </row>
    <row r="454" spans="4:4" x14ac:dyDescent="0.25">
      <c r="D454" s="661"/>
    </row>
    <row r="455" spans="4:4" x14ac:dyDescent="0.25">
      <c r="D455" s="661"/>
    </row>
    <row r="456" spans="4:4" x14ac:dyDescent="0.25">
      <c r="D456" s="661"/>
    </row>
    <row r="457" spans="4:4" x14ac:dyDescent="0.25">
      <c r="D457" s="661"/>
    </row>
    <row r="458" spans="4:4" x14ac:dyDescent="0.25">
      <c r="D458" s="661"/>
    </row>
    <row r="459" spans="4:4" x14ac:dyDescent="0.25">
      <c r="D459" s="661"/>
    </row>
    <row r="460" spans="4:4" x14ac:dyDescent="0.25">
      <c r="D460" s="661"/>
    </row>
    <row r="461" spans="4:4" x14ac:dyDescent="0.25">
      <c r="D461" s="661"/>
    </row>
    <row r="462" spans="4:4" x14ac:dyDescent="0.25">
      <c r="D462" s="661"/>
    </row>
    <row r="463" spans="4:4" x14ac:dyDescent="0.25">
      <c r="D463" s="661"/>
    </row>
    <row r="464" spans="4:4" x14ac:dyDescent="0.25">
      <c r="D464" s="661"/>
    </row>
    <row r="465" spans="4:4" x14ac:dyDescent="0.25">
      <c r="D465" s="661"/>
    </row>
    <row r="466" spans="4:4" x14ac:dyDescent="0.25">
      <c r="D466" s="661"/>
    </row>
    <row r="467" spans="4:4" x14ac:dyDescent="0.25">
      <c r="D467" s="661"/>
    </row>
    <row r="468" spans="4:4" x14ac:dyDescent="0.25">
      <c r="D468" s="661"/>
    </row>
    <row r="469" spans="4:4" x14ac:dyDescent="0.25">
      <c r="D469" s="661"/>
    </row>
    <row r="470" spans="4:4" x14ac:dyDescent="0.25">
      <c r="D470" s="661"/>
    </row>
    <row r="471" spans="4:4" x14ac:dyDescent="0.25">
      <c r="D471" s="661"/>
    </row>
    <row r="472" spans="4:4" x14ac:dyDescent="0.25">
      <c r="D472" s="661"/>
    </row>
    <row r="473" spans="4:4" x14ac:dyDescent="0.25">
      <c r="D473" s="661"/>
    </row>
    <row r="474" spans="4:4" x14ac:dyDescent="0.25">
      <c r="D474" s="661"/>
    </row>
    <row r="475" spans="4:4" x14ac:dyDescent="0.25">
      <c r="D475" s="661"/>
    </row>
    <row r="476" spans="4:4" x14ac:dyDescent="0.25">
      <c r="D476" s="661"/>
    </row>
    <row r="477" spans="4:4" x14ac:dyDescent="0.25">
      <c r="D477" s="661"/>
    </row>
    <row r="478" spans="4:4" x14ac:dyDescent="0.25">
      <c r="D478" s="661"/>
    </row>
    <row r="479" spans="4:4" x14ac:dyDescent="0.25">
      <c r="D479" s="661"/>
    </row>
    <row r="480" spans="4:4" x14ac:dyDescent="0.25">
      <c r="D480" s="661"/>
    </row>
    <row r="481" spans="4:4" x14ac:dyDescent="0.25">
      <c r="D481" s="661"/>
    </row>
    <row r="482" spans="4:4" x14ac:dyDescent="0.25">
      <c r="D482" s="661"/>
    </row>
    <row r="483" spans="4:4" x14ac:dyDescent="0.25">
      <c r="D483" s="661"/>
    </row>
    <row r="484" spans="4:4" x14ac:dyDescent="0.25">
      <c r="D484" s="661"/>
    </row>
    <row r="485" spans="4:4" x14ac:dyDescent="0.25">
      <c r="D485" s="661"/>
    </row>
    <row r="486" spans="4:4" x14ac:dyDescent="0.25">
      <c r="D486" s="661"/>
    </row>
    <row r="487" spans="4:4" x14ac:dyDescent="0.25">
      <c r="D487" s="661"/>
    </row>
    <row r="488" spans="4:4" x14ac:dyDescent="0.25">
      <c r="D488" s="661"/>
    </row>
    <row r="489" spans="4:4" x14ac:dyDescent="0.25">
      <c r="D489" s="661"/>
    </row>
    <row r="490" spans="4:4" x14ac:dyDescent="0.25">
      <c r="D490" s="661"/>
    </row>
    <row r="491" spans="4:4" x14ac:dyDescent="0.25">
      <c r="D491" s="661"/>
    </row>
    <row r="492" spans="4:4" x14ac:dyDescent="0.25">
      <c r="D492" s="661"/>
    </row>
    <row r="493" spans="4:4" x14ac:dyDescent="0.25">
      <c r="D493" s="661"/>
    </row>
    <row r="494" spans="4:4" x14ac:dyDescent="0.25">
      <c r="D494" s="661"/>
    </row>
    <row r="495" spans="4:4" x14ac:dyDescent="0.25">
      <c r="D495" s="661"/>
    </row>
    <row r="496" spans="4:4" x14ac:dyDescent="0.25">
      <c r="D496" s="661"/>
    </row>
    <row r="497" spans="4:4" x14ac:dyDescent="0.25">
      <c r="D497" s="661"/>
    </row>
    <row r="498" spans="4:4" x14ac:dyDescent="0.25">
      <c r="D498" s="661"/>
    </row>
    <row r="499" spans="4:4" x14ac:dyDescent="0.25">
      <c r="D499" s="661"/>
    </row>
    <row r="500" spans="4:4" x14ac:dyDescent="0.25">
      <c r="D500" s="661"/>
    </row>
    <row r="501" spans="4:4" x14ac:dyDescent="0.25">
      <c r="D501" s="661"/>
    </row>
    <row r="502" spans="4:4" x14ac:dyDescent="0.25">
      <c r="D502" s="661"/>
    </row>
    <row r="503" spans="4:4" x14ac:dyDescent="0.25">
      <c r="D503" s="661"/>
    </row>
    <row r="504" spans="4:4" x14ac:dyDescent="0.25">
      <c r="D504" s="661"/>
    </row>
    <row r="505" spans="4:4" x14ac:dyDescent="0.25">
      <c r="D505" s="661"/>
    </row>
    <row r="506" spans="4:4" x14ac:dyDescent="0.25">
      <c r="D506" s="661"/>
    </row>
    <row r="507" spans="4:4" x14ac:dyDescent="0.25">
      <c r="D507" s="661"/>
    </row>
    <row r="508" spans="4:4" x14ac:dyDescent="0.25">
      <c r="D508" s="661"/>
    </row>
    <row r="509" spans="4:4" x14ac:dyDescent="0.25">
      <c r="D509" s="661"/>
    </row>
    <row r="510" spans="4:4" x14ac:dyDescent="0.25">
      <c r="D510" s="661"/>
    </row>
    <row r="511" spans="4:4" x14ac:dyDescent="0.25">
      <c r="D511" s="661"/>
    </row>
    <row r="512" spans="4:4" x14ac:dyDescent="0.25">
      <c r="D512" s="661"/>
    </row>
    <row r="513" spans="4:4" x14ac:dyDescent="0.25">
      <c r="D513" s="661"/>
    </row>
    <row r="514" spans="4:4" x14ac:dyDescent="0.25">
      <c r="D514" s="661"/>
    </row>
    <row r="515" spans="4:4" x14ac:dyDescent="0.25">
      <c r="D515" s="661"/>
    </row>
    <row r="516" spans="4:4" x14ac:dyDescent="0.25">
      <c r="D516" s="661"/>
    </row>
    <row r="517" spans="4:4" x14ac:dyDescent="0.25">
      <c r="D517" s="661"/>
    </row>
    <row r="518" spans="4:4" x14ac:dyDescent="0.25">
      <c r="D518" s="661"/>
    </row>
    <row r="519" spans="4:4" x14ac:dyDescent="0.25">
      <c r="D519" s="661"/>
    </row>
    <row r="520" spans="4:4" x14ac:dyDescent="0.25">
      <c r="D520" s="661"/>
    </row>
    <row r="521" spans="4:4" x14ac:dyDescent="0.25">
      <c r="D521" s="661"/>
    </row>
    <row r="522" spans="4:4" x14ac:dyDescent="0.25">
      <c r="D522" s="661"/>
    </row>
    <row r="523" spans="4:4" x14ac:dyDescent="0.25">
      <c r="D523" s="661"/>
    </row>
    <row r="524" spans="4:4" x14ac:dyDescent="0.25">
      <c r="D524" s="661"/>
    </row>
    <row r="525" spans="4:4" x14ac:dyDescent="0.25">
      <c r="D525" s="661"/>
    </row>
    <row r="526" spans="4:4" x14ac:dyDescent="0.25">
      <c r="D526" s="661"/>
    </row>
    <row r="527" spans="4:4" x14ac:dyDescent="0.25">
      <c r="D527" s="661"/>
    </row>
    <row r="528" spans="4:4" x14ac:dyDescent="0.25">
      <c r="D528" s="661"/>
    </row>
    <row r="529" spans="4:4" x14ac:dyDescent="0.25">
      <c r="D529" s="661"/>
    </row>
    <row r="530" spans="4:4" x14ac:dyDescent="0.25">
      <c r="D530" s="661"/>
    </row>
    <row r="531" spans="4:4" x14ac:dyDescent="0.25">
      <c r="D531" s="661"/>
    </row>
    <row r="532" spans="4:4" x14ac:dyDescent="0.25">
      <c r="D532" s="661"/>
    </row>
    <row r="533" spans="4:4" x14ac:dyDescent="0.25">
      <c r="D533" s="661"/>
    </row>
    <row r="534" spans="4:4" x14ac:dyDescent="0.25">
      <c r="D534" s="661"/>
    </row>
    <row r="535" spans="4:4" x14ac:dyDescent="0.25">
      <c r="D535" s="661"/>
    </row>
    <row r="536" spans="4:4" x14ac:dyDescent="0.25">
      <c r="D536" s="661"/>
    </row>
    <row r="537" spans="4:4" x14ac:dyDescent="0.25">
      <c r="D537" s="661"/>
    </row>
    <row r="538" spans="4:4" x14ac:dyDescent="0.25">
      <c r="D538" s="661"/>
    </row>
    <row r="539" spans="4:4" x14ac:dyDescent="0.25">
      <c r="D539" s="661"/>
    </row>
    <row r="540" spans="4:4" x14ac:dyDescent="0.25">
      <c r="D540" s="661"/>
    </row>
    <row r="541" spans="4:4" x14ac:dyDescent="0.25">
      <c r="D541" s="661"/>
    </row>
    <row r="542" spans="4:4" x14ac:dyDescent="0.25">
      <c r="D542" s="661"/>
    </row>
    <row r="543" spans="4:4" x14ac:dyDescent="0.25">
      <c r="D543" s="661"/>
    </row>
    <row r="544" spans="4:4" x14ac:dyDescent="0.25">
      <c r="D544" s="661"/>
    </row>
    <row r="545" spans="4:4" x14ac:dyDescent="0.25">
      <c r="D545" s="661"/>
    </row>
    <row r="546" spans="4:4" x14ac:dyDescent="0.25">
      <c r="D546" s="661"/>
    </row>
    <row r="547" spans="4:4" x14ac:dyDescent="0.25">
      <c r="D547" s="661"/>
    </row>
    <row r="548" spans="4:4" x14ac:dyDescent="0.25">
      <c r="D548" s="661"/>
    </row>
    <row r="549" spans="4:4" x14ac:dyDescent="0.25">
      <c r="D549" s="661"/>
    </row>
    <row r="550" spans="4:4" x14ac:dyDescent="0.25">
      <c r="D550" s="661"/>
    </row>
    <row r="551" spans="4:4" x14ac:dyDescent="0.25">
      <c r="D551" s="661"/>
    </row>
    <row r="552" spans="4:4" x14ac:dyDescent="0.25">
      <c r="D552" s="661"/>
    </row>
    <row r="553" spans="4:4" x14ac:dyDescent="0.25">
      <c r="D553" s="661"/>
    </row>
    <row r="554" spans="4:4" x14ac:dyDescent="0.25">
      <c r="D554" s="661"/>
    </row>
    <row r="555" spans="4:4" x14ac:dyDescent="0.25">
      <c r="D555" s="661"/>
    </row>
    <row r="556" spans="4:4" x14ac:dyDescent="0.25">
      <c r="D556" s="661"/>
    </row>
    <row r="557" spans="4:4" x14ac:dyDescent="0.25">
      <c r="D557" s="661"/>
    </row>
    <row r="558" spans="4:4" x14ac:dyDescent="0.25">
      <c r="D558" s="661"/>
    </row>
    <row r="559" spans="4:4" x14ac:dyDescent="0.25">
      <c r="D559" s="661"/>
    </row>
    <row r="560" spans="4:4" x14ac:dyDescent="0.25">
      <c r="D560" s="661"/>
    </row>
    <row r="561" spans="4:4" x14ac:dyDescent="0.25">
      <c r="D561" s="661"/>
    </row>
    <row r="562" spans="4:4" x14ac:dyDescent="0.25">
      <c r="D562" s="661"/>
    </row>
    <row r="563" spans="4:4" x14ac:dyDescent="0.25">
      <c r="D563" s="661"/>
    </row>
    <row r="564" spans="4:4" x14ac:dyDescent="0.25">
      <c r="D564" s="661"/>
    </row>
    <row r="565" spans="4:4" x14ac:dyDescent="0.25">
      <c r="D565" s="661"/>
    </row>
    <row r="566" spans="4:4" x14ac:dyDescent="0.25">
      <c r="D566" s="661"/>
    </row>
    <row r="567" spans="4:4" x14ac:dyDescent="0.25">
      <c r="D567" s="661"/>
    </row>
    <row r="568" spans="4:4" x14ac:dyDescent="0.25">
      <c r="D568" s="661"/>
    </row>
    <row r="569" spans="4:4" x14ac:dyDescent="0.25">
      <c r="D569" s="661"/>
    </row>
    <row r="570" spans="4:4" x14ac:dyDescent="0.25">
      <c r="D570" s="661"/>
    </row>
    <row r="571" spans="4:4" x14ac:dyDescent="0.25">
      <c r="D571" s="661"/>
    </row>
    <row r="572" spans="4:4" x14ac:dyDescent="0.25">
      <c r="D572" s="661"/>
    </row>
    <row r="573" spans="4:4" x14ac:dyDescent="0.25">
      <c r="D573" s="661"/>
    </row>
    <row r="574" spans="4:4" x14ac:dyDescent="0.25">
      <c r="D574" s="661"/>
    </row>
    <row r="575" spans="4:4" x14ac:dyDescent="0.25">
      <c r="D575" s="661"/>
    </row>
    <row r="576" spans="4:4" x14ac:dyDescent="0.25">
      <c r="D576" s="661"/>
    </row>
    <row r="577" spans="4:4" x14ac:dyDescent="0.25">
      <c r="D577" s="661"/>
    </row>
    <row r="578" spans="4:4" x14ac:dyDescent="0.25">
      <c r="D578" s="661"/>
    </row>
    <row r="579" spans="4:4" x14ac:dyDescent="0.25">
      <c r="D579" s="661"/>
    </row>
    <row r="580" spans="4:4" x14ac:dyDescent="0.25">
      <c r="D580" s="661"/>
    </row>
    <row r="581" spans="4:4" x14ac:dyDescent="0.25">
      <c r="D581" s="661"/>
    </row>
    <row r="582" spans="4:4" x14ac:dyDescent="0.25">
      <c r="D582" s="661"/>
    </row>
    <row r="583" spans="4:4" x14ac:dyDescent="0.25">
      <c r="D583" s="661"/>
    </row>
    <row r="584" spans="4:4" x14ac:dyDescent="0.25">
      <c r="D584" s="661"/>
    </row>
    <row r="585" spans="4:4" x14ac:dyDescent="0.25">
      <c r="D585" s="661"/>
    </row>
    <row r="586" spans="4:4" x14ac:dyDescent="0.25">
      <c r="D586" s="661"/>
    </row>
    <row r="587" spans="4:4" x14ac:dyDescent="0.25">
      <c r="D587" s="661"/>
    </row>
    <row r="588" spans="4:4" x14ac:dyDescent="0.25">
      <c r="D588" s="661"/>
    </row>
    <row r="589" spans="4:4" x14ac:dyDescent="0.25">
      <c r="D589" s="661"/>
    </row>
    <row r="590" spans="4:4" x14ac:dyDescent="0.25">
      <c r="D590" s="661"/>
    </row>
    <row r="591" spans="4:4" x14ac:dyDescent="0.25">
      <c r="D591" s="661"/>
    </row>
    <row r="592" spans="4:4" x14ac:dyDescent="0.25">
      <c r="D592" s="661"/>
    </row>
    <row r="593" spans="4:4" x14ac:dyDescent="0.25">
      <c r="D593" s="661"/>
    </row>
    <row r="594" spans="4:4" x14ac:dyDescent="0.25">
      <c r="D594" s="661"/>
    </row>
    <row r="595" spans="4:4" x14ac:dyDescent="0.25">
      <c r="D595" s="661"/>
    </row>
    <row r="596" spans="4:4" x14ac:dyDescent="0.25">
      <c r="D596" s="661"/>
    </row>
    <row r="597" spans="4:4" x14ac:dyDescent="0.25">
      <c r="D597" s="661"/>
    </row>
    <row r="598" spans="4:4" x14ac:dyDescent="0.25">
      <c r="D598" s="661"/>
    </row>
    <row r="599" spans="4:4" x14ac:dyDescent="0.25">
      <c r="D599" s="661"/>
    </row>
    <row r="600" spans="4:4" x14ac:dyDescent="0.25">
      <c r="D600" s="661"/>
    </row>
    <row r="601" spans="4:4" x14ac:dyDescent="0.25">
      <c r="D601" s="661"/>
    </row>
    <row r="602" spans="4:4" x14ac:dyDescent="0.25">
      <c r="D602" s="661"/>
    </row>
    <row r="603" spans="4:4" x14ac:dyDescent="0.25">
      <c r="D603" s="661"/>
    </row>
    <row r="604" spans="4:4" x14ac:dyDescent="0.25">
      <c r="D604" s="661"/>
    </row>
    <row r="605" spans="4:4" x14ac:dyDescent="0.25">
      <c r="D605" s="661"/>
    </row>
    <row r="606" spans="4:4" x14ac:dyDescent="0.25">
      <c r="D606" s="661"/>
    </row>
    <row r="607" spans="4:4" x14ac:dyDescent="0.25">
      <c r="D607" s="661"/>
    </row>
    <row r="608" spans="4:4" x14ac:dyDescent="0.25">
      <c r="D608" s="661"/>
    </row>
    <row r="609" spans="4:4" x14ac:dyDescent="0.25">
      <c r="D609" s="661"/>
    </row>
    <row r="610" spans="4:4" x14ac:dyDescent="0.25">
      <c r="D610" s="661"/>
    </row>
    <row r="611" spans="4:4" x14ac:dyDescent="0.25">
      <c r="D611" s="661"/>
    </row>
    <row r="612" spans="4:4" x14ac:dyDescent="0.25">
      <c r="D612" s="661"/>
    </row>
    <row r="613" spans="4:4" x14ac:dyDescent="0.25">
      <c r="D613" s="661"/>
    </row>
    <row r="614" spans="4:4" x14ac:dyDescent="0.25">
      <c r="D614" s="661"/>
    </row>
    <row r="615" spans="4:4" x14ac:dyDescent="0.25">
      <c r="D615" s="661"/>
    </row>
    <row r="616" spans="4:4" x14ac:dyDescent="0.25">
      <c r="D616" s="661"/>
    </row>
    <row r="617" spans="4:4" x14ac:dyDescent="0.25">
      <c r="D617" s="661"/>
    </row>
    <row r="618" spans="4:4" x14ac:dyDescent="0.25">
      <c r="D618" s="661"/>
    </row>
    <row r="619" spans="4:4" x14ac:dyDescent="0.25">
      <c r="D619" s="661"/>
    </row>
    <row r="620" spans="4:4" x14ac:dyDescent="0.25">
      <c r="D620" s="661"/>
    </row>
    <row r="621" spans="4:4" x14ac:dyDescent="0.25">
      <c r="D621" s="661"/>
    </row>
    <row r="622" spans="4:4" x14ac:dyDescent="0.25">
      <c r="D622" s="661"/>
    </row>
    <row r="623" spans="4:4" x14ac:dyDescent="0.25">
      <c r="D623" s="661"/>
    </row>
    <row r="624" spans="4:4" x14ac:dyDescent="0.25">
      <c r="D624" s="661"/>
    </row>
    <row r="625" spans="4:4" x14ac:dyDescent="0.25">
      <c r="D625" s="661"/>
    </row>
    <row r="626" spans="4:4" x14ac:dyDescent="0.25">
      <c r="D626" s="661"/>
    </row>
    <row r="627" spans="4:4" x14ac:dyDescent="0.25">
      <c r="D627" s="661"/>
    </row>
    <row r="628" spans="4:4" x14ac:dyDescent="0.25">
      <c r="D628" s="661"/>
    </row>
    <row r="629" spans="4:4" x14ac:dyDescent="0.25">
      <c r="D629" s="661"/>
    </row>
    <row r="630" spans="4:4" x14ac:dyDescent="0.25">
      <c r="D630" s="661"/>
    </row>
    <row r="631" spans="4:4" x14ac:dyDescent="0.25">
      <c r="D631" s="661"/>
    </row>
    <row r="632" spans="4:4" x14ac:dyDescent="0.25">
      <c r="D632" s="661"/>
    </row>
    <row r="633" spans="4:4" x14ac:dyDescent="0.25">
      <c r="D633" s="661"/>
    </row>
    <row r="634" spans="4:4" x14ac:dyDescent="0.25">
      <c r="D634" s="661"/>
    </row>
    <row r="635" spans="4:4" x14ac:dyDescent="0.25">
      <c r="D635" s="661"/>
    </row>
    <row r="636" spans="4:4" x14ac:dyDescent="0.25">
      <c r="D636" s="661"/>
    </row>
    <row r="637" spans="4:4" x14ac:dyDescent="0.25">
      <c r="D637" s="661"/>
    </row>
    <row r="638" spans="4:4" x14ac:dyDescent="0.25">
      <c r="D638" s="661"/>
    </row>
    <row r="639" spans="4:4" x14ac:dyDescent="0.25">
      <c r="D639" s="661"/>
    </row>
    <row r="640" spans="4:4" x14ac:dyDescent="0.25">
      <c r="D640" s="661"/>
    </row>
    <row r="641" spans="4:4" x14ac:dyDescent="0.25">
      <c r="D641" s="661"/>
    </row>
    <row r="642" spans="4:4" x14ac:dyDescent="0.25">
      <c r="D642" s="661"/>
    </row>
    <row r="643" spans="4:4" x14ac:dyDescent="0.25">
      <c r="D643" s="661"/>
    </row>
    <row r="644" spans="4:4" x14ac:dyDescent="0.25">
      <c r="D644" s="661"/>
    </row>
    <row r="645" spans="4:4" x14ac:dyDescent="0.25">
      <c r="D645" s="661"/>
    </row>
    <row r="646" spans="4:4" x14ac:dyDescent="0.25">
      <c r="D646" s="661"/>
    </row>
    <row r="647" spans="4:4" x14ac:dyDescent="0.25">
      <c r="D647" s="661"/>
    </row>
    <row r="648" spans="4:4" x14ac:dyDescent="0.25">
      <c r="D648" s="661"/>
    </row>
    <row r="649" spans="4:4" x14ac:dyDescent="0.25">
      <c r="D649" s="661"/>
    </row>
    <row r="650" spans="4:4" x14ac:dyDescent="0.25">
      <c r="D650" s="661"/>
    </row>
    <row r="651" spans="4:4" x14ac:dyDescent="0.25">
      <c r="D651" s="661"/>
    </row>
    <row r="652" spans="4:4" x14ac:dyDescent="0.25">
      <c r="D652" s="661"/>
    </row>
    <row r="653" spans="4:4" x14ac:dyDescent="0.25">
      <c r="D653" s="661"/>
    </row>
    <row r="654" spans="4:4" x14ac:dyDescent="0.25">
      <c r="D654" s="661"/>
    </row>
    <row r="655" spans="4:4" x14ac:dyDescent="0.25">
      <c r="D655" s="661"/>
    </row>
    <row r="656" spans="4:4" x14ac:dyDescent="0.25">
      <c r="D656" s="661"/>
    </row>
    <row r="657" spans="4:4" x14ac:dyDescent="0.25">
      <c r="D657" s="661"/>
    </row>
    <row r="658" spans="4:4" x14ac:dyDescent="0.25">
      <c r="D658" s="661"/>
    </row>
    <row r="659" spans="4:4" x14ac:dyDescent="0.25">
      <c r="D659" s="661"/>
    </row>
    <row r="660" spans="4:4" x14ac:dyDescent="0.25">
      <c r="D660" s="661"/>
    </row>
    <row r="661" spans="4:4" x14ac:dyDescent="0.25">
      <c r="D661" s="661"/>
    </row>
    <row r="662" spans="4:4" x14ac:dyDescent="0.25">
      <c r="D662" s="661"/>
    </row>
    <row r="663" spans="4:4" x14ac:dyDescent="0.25">
      <c r="D663" s="661"/>
    </row>
    <row r="664" spans="4:4" x14ac:dyDescent="0.25">
      <c r="D664" s="661"/>
    </row>
    <row r="665" spans="4:4" x14ac:dyDescent="0.25">
      <c r="D665" s="661"/>
    </row>
    <row r="666" spans="4:4" x14ac:dyDescent="0.25">
      <c r="D666" s="661"/>
    </row>
    <row r="667" spans="4:4" x14ac:dyDescent="0.25">
      <c r="D667" s="661"/>
    </row>
    <row r="668" spans="4:4" x14ac:dyDescent="0.25">
      <c r="D668" s="661"/>
    </row>
    <row r="669" spans="4:4" x14ac:dyDescent="0.25">
      <c r="D669" s="661"/>
    </row>
    <row r="670" spans="4:4" x14ac:dyDescent="0.25">
      <c r="D670" s="661"/>
    </row>
    <row r="671" spans="4:4" x14ac:dyDescent="0.25">
      <c r="D671" s="661"/>
    </row>
    <row r="672" spans="4:4" x14ac:dyDescent="0.25">
      <c r="D672" s="661"/>
    </row>
    <row r="673" spans="4:4" x14ac:dyDescent="0.25">
      <c r="D673" s="661"/>
    </row>
    <row r="674" spans="4:4" x14ac:dyDescent="0.25">
      <c r="D674" s="661"/>
    </row>
    <row r="675" spans="4:4" x14ac:dyDescent="0.25">
      <c r="D675" s="661"/>
    </row>
    <row r="676" spans="4:4" x14ac:dyDescent="0.25">
      <c r="D676" s="661"/>
    </row>
    <row r="677" spans="4:4" x14ac:dyDescent="0.25">
      <c r="D677" s="661"/>
    </row>
    <row r="678" spans="4:4" x14ac:dyDescent="0.25">
      <c r="D678" s="661"/>
    </row>
    <row r="679" spans="4:4" x14ac:dyDescent="0.25">
      <c r="D679" s="661"/>
    </row>
    <row r="680" spans="4:4" x14ac:dyDescent="0.25">
      <c r="D680" s="661"/>
    </row>
    <row r="681" spans="4:4" x14ac:dyDescent="0.25">
      <c r="D681" s="661"/>
    </row>
    <row r="682" spans="4:4" x14ac:dyDescent="0.25">
      <c r="D682" s="661"/>
    </row>
    <row r="683" spans="4:4" x14ac:dyDescent="0.25">
      <c r="D683" s="661"/>
    </row>
    <row r="684" spans="4:4" x14ac:dyDescent="0.25">
      <c r="D684" s="661"/>
    </row>
    <row r="685" spans="4:4" x14ac:dyDescent="0.25">
      <c r="D685" s="661"/>
    </row>
    <row r="686" spans="4:4" x14ac:dyDescent="0.25">
      <c r="D686" s="661"/>
    </row>
    <row r="687" spans="4:4" x14ac:dyDescent="0.25">
      <c r="D687" s="661"/>
    </row>
    <row r="688" spans="4:4" x14ac:dyDescent="0.25">
      <c r="D688" s="661"/>
    </row>
    <row r="689" spans="4:4" x14ac:dyDescent="0.25">
      <c r="D689" s="661"/>
    </row>
    <row r="690" spans="4:4" x14ac:dyDescent="0.25">
      <c r="D690" s="661"/>
    </row>
    <row r="691" spans="4:4" x14ac:dyDescent="0.25">
      <c r="D691" s="661"/>
    </row>
    <row r="692" spans="4:4" x14ac:dyDescent="0.25">
      <c r="D692" s="661"/>
    </row>
    <row r="693" spans="4:4" x14ac:dyDescent="0.25">
      <c r="D693" s="661"/>
    </row>
    <row r="694" spans="4:4" x14ac:dyDescent="0.25">
      <c r="D694" s="661"/>
    </row>
    <row r="695" spans="4:4" x14ac:dyDescent="0.25">
      <c r="D695" s="661"/>
    </row>
    <row r="696" spans="4:4" x14ac:dyDescent="0.25">
      <c r="D696" s="661"/>
    </row>
    <row r="697" spans="4:4" x14ac:dyDescent="0.25">
      <c r="D697" s="661"/>
    </row>
    <row r="698" spans="4:4" x14ac:dyDescent="0.25">
      <c r="D698" s="661"/>
    </row>
    <row r="699" spans="4:4" x14ac:dyDescent="0.25">
      <c r="D699" s="661"/>
    </row>
    <row r="700" spans="4:4" x14ac:dyDescent="0.25">
      <c r="D700" s="661"/>
    </row>
    <row r="701" spans="4:4" x14ac:dyDescent="0.25">
      <c r="D701" s="661"/>
    </row>
    <row r="702" spans="4:4" x14ac:dyDescent="0.25">
      <c r="D702" s="661"/>
    </row>
    <row r="703" spans="4:4" x14ac:dyDescent="0.25">
      <c r="D703" s="661"/>
    </row>
    <row r="704" spans="4:4" x14ac:dyDescent="0.25">
      <c r="D704" s="661"/>
    </row>
    <row r="705" spans="4:4" x14ac:dyDescent="0.25">
      <c r="D705" s="661"/>
    </row>
    <row r="706" spans="4:4" x14ac:dyDescent="0.25">
      <c r="D706" s="661"/>
    </row>
    <row r="707" spans="4:4" x14ac:dyDescent="0.25">
      <c r="D707" s="661"/>
    </row>
    <row r="708" spans="4:4" x14ac:dyDescent="0.25">
      <c r="D708" s="661"/>
    </row>
    <row r="709" spans="4:4" x14ac:dyDescent="0.25">
      <c r="D709" s="661"/>
    </row>
    <row r="710" spans="4:4" x14ac:dyDescent="0.25">
      <c r="D710" s="661"/>
    </row>
    <row r="711" spans="4:4" x14ac:dyDescent="0.25">
      <c r="D711" s="661"/>
    </row>
    <row r="712" spans="4:4" x14ac:dyDescent="0.25">
      <c r="D712" s="661"/>
    </row>
    <row r="713" spans="4:4" x14ac:dyDescent="0.25">
      <c r="D713" s="661"/>
    </row>
    <row r="714" spans="4:4" x14ac:dyDescent="0.25">
      <c r="D714" s="661"/>
    </row>
    <row r="715" spans="4:4" x14ac:dyDescent="0.25">
      <c r="D715" s="661"/>
    </row>
    <row r="716" spans="4:4" x14ac:dyDescent="0.25">
      <c r="D716" s="661"/>
    </row>
    <row r="717" spans="4:4" x14ac:dyDescent="0.25">
      <c r="D717" s="661"/>
    </row>
    <row r="718" spans="4:4" x14ac:dyDescent="0.25">
      <c r="D718" s="661"/>
    </row>
    <row r="719" spans="4:4" x14ac:dyDescent="0.25">
      <c r="D719" s="661"/>
    </row>
    <row r="720" spans="4:4" x14ac:dyDescent="0.25">
      <c r="D720" s="661"/>
    </row>
    <row r="721" spans="4:4" x14ac:dyDescent="0.25">
      <c r="D721" s="661"/>
    </row>
    <row r="722" spans="4:4" x14ac:dyDescent="0.25">
      <c r="D722" s="661"/>
    </row>
    <row r="723" spans="4:4" x14ac:dyDescent="0.25">
      <c r="D723" s="661"/>
    </row>
    <row r="724" spans="4:4" x14ac:dyDescent="0.25">
      <c r="D724" s="661"/>
    </row>
    <row r="725" spans="4:4" x14ac:dyDescent="0.25">
      <c r="D725" s="661"/>
    </row>
    <row r="726" spans="4:4" x14ac:dyDescent="0.25">
      <c r="D726" s="661"/>
    </row>
    <row r="727" spans="4:4" x14ac:dyDescent="0.25">
      <c r="D727" s="661"/>
    </row>
    <row r="728" spans="4:4" x14ac:dyDescent="0.25">
      <c r="D728" s="661"/>
    </row>
    <row r="729" spans="4:4" x14ac:dyDescent="0.25">
      <c r="D729" s="661"/>
    </row>
    <row r="730" spans="4:4" x14ac:dyDescent="0.25">
      <c r="D730" s="661"/>
    </row>
    <row r="731" spans="4:4" x14ac:dyDescent="0.25">
      <c r="D731" s="661"/>
    </row>
    <row r="732" spans="4:4" x14ac:dyDescent="0.25">
      <c r="D732" s="661"/>
    </row>
    <row r="733" spans="4:4" x14ac:dyDescent="0.25">
      <c r="D733" s="661"/>
    </row>
    <row r="734" spans="4:4" x14ac:dyDescent="0.25">
      <c r="D734" s="661"/>
    </row>
    <row r="735" spans="4:4" x14ac:dyDescent="0.25">
      <c r="D735" s="661"/>
    </row>
    <row r="736" spans="4:4" x14ac:dyDescent="0.25">
      <c r="D736" s="661"/>
    </row>
    <row r="737" spans="4:4" x14ac:dyDescent="0.25">
      <c r="D737" s="661"/>
    </row>
    <row r="738" spans="4:4" x14ac:dyDescent="0.25">
      <c r="D738" s="661"/>
    </row>
    <row r="739" spans="4:4" x14ac:dyDescent="0.25">
      <c r="D739" s="661"/>
    </row>
    <row r="740" spans="4:4" x14ac:dyDescent="0.25">
      <c r="D740" s="661"/>
    </row>
    <row r="741" spans="4:4" x14ac:dyDescent="0.25">
      <c r="D741" s="661"/>
    </row>
    <row r="742" spans="4:4" x14ac:dyDescent="0.25">
      <c r="D742" s="661"/>
    </row>
    <row r="743" spans="4:4" x14ac:dyDescent="0.25">
      <c r="D743" s="661"/>
    </row>
    <row r="744" spans="4:4" x14ac:dyDescent="0.25">
      <c r="D744" s="661"/>
    </row>
    <row r="745" spans="4:4" x14ac:dyDescent="0.25">
      <c r="D745" s="661"/>
    </row>
    <row r="746" spans="4:4" x14ac:dyDescent="0.25">
      <c r="D746" s="661"/>
    </row>
    <row r="747" spans="4:4" x14ac:dyDescent="0.25">
      <c r="D747" s="661"/>
    </row>
    <row r="748" spans="4:4" x14ac:dyDescent="0.25">
      <c r="D748" s="661"/>
    </row>
    <row r="749" spans="4:4" x14ac:dyDescent="0.25">
      <c r="D749" s="661"/>
    </row>
    <row r="750" spans="4:4" x14ac:dyDescent="0.25">
      <c r="D750" s="661"/>
    </row>
    <row r="751" spans="4:4" x14ac:dyDescent="0.25">
      <c r="D751" s="661"/>
    </row>
    <row r="752" spans="4:4" x14ac:dyDescent="0.25">
      <c r="D752" s="661"/>
    </row>
    <row r="753" spans="4:4" x14ac:dyDescent="0.25">
      <c r="D753" s="661"/>
    </row>
    <row r="754" spans="4:4" x14ac:dyDescent="0.25">
      <c r="D754" s="661"/>
    </row>
    <row r="755" spans="4:4" x14ac:dyDescent="0.25">
      <c r="D755" s="661"/>
    </row>
    <row r="756" spans="4:4" x14ac:dyDescent="0.25">
      <c r="D756" s="661"/>
    </row>
    <row r="757" spans="4:4" x14ac:dyDescent="0.25">
      <c r="D757" s="661"/>
    </row>
    <row r="758" spans="4:4" x14ac:dyDescent="0.25">
      <c r="D758" s="661"/>
    </row>
    <row r="759" spans="4:4" x14ac:dyDescent="0.25">
      <c r="D759" s="661"/>
    </row>
    <row r="760" spans="4:4" x14ac:dyDescent="0.25">
      <c r="D760" s="661"/>
    </row>
    <row r="761" spans="4:4" x14ac:dyDescent="0.25">
      <c r="D761" s="661"/>
    </row>
    <row r="762" spans="4:4" x14ac:dyDescent="0.25">
      <c r="D762" s="661"/>
    </row>
    <row r="763" spans="4:4" x14ac:dyDescent="0.25">
      <c r="D763" s="661"/>
    </row>
    <row r="764" spans="4:4" x14ac:dyDescent="0.25">
      <c r="D764" s="661"/>
    </row>
    <row r="765" spans="4:4" x14ac:dyDescent="0.25">
      <c r="D765" s="661"/>
    </row>
    <row r="766" spans="4:4" x14ac:dyDescent="0.25">
      <c r="D766" s="661"/>
    </row>
    <row r="767" spans="4:4" x14ac:dyDescent="0.25">
      <c r="D767" s="661"/>
    </row>
    <row r="768" spans="4:4" x14ac:dyDescent="0.25">
      <c r="D768" s="661"/>
    </row>
    <row r="769" spans="4:4" x14ac:dyDescent="0.25">
      <c r="D769" s="661"/>
    </row>
    <row r="770" spans="4:4" x14ac:dyDescent="0.25">
      <c r="D770" s="661"/>
    </row>
    <row r="771" spans="4:4" x14ac:dyDescent="0.25">
      <c r="D771" s="661"/>
    </row>
    <row r="772" spans="4:4" x14ac:dyDescent="0.25">
      <c r="D772" s="661"/>
    </row>
    <row r="773" spans="4:4" x14ac:dyDescent="0.25">
      <c r="D773" s="661"/>
    </row>
    <row r="774" spans="4:4" x14ac:dyDescent="0.25">
      <c r="D774" s="661"/>
    </row>
    <row r="775" spans="4:4" x14ac:dyDescent="0.25">
      <c r="D775" s="661"/>
    </row>
    <row r="776" spans="4:4" x14ac:dyDescent="0.25">
      <c r="D776" s="661"/>
    </row>
    <row r="777" spans="4:4" x14ac:dyDescent="0.25">
      <c r="D777" s="661"/>
    </row>
    <row r="778" spans="4:4" x14ac:dyDescent="0.25">
      <c r="D778" s="661"/>
    </row>
    <row r="779" spans="4:4" x14ac:dyDescent="0.25">
      <c r="D779" s="661"/>
    </row>
    <row r="780" spans="4:4" x14ac:dyDescent="0.25">
      <c r="D780" s="661"/>
    </row>
    <row r="781" spans="4:4" x14ac:dyDescent="0.25">
      <c r="D781" s="661"/>
    </row>
    <row r="782" spans="4:4" x14ac:dyDescent="0.25">
      <c r="D782" s="661"/>
    </row>
    <row r="783" spans="4:4" x14ac:dyDescent="0.25">
      <c r="D783" s="661"/>
    </row>
    <row r="784" spans="4:4" x14ac:dyDescent="0.25">
      <c r="D784" s="661"/>
    </row>
    <row r="785" spans="4:4" x14ac:dyDescent="0.25">
      <c r="D785" s="661"/>
    </row>
    <row r="786" spans="4:4" x14ac:dyDescent="0.25">
      <c r="D786" s="661"/>
    </row>
    <row r="787" spans="4:4" x14ac:dyDescent="0.25">
      <c r="D787" s="661"/>
    </row>
    <row r="788" spans="4:4" x14ac:dyDescent="0.25">
      <c r="D788" s="661"/>
    </row>
    <row r="789" spans="4:4" x14ac:dyDescent="0.25">
      <c r="D789" s="661"/>
    </row>
    <row r="790" spans="4:4" x14ac:dyDescent="0.25">
      <c r="D790" s="661"/>
    </row>
    <row r="791" spans="4:4" x14ac:dyDescent="0.25">
      <c r="D791" s="661"/>
    </row>
    <row r="792" spans="4:4" x14ac:dyDescent="0.25">
      <c r="D792" s="661"/>
    </row>
    <row r="793" spans="4:4" x14ac:dyDescent="0.25">
      <c r="D793" s="661"/>
    </row>
    <row r="794" spans="4:4" x14ac:dyDescent="0.25">
      <c r="D794" s="661"/>
    </row>
    <row r="795" spans="4:4" x14ac:dyDescent="0.25">
      <c r="D795" s="661"/>
    </row>
    <row r="796" spans="4:4" x14ac:dyDescent="0.25">
      <c r="D796" s="661"/>
    </row>
    <row r="797" spans="4:4" x14ac:dyDescent="0.25">
      <c r="D797" s="661"/>
    </row>
    <row r="798" spans="4:4" x14ac:dyDescent="0.25">
      <c r="D798" s="661"/>
    </row>
    <row r="799" spans="4:4" x14ac:dyDescent="0.25">
      <c r="D799" s="661"/>
    </row>
    <row r="800" spans="4:4" x14ac:dyDescent="0.25">
      <c r="D800" s="661"/>
    </row>
    <row r="801" spans="4:4" x14ac:dyDescent="0.25">
      <c r="D801" s="661"/>
    </row>
    <row r="802" spans="4:4" x14ac:dyDescent="0.25">
      <c r="D802" s="661"/>
    </row>
    <row r="803" spans="4:4" x14ac:dyDescent="0.25">
      <c r="D803" s="661"/>
    </row>
    <row r="804" spans="4:4" x14ac:dyDescent="0.25">
      <c r="D804" s="661"/>
    </row>
    <row r="805" spans="4:4" x14ac:dyDescent="0.25">
      <c r="D805" s="661"/>
    </row>
    <row r="806" spans="4:4" x14ac:dyDescent="0.25">
      <c r="D806" s="661"/>
    </row>
    <row r="807" spans="4:4" x14ac:dyDescent="0.25">
      <c r="D807" s="661"/>
    </row>
    <row r="808" spans="4:4" x14ac:dyDescent="0.25">
      <c r="D808" s="661"/>
    </row>
    <row r="809" spans="4:4" x14ac:dyDescent="0.25">
      <c r="D809" s="661"/>
    </row>
    <row r="810" spans="4:4" x14ac:dyDescent="0.25">
      <c r="D810" s="661"/>
    </row>
    <row r="811" spans="4:4" x14ac:dyDescent="0.25">
      <c r="D811" s="661"/>
    </row>
    <row r="812" spans="4:4" x14ac:dyDescent="0.25">
      <c r="D812" s="661"/>
    </row>
    <row r="813" spans="4:4" x14ac:dyDescent="0.25">
      <c r="D813" s="661"/>
    </row>
    <row r="814" spans="4:4" x14ac:dyDescent="0.25">
      <c r="D814" s="661"/>
    </row>
    <row r="815" spans="4:4" x14ac:dyDescent="0.25">
      <c r="D815" s="661"/>
    </row>
    <row r="816" spans="4:4" x14ac:dyDescent="0.25">
      <c r="D816" s="661"/>
    </row>
    <row r="817" spans="4:4" x14ac:dyDescent="0.25">
      <c r="D817" s="661"/>
    </row>
    <row r="818" spans="4:4" x14ac:dyDescent="0.25">
      <c r="D818" s="661"/>
    </row>
    <row r="819" spans="4:4" x14ac:dyDescent="0.25">
      <c r="D819" s="661"/>
    </row>
    <row r="820" spans="4:4" x14ac:dyDescent="0.25">
      <c r="D820" s="661"/>
    </row>
    <row r="821" spans="4:4" x14ac:dyDescent="0.25">
      <c r="D821" s="661"/>
    </row>
    <row r="822" spans="4:4" x14ac:dyDescent="0.25">
      <c r="D822" s="661"/>
    </row>
    <row r="823" spans="4:4" x14ac:dyDescent="0.25">
      <c r="D823" s="661"/>
    </row>
    <row r="824" spans="4:4" x14ac:dyDescent="0.25">
      <c r="D824" s="661"/>
    </row>
    <row r="825" spans="4:4" x14ac:dyDescent="0.25">
      <c r="D825" s="661"/>
    </row>
    <row r="826" spans="4:4" x14ac:dyDescent="0.25">
      <c r="D826" s="661"/>
    </row>
    <row r="827" spans="4:4" x14ac:dyDescent="0.25">
      <c r="D827" s="661"/>
    </row>
    <row r="828" spans="4:4" x14ac:dyDescent="0.25">
      <c r="D828" s="661"/>
    </row>
    <row r="829" spans="4:4" x14ac:dyDescent="0.25">
      <c r="D829" s="661"/>
    </row>
    <row r="830" spans="4:4" x14ac:dyDescent="0.25">
      <c r="D830" s="661"/>
    </row>
    <row r="831" spans="4:4" x14ac:dyDescent="0.25">
      <c r="D831" s="661"/>
    </row>
    <row r="832" spans="4:4" x14ac:dyDescent="0.25">
      <c r="D832" s="661"/>
    </row>
    <row r="833" spans="4:4" x14ac:dyDescent="0.25">
      <c r="D833" s="661"/>
    </row>
    <row r="834" spans="4:4" x14ac:dyDescent="0.25">
      <c r="D834" s="661"/>
    </row>
    <row r="835" spans="4:4" x14ac:dyDescent="0.25">
      <c r="D835" s="661"/>
    </row>
    <row r="836" spans="4:4" x14ac:dyDescent="0.25">
      <c r="D836" s="661"/>
    </row>
    <row r="837" spans="4:4" x14ac:dyDescent="0.25">
      <c r="D837" s="661"/>
    </row>
    <row r="838" spans="4:4" x14ac:dyDescent="0.25">
      <c r="D838" s="661"/>
    </row>
    <row r="839" spans="4:4" x14ac:dyDescent="0.25">
      <c r="D839" s="661"/>
    </row>
    <row r="840" spans="4:4" x14ac:dyDescent="0.25">
      <c r="D840" s="661"/>
    </row>
    <row r="841" spans="4:4" x14ac:dyDescent="0.25">
      <c r="D841" s="661"/>
    </row>
    <row r="842" spans="4:4" x14ac:dyDescent="0.25">
      <c r="D842" s="661"/>
    </row>
    <row r="843" spans="4:4" x14ac:dyDescent="0.25">
      <c r="D843" s="661"/>
    </row>
    <row r="844" spans="4:4" x14ac:dyDescent="0.25">
      <c r="D844" s="661"/>
    </row>
    <row r="845" spans="4:4" x14ac:dyDescent="0.25">
      <c r="D845" s="661"/>
    </row>
    <row r="846" spans="4:4" x14ac:dyDescent="0.25">
      <c r="D846" s="661"/>
    </row>
    <row r="847" spans="4:4" x14ac:dyDescent="0.25">
      <c r="D847" s="661"/>
    </row>
    <row r="848" spans="4:4" x14ac:dyDescent="0.25">
      <c r="D848" s="661"/>
    </row>
    <row r="849" spans="4:4" x14ac:dyDescent="0.25">
      <c r="D849" s="661"/>
    </row>
    <row r="850" spans="4:4" x14ac:dyDescent="0.25">
      <c r="D850" s="661"/>
    </row>
    <row r="851" spans="4:4" x14ac:dyDescent="0.25">
      <c r="D851" s="661"/>
    </row>
    <row r="852" spans="4:4" x14ac:dyDescent="0.25">
      <c r="D852" s="661"/>
    </row>
    <row r="853" spans="4:4" x14ac:dyDescent="0.25">
      <c r="D853" s="661"/>
    </row>
    <row r="854" spans="4:4" x14ac:dyDescent="0.25">
      <c r="D854" s="661"/>
    </row>
    <row r="855" spans="4:4" x14ac:dyDescent="0.25">
      <c r="D855" s="661"/>
    </row>
    <row r="856" spans="4:4" x14ac:dyDescent="0.25">
      <c r="D856" s="661"/>
    </row>
    <row r="857" spans="4:4" x14ac:dyDescent="0.25">
      <c r="D857" s="661"/>
    </row>
    <row r="858" spans="4:4" x14ac:dyDescent="0.25">
      <c r="D858" s="661"/>
    </row>
    <row r="859" spans="4:4" x14ac:dyDescent="0.25">
      <c r="D859" s="661"/>
    </row>
    <row r="860" spans="4:4" x14ac:dyDescent="0.25">
      <c r="D860" s="661"/>
    </row>
    <row r="861" spans="4:4" x14ac:dyDescent="0.25">
      <c r="D861" s="661"/>
    </row>
    <row r="862" spans="4:4" x14ac:dyDescent="0.25">
      <c r="D862" s="661"/>
    </row>
    <row r="863" spans="4:4" x14ac:dyDescent="0.25">
      <c r="D863" s="661"/>
    </row>
    <row r="864" spans="4:4" x14ac:dyDescent="0.25">
      <c r="D864" s="661"/>
    </row>
    <row r="865" spans="4:4" x14ac:dyDescent="0.25">
      <c r="D865" s="661"/>
    </row>
    <row r="866" spans="4:4" x14ac:dyDescent="0.25">
      <c r="D866" s="661"/>
    </row>
    <row r="867" spans="4:4" x14ac:dyDescent="0.25">
      <c r="D867" s="661"/>
    </row>
    <row r="868" spans="4:4" x14ac:dyDescent="0.25">
      <c r="D868" s="661"/>
    </row>
    <row r="869" spans="4:4" x14ac:dyDescent="0.25">
      <c r="D869" s="661"/>
    </row>
    <row r="870" spans="4:4" x14ac:dyDescent="0.25">
      <c r="D870" s="661"/>
    </row>
    <row r="871" spans="4:4" x14ac:dyDescent="0.25">
      <c r="D871" s="661"/>
    </row>
    <row r="872" spans="4:4" x14ac:dyDescent="0.25">
      <c r="D872" s="661"/>
    </row>
    <row r="873" spans="4:4" x14ac:dyDescent="0.25">
      <c r="D873" s="661"/>
    </row>
    <row r="874" spans="4:4" x14ac:dyDescent="0.25">
      <c r="D874" s="661"/>
    </row>
    <row r="875" spans="4:4" x14ac:dyDescent="0.25">
      <c r="D875" s="661"/>
    </row>
    <row r="876" spans="4:4" x14ac:dyDescent="0.25">
      <c r="D876" s="661"/>
    </row>
    <row r="877" spans="4:4" x14ac:dyDescent="0.25">
      <c r="D877" s="661"/>
    </row>
    <row r="878" spans="4:4" x14ac:dyDescent="0.25">
      <c r="D878" s="661"/>
    </row>
    <row r="879" spans="4:4" x14ac:dyDescent="0.25">
      <c r="D879" s="661"/>
    </row>
    <row r="880" spans="4:4" x14ac:dyDescent="0.25">
      <c r="D880" s="661"/>
    </row>
    <row r="881" spans="4:4" x14ac:dyDescent="0.25">
      <c r="D881" s="661"/>
    </row>
    <row r="882" spans="4:4" x14ac:dyDescent="0.25">
      <c r="D882" s="661"/>
    </row>
    <row r="883" spans="4:4" x14ac:dyDescent="0.25">
      <c r="D883" s="661"/>
    </row>
    <row r="884" spans="4:4" x14ac:dyDescent="0.25">
      <c r="D884" s="661"/>
    </row>
    <row r="885" spans="4:4" x14ac:dyDescent="0.25">
      <c r="D885" s="661"/>
    </row>
  </sheetData>
  <mergeCells count="11">
    <mergeCell ref="M2:S2"/>
    <mergeCell ref="M4:S4"/>
    <mergeCell ref="M5:S5"/>
    <mergeCell ref="A6:S6"/>
    <mergeCell ref="A8:A9"/>
    <mergeCell ref="C8:C9"/>
    <mergeCell ref="D8:D9"/>
    <mergeCell ref="E8:E9"/>
    <mergeCell ref="F8:G8"/>
    <mergeCell ref="H8:S8"/>
    <mergeCell ref="A5:D5"/>
  </mergeCells>
  <pageMargins left="0.39370078740157483" right="0.19685039370078741" top="0.74803149606299213" bottom="0.74803149606299213" header="0.31496062992125984" footer="0.31496062992125984"/>
  <pageSetup paperSize="9" scale="65" orientation="landscape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63"/>
  <sheetViews>
    <sheetView tabSelected="1" view="pageBreakPreview" topLeftCell="A106" zoomScale="60" zoomScaleNormal="70" zoomScalePageLayoutView="55" workbookViewId="0">
      <selection activeCell="R6" sqref="R6"/>
    </sheetView>
  </sheetViews>
  <sheetFormatPr defaultColWidth="9.140625" defaultRowHeight="14.25" x14ac:dyDescent="0.25"/>
  <cols>
    <col min="1" max="1" width="5.7109375" style="608" customWidth="1"/>
    <col min="2" max="2" width="73.42578125" style="608" customWidth="1"/>
    <col min="3" max="3" width="17.5703125" style="608" customWidth="1"/>
    <col min="4" max="4" width="9.5703125" style="608" customWidth="1"/>
    <col min="5" max="5" width="5.28515625" style="608" customWidth="1"/>
    <col min="6" max="35" width="3.28515625" style="608" customWidth="1"/>
    <col min="36" max="36" width="3.28515625" style="706" customWidth="1"/>
    <col min="37" max="37" width="9.140625" style="608"/>
    <col min="38" max="155" width="9.140625" style="607"/>
    <col min="156" max="16384" width="9.140625" style="608"/>
  </cols>
  <sheetData>
    <row r="1" spans="1:155" x14ac:dyDescent="0.25">
      <c r="AJ1" s="608"/>
    </row>
    <row r="2" spans="1:155" s="597" customFormat="1" ht="20.25" x14ac:dyDescent="0.3">
      <c r="R2" s="663" t="s">
        <v>1666</v>
      </c>
      <c r="W2" s="664"/>
      <c r="Y2" s="663"/>
      <c r="Z2" s="664"/>
      <c r="AA2" s="664"/>
      <c r="AB2" s="664"/>
      <c r="AL2" s="602"/>
      <c r="AM2" s="602"/>
      <c r="AN2" s="602"/>
      <c r="AO2" s="602"/>
      <c r="AP2" s="602"/>
      <c r="AQ2" s="602"/>
      <c r="AR2" s="602"/>
      <c r="AS2" s="602"/>
      <c r="AT2" s="602"/>
      <c r="AU2" s="602"/>
      <c r="AV2" s="602"/>
      <c r="AW2" s="602"/>
      <c r="AX2" s="602"/>
      <c r="AY2" s="602"/>
      <c r="AZ2" s="602"/>
      <c r="BA2" s="602"/>
      <c r="BB2" s="602"/>
      <c r="BC2" s="602"/>
      <c r="BD2" s="602"/>
      <c r="BE2" s="602"/>
      <c r="BF2" s="602"/>
      <c r="BG2" s="602"/>
      <c r="BH2" s="602"/>
      <c r="BI2" s="602"/>
      <c r="BJ2" s="602"/>
      <c r="BK2" s="602"/>
      <c r="BL2" s="602"/>
      <c r="BM2" s="602"/>
      <c r="BN2" s="602"/>
      <c r="BO2" s="602"/>
      <c r="BP2" s="602"/>
      <c r="BQ2" s="602"/>
      <c r="BR2" s="602"/>
      <c r="BS2" s="602"/>
      <c r="BT2" s="602"/>
      <c r="BU2" s="602"/>
      <c r="BV2" s="602"/>
      <c r="BW2" s="602"/>
      <c r="BX2" s="602"/>
      <c r="BY2" s="602"/>
      <c r="BZ2" s="602"/>
      <c r="CA2" s="602"/>
      <c r="CB2" s="602"/>
      <c r="CC2" s="602"/>
      <c r="CD2" s="602"/>
      <c r="CE2" s="602"/>
      <c r="CF2" s="602"/>
      <c r="CG2" s="602"/>
      <c r="CH2" s="602"/>
      <c r="CI2" s="602"/>
      <c r="CJ2" s="602"/>
      <c r="CK2" s="602"/>
      <c r="CL2" s="602"/>
      <c r="CM2" s="602"/>
      <c r="CN2" s="602"/>
      <c r="CO2" s="602"/>
      <c r="CP2" s="602"/>
      <c r="CQ2" s="602"/>
      <c r="CR2" s="602"/>
      <c r="CS2" s="602"/>
      <c r="CT2" s="602"/>
      <c r="CU2" s="602"/>
      <c r="CV2" s="602"/>
      <c r="CW2" s="602"/>
      <c r="CX2" s="602"/>
      <c r="CY2" s="602"/>
      <c r="CZ2" s="602"/>
      <c r="DA2" s="602"/>
      <c r="DB2" s="602"/>
      <c r="DC2" s="602"/>
      <c r="DD2" s="602"/>
      <c r="DE2" s="602"/>
      <c r="DF2" s="602"/>
      <c r="DG2" s="602"/>
      <c r="DH2" s="602"/>
      <c r="DI2" s="602"/>
      <c r="DJ2" s="602"/>
      <c r="DK2" s="602"/>
      <c r="DL2" s="602"/>
      <c r="DM2" s="602"/>
      <c r="DN2" s="602"/>
      <c r="DO2" s="602"/>
      <c r="DP2" s="602"/>
      <c r="DQ2" s="602"/>
      <c r="DR2" s="602"/>
      <c r="DS2" s="602"/>
      <c r="DT2" s="602"/>
      <c r="DU2" s="602"/>
      <c r="DV2" s="602"/>
      <c r="DW2" s="602"/>
      <c r="DX2" s="602"/>
      <c r="DY2" s="602"/>
      <c r="DZ2" s="602"/>
      <c r="EA2" s="602"/>
      <c r="EB2" s="602"/>
      <c r="EC2" s="602"/>
      <c r="ED2" s="602"/>
      <c r="EE2" s="602"/>
      <c r="EF2" s="602"/>
      <c r="EG2" s="602"/>
      <c r="EH2" s="602"/>
      <c r="EI2" s="602"/>
      <c r="EJ2" s="602"/>
      <c r="EK2" s="602"/>
      <c r="EL2" s="602"/>
      <c r="EM2" s="602"/>
      <c r="EN2" s="602"/>
      <c r="EO2" s="602"/>
      <c r="EP2" s="602"/>
      <c r="EQ2" s="602"/>
      <c r="ER2" s="602"/>
      <c r="ES2" s="602"/>
      <c r="ET2" s="602"/>
      <c r="EU2" s="602"/>
      <c r="EV2" s="602"/>
      <c r="EW2" s="602"/>
      <c r="EX2" s="602"/>
      <c r="EY2" s="602"/>
    </row>
    <row r="3" spans="1:155" s="597" customFormat="1" ht="20.25" x14ac:dyDescent="0.3">
      <c r="A3" s="665"/>
      <c r="B3" s="666"/>
      <c r="C3" s="666"/>
      <c r="D3" s="667"/>
      <c r="E3" s="667"/>
      <c r="F3" s="666"/>
      <c r="G3" s="666"/>
      <c r="H3" s="666"/>
      <c r="I3" s="666"/>
      <c r="J3" s="666"/>
      <c r="K3" s="666"/>
      <c r="L3" s="666"/>
      <c r="M3" s="666"/>
      <c r="N3" s="666"/>
      <c r="O3" s="666"/>
      <c r="P3" s="666"/>
      <c r="Q3" s="666"/>
      <c r="R3" s="663" t="s">
        <v>546</v>
      </c>
      <c r="S3" s="666"/>
      <c r="W3" s="664"/>
      <c r="Y3" s="663"/>
      <c r="Z3" s="664"/>
      <c r="AA3" s="664"/>
      <c r="AB3" s="664"/>
      <c r="AL3" s="602"/>
      <c r="AM3" s="602"/>
      <c r="AN3" s="602"/>
      <c r="AO3" s="602"/>
      <c r="AP3" s="602"/>
      <c r="AQ3" s="602"/>
      <c r="AR3" s="602"/>
      <c r="AS3" s="602"/>
      <c r="AT3" s="602"/>
      <c r="AU3" s="602"/>
      <c r="AV3" s="602"/>
      <c r="AW3" s="602"/>
      <c r="AX3" s="602"/>
      <c r="AY3" s="602"/>
      <c r="AZ3" s="602"/>
      <c r="BA3" s="602"/>
      <c r="BB3" s="602"/>
      <c r="BC3" s="602"/>
      <c r="BD3" s="602"/>
      <c r="BE3" s="602"/>
      <c r="BF3" s="602"/>
      <c r="BG3" s="602"/>
      <c r="BH3" s="602"/>
      <c r="BI3" s="602"/>
      <c r="BJ3" s="602"/>
      <c r="BK3" s="602"/>
      <c r="BL3" s="602"/>
      <c r="BM3" s="602"/>
      <c r="BN3" s="602"/>
      <c r="BO3" s="602"/>
      <c r="BP3" s="602"/>
      <c r="BQ3" s="602"/>
      <c r="BR3" s="602"/>
      <c r="BS3" s="602"/>
      <c r="BT3" s="602"/>
      <c r="BU3" s="602"/>
      <c r="BV3" s="602"/>
      <c r="BW3" s="602"/>
      <c r="BX3" s="602"/>
      <c r="BY3" s="602"/>
      <c r="BZ3" s="602"/>
      <c r="CA3" s="602"/>
      <c r="CB3" s="602"/>
      <c r="CC3" s="602"/>
      <c r="CD3" s="602"/>
      <c r="CE3" s="602"/>
      <c r="CF3" s="602"/>
      <c r="CG3" s="602"/>
      <c r="CH3" s="602"/>
      <c r="CI3" s="602"/>
      <c r="CJ3" s="602"/>
      <c r="CK3" s="602"/>
      <c r="CL3" s="602"/>
      <c r="CM3" s="602"/>
      <c r="CN3" s="602"/>
      <c r="CO3" s="602"/>
      <c r="CP3" s="602"/>
      <c r="CQ3" s="602"/>
      <c r="CR3" s="602"/>
      <c r="CS3" s="602"/>
      <c r="CT3" s="602"/>
      <c r="CU3" s="602"/>
      <c r="CV3" s="602"/>
      <c r="CW3" s="602"/>
      <c r="CX3" s="602"/>
      <c r="CY3" s="602"/>
      <c r="CZ3" s="602"/>
      <c r="DA3" s="602"/>
      <c r="DB3" s="602"/>
      <c r="DC3" s="602"/>
      <c r="DD3" s="602"/>
      <c r="DE3" s="602"/>
      <c r="DF3" s="602"/>
      <c r="DG3" s="602"/>
      <c r="DH3" s="602"/>
      <c r="DI3" s="602"/>
      <c r="DJ3" s="602"/>
      <c r="DK3" s="602"/>
      <c r="DL3" s="602"/>
      <c r="DM3" s="602"/>
      <c r="DN3" s="602"/>
      <c r="DO3" s="602"/>
      <c r="DP3" s="602"/>
      <c r="DQ3" s="602"/>
      <c r="DR3" s="602"/>
      <c r="DS3" s="602"/>
      <c r="DT3" s="602"/>
      <c r="DU3" s="602"/>
      <c r="DV3" s="602"/>
      <c r="DW3" s="602"/>
      <c r="DX3" s="602"/>
      <c r="DY3" s="602"/>
      <c r="DZ3" s="602"/>
      <c r="EA3" s="602"/>
      <c r="EB3" s="602"/>
      <c r="EC3" s="602"/>
      <c r="ED3" s="602"/>
      <c r="EE3" s="602"/>
      <c r="EF3" s="602"/>
      <c r="EG3" s="602"/>
      <c r="EH3" s="602"/>
      <c r="EI3" s="602"/>
      <c r="EJ3" s="602"/>
      <c r="EK3" s="602"/>
      <c r="EL3" s="602"/>
      <c r="EM3" s="602"/>
      <c r="EN3" s="602"/>
      <c r="EO3" s="602"/>
      <c r="EP3" s="602"/>
      <c r="EQ3" s="602"/>
      <c r="ER3" s="602"/>
      <c r="ES3" s="602"/>
      <c r="ET3" s="602"/>
      <c r="EU3" s="602"/>
      <c r="EV3" s="602"/>
      <c r="EW3" s="602"/>
      <c r="EX3" s="602"/>
      <c r="EY3" s="602"/>
    </row>
    <row r="4" spans="1:155" s="597" customFormat="1" ht="20.25" x14ac:dyDescent="0.3">
      <c r="A4" s="666"/>
      <c r="B4" s="666"/>
      <c r="C4" s="666"/>
      <c r="D4" s="667"/>
      <c r="E4" s="667"/>
      <c r="F4" s="666"/>
      <c r="G4" s="666"/>
      <c r="H4" s="666"/>
      <c r="I4" s="666"/>
      <c r="J4" s="666"/>
      <c r="K4" s="666"/>
      <c r="L4" s="666"/>
      <c r="M4" s="666"/>
      <c r="N4" s="666"/>
      <c r="O4" s="666"/>
      <c r="P4" s="666"/>
      <c r="Q4" s="666"/>
      <c r="R4" s="664" t="s">
        <v>1495</v>
      </c>
      <c r="S4" s="666"/>
      <c r="W4" s="664"/>
      <c r="Y4" s="664"/>
      <c r="Z4" s="664"/>
      <c r="AA4" s="664"/>
      <c r="AB4" s="664"/>
      <c r="AL4" s="602"/>
      <c r="AM4" s="602"/>
      <c r="AN4" s="602"/>
      <c r="AO4" s="602"/>
      <c r="AP4" s="602"/>
      <c r="AQ4" s="602"/>
      <c r="AR4" s="602"/>
      <c r="AS4" s="602"/>
      <c r="AT4" s="602"/>
      <c r="AU4" s="602"/>
      <c r="AV4" s="602"/>
      <c r="AW4" s="602"/>
      <c r="AX4" s="602"/>
      <c r="AY4" s="602"/>
      <c r="AZ4" s="602"/>
      <c r="BA4" s="602"/>
      <c r="BB4" s="602"/>
      <c r="BC4" s="602"/>
      <c r="BD4" s="602"/>
      <c r="BE4" s="602"/>
      <c r="BF4" s="602"/>
      <c r="BG4" s="602"/>
      <c r="BH4" s="602"/>
      <c r="BI4" s="602"/>
      <c r="BJ4" s="602"/>
      <c r="BK4" s="602"/>
      <c r="BL4" s="602"/>
      <c r="BM4" s="602"/>
      <c r="BN4" s="602"/>
      <c r="BO4" s="602"/>
      <c r="BP4" s="602"/>
      <c r="BQ4" s="602"/>
      <c r="BR4" s="602"/>
      <c r="BS4" s="602"/>
      <c r="BT4" s="602"/>
      <c r="BU4" s="602"/>
      <c r="BV4" s="602"/>
      <c r="BW4" s="602"/>
      <c r="BX4" s="602"/>
      <c r="BY4" s="602"/>
      <c r="BZ4" s="602"/>
      <c r="CA4" s="602"/>
      <c r="CB4" s="602"/>
      <c r="CC4" s="602"/>
      <c r="CD4" s="602"/>
      <c r="CE4" s="602"/>
      <c r="CF4" s="602"/>
      <c r="CG4" s="602"/>
      <c r="CH4" s="602"/>
      <c r="CI4" s="602"/>
      <c r="CJ4" s="602"/>
      <c r="CK4" s="602"/>
      <c r="CL4" s="602"/>
      <c r="CM4" s="602"/>
      <c r="CN4" s="602"/>
      <c r="CO4" s="602"/>
      <c r="CP4" s="602"/>
      <c r="CQ4" s="602"/>
      <c r="CR4" s="602"/>
      <c r="CS4" s="602"/>
      <c r="CT4" s="602"/>
      <c r="CU4" s="602"/>
      <c r="CV4" s="602"/>
      <c r="CW4" s="602"/>
      <c r="CX4" s="602"/>
      <c r="CY4" s="602"/>
      <c r="CZ4" s="602"/>
      <c r="DA4" s="602"/>
      <c r="DB4" s="602"/>
      <c r="DC4" s="602"/>
      <c r="DD4" s="602"/>
      <c r="DE4" s="602"/>
      <c r="DF4" s="602"/>
      <c r="DG4" s="602"/>
      <c r="DH4" s="602"/>
      <c r="DI4" s="602"/>
      <c r="DJ4" s="602"/>
      <c r="DK4" s="602"/>
      <c r="DL4" s="602"/>
      <c r="DM4" s="602"/>
      <c r="DN4" s="602"/>
      <c r="DO4" s="602"/>
      <c r="DP4" s="602"/>
      <c r="DQ4" s="602"/>
      <c r="DR4" s="602"/>
      <c r="DS4" s="602"/>
      <c r="DT4" s="602"/>
      <c r="DU4" s="602"/>
      <c r="DV4" s="602"/>
      <c r="DW4" s="602"/>
      <c r="DX4" s="602"/>
      <c r="DY4" s="602"/>
      <c r="DZ4" s="602"/>
      <c r="EA4" s="602"/>
      <c r="EB4" s="602"/>
      <c r="EC4" s="602"/>
      <c r="ED4" s="602"/>
      <c r="EE4" s="602"/>
      <c r="EF4" s="602"/>
      <c r="EG4" s="602"/>
      <c r="EH4" s="602"/>
      <c r="EI4" s="602"/>
      <c r="EJ4" s="602"/>
      <c r="EK4" s="602"/>
      <c r="EL4" s="602"/>
      <c r="EM4" s="602"/>
      <c r="EN4" s="602"/>
      <c r="EO4" s="602"/>
      <c r="EP4" s="602"/>
      <c r="EQ4" s="602"/>
      <c r="ER4" s="602"/>
      <c r="ES4" s="602"/>
      <c r="ET4" s="602"/>
      <c r="EU4" s="602"/>
      <c r="EV4" s="602"/>
      <c r="EW4" s="602"/>
      <c r="EX4" s="602"/>
      <c r="EY4" s="602"/>
    </row>
    <row r="5" spans="1:155" s="597" customFormat="1" ht="31.5" customHeight="1" x14ac:dyDescent="0.3">
      <c r="A5" s="666"/>
      <c r="B5" s="666"/>
      <c r="C5" s="666"/>
      <c r="D5" s="668"/>
      <c r="E5" s="667"/>
      <c r="F5" s="666"/>
      <c r="G5" s="666"/>
      <c r="H5" s="666"/>
      <c r="I5" s="666"/>
      <c r="J5" s="666"/>
      <c r="K5" s="666"/>
      <c r="L5" s="666"/>
      <c r="M5" s="666"/>
      <c r="N5" s="666"/>
      <c r="O5" s="666"/>
      <c r="P5" s="666"/>
      <c r="Q5" s="666"/>
      <c r="R5" s="664" t="s">
        <v>1993</v>
      </c>
      <c r="S5" s="666"/>
      <c r="W5" s="664"/>
      <c r="Y5" s="664"/>
      <c r="Z5" s="664"/>
      <c r="AA5" s="664"/>
      <c r="AB5" s="664"/>
      <c r="AL5" s="602"/>
      <c r="AM5" s="602"/>
      <c r="AN5" s="602"/>
      <c r="AO5" s="602"/>
      <c r="AP5" s="602"/>
      <c r="AQ5" s="602"/>
      <c r="AR5" s="602"/>
      <c r="AS5" s="602"/>
      <c r="AT5" s="602"/>
      <c r="AU5" s="602"/>
      <c r="AV5" s="602"/>
      <c r="AW5" s="602"/>
      <c r="AX5" s="602"/>
      <c r="AY5" s="602"/>
      <c r="AZ5" s="602"/>
      <c r="BA5" s="602"/>
      <c r="BB5" s="602"/>
      <c r="BC5" s="602"/>
      <c r="BD5" s="602"/>
      <c r="BE5" s="602"/>
      <c r="BF5" s="602"/>
      <c r="BG5" s="602"/>
      <c r="BH5" s="602"/>
      <c r="BI5" s="602"/>
      <c r="BJ5" s="602"/>
      <c r="BK5" s="602"/>
      <c r="BL5" s="602"/>
      <c r="BM5" s="602"/>
      <c r="BN5" s="602"/>
      <c r="BO5" s="602"/>
      <c r="BP5" s="602"/>
      <c r="BQ5" s="602"/>
      <c r="BR5" s="602"/>
      <c r="BS5" s="602"/>
      <c r="BT5" s="602"/>
      <c r="BU5" s="602"/>
      <c r="BV5" s="602"/>
      <c r="BW5" s="602"/>
      <c r="BX5" s="602"/>
      <c r="BY5" s="602"/>
      <c r="BZ5" s="602"/>
      <c r="CA5" s="602"/>
      <c r="CB5" s="602"/>
      <c r="CC5" s="602"/>
      <c r="CD5" s="602"/>
      <c r="CE5" s="602"/>
      <c r="CF5" s="602"/>
      <c r="CG5" s="602"/>
      <c r="CH5" s="602"/>
      <c r="CI5" s="602"/>
      <c r="CJ5" s="602"/>
      <c r="CK5" s="602"/>
      <c r="CL5" s="602"/>
      <c r="CM5" s="602"/>
      <c r="CN5" s="602"/>
      <c r="CO5" s="602"/>
      <c r="CP5" s="602"/>
      <c r="CQ5" s="602"/>
      <c r="CR5" s="602"/>
      <c r="CS5" s="602"/>
      <c r="CT5" s="602"/>
      <c r="CU5" s="602"/>
      <c r="CV5" s="602"/>
      <c r="CW5" s="602"/>
      <c r="CX5" s="602"/>
      <c r="CY5" s="602"/>
      <c r="CZ5" s="602"/>
      <c r="DA5" s="602"/>
      <c r="DB5" s="602"/>
      <c r="DC5" s="602"/>
      <c r="DD5" s="602"/>
      <c r="DE5" s="602"/>
      <c r="DF5" s="602"/>
      <c r="DG5" s="602"/>
      <c r="DH5" s="602"/>
      <c r="DI5" s="602"/>
      <c r="DJ5" s="602"/>
      <c r="DK5" s="602"/>
      <c r="DL5" s="602"/>
      <c r="DM5" s="602"/>
      <c r="DN5" s="602"/>
      <c r="DO5" s="602"/>
      <c r="DP5" s="602"/>
      <c r="DQ5" s="602"/>
      <c r="DR5" s="602"/>
      <c r="DS5" s="602"/>
      <c r="DT5" s="602"/>
      <c r="DU5" s="602"/>
      <c r="DV5" s="602"/>
      <c r="DW5" s="602"/>
      <c r="DX5" s="602"/>
      <c r="DY5" s="602"/>
      <c r="DZ5" s="602"/>
      <c r="EA5" s="602"/>
      <c r="EB5" s="602"/>
      <c r="EC5" s="602"/>
      <c r="ED5" s="602"/>
      <c r="EE5" s="602"/>
      <c r="EF5" s="602"/>
      <c r="EG5" s="602"/>
      <c r="EH5" s="602"/>
      <c r="EI5" s="602"/>
      <c r="EJ5" s="602"/>
      <c r="EK5" s="602"/>
      <c r="EL5" s="602"/>
      <c r="EM5" s="602"/>
      <c r="EN5" s="602"/>
      <c r="EO5" s="602"/>
      <c r="EP5" s="602"/>
      <c r="EQ5" s="602"/>
      <c r="ER5" s="602"/>
      <c r="ES5" s="602"/>
      <c r="ET5" s="602"/>
      <c r="EU5" s="602"/>
      <c r="EV5" s="602"/>
      <c r="EW5" s="602"/>
      <c r="EX5" s="602"/>
      <c r="EY5" s="602"/>
    </row>
    <row r="6" spans="1:155" s="597" customFormat="1" ht="20.25" x14ac:dyDescent="0.3">
      <c r="A6" s="666"/>
      <c r="B6" s="666"/>
      <c r="C6" s="666"/>
      <c r="D6" s="666"/>
      <c r="E6" s="666"/>
      <c r="F6" s="666"/>
      <c r="G6" s="666"/>
      <c r="H6" s="666"/>
      <c r="I6" s="666"/>
      <c r="J6" s="666"/>
      <c r="K6" s="666"/>
      <c r="L6" s="666"/>
      <c r="M6" s="666"/>
      <c r="N6" s="666"/>
      <c r="O6" s="666"/>
      <c r="P6" s="666"/>
      <c r="Q6" s="666"/>
      <c r="R6" s="664" t="s">
        <v>2065</v>
      </c>
      <c r="S6" s="666"/>
      <c r="W6" s="664"/>
      <c r="Y6" s="664"/>
      <c r="Z6" s="664"/>
      <c r="AA6" s="664"/>
      <c r="AB6" s="664"/>
      <c r="AL6" s="602"/>
      <c r="AM6" s="602"/>
      <c r="AN6" s="602"/>
      <c r="AO6" s="602"/>
      <c r="AP6" s="602"/>
      <c r="AQ6" s="602"/>
      <c r="AR6" s="602"/>
      <c r="AS6" s="602"/>
      <c r="AT6" s="602"/>
      <c r="AU6" s="602"/>
      <c r="AV6" s="602"/>
      <c r="AW6" s="602"/>
      <c r="AX6" s="602"/>
      <c r="AY6" s="602"/>
      <c r="AZ6" s="602"/>
      <c r="BA6" s="602"/>
      <c r="BB6" s="602"/>
      <c r="BC6" s="602"/>
      <c r="BD6" s="602"/>
      <c r="BE6" s="602"/>
      <c r="BF6" s="602"/>
      <c r="BG6" s="602"/>
      <c r="BH6" s="602"/>
      <c r="BI6" s="602"/>
      <c r="BJ6" s="602"/>
      <c r="BK6" s="602"/>
      <c r="BL6" s="602"/>
      <c r="BM6" s="602"/>
      <c r="BN6" s="602"/>
      <c r="BO6" s="602"/>
      <c r="BP6" s="602"/>
      <c r="BQ6" s="602"/>
      <c r="BR6" s="602"/>
      <c r="BS6" s="602"/>
      <c r="BT6" s="602"/>
      <c r="BU6" s="602"/>
      <c r="BV6" s="602"/>
      <c r="BW6" s="602"/>
      <c r="BX6" s="602"/>
      <c r="BY6" s="602"/>
      <c r="BZ6" s="602"/>
      <c r="CA6" s="602"/>
      <c r="CB6" s="602"/>
      <c r="CC6" s="602"/>
      <c r="CD6" s="602"/>
      <c r="CE6" s="602"/>
      <c r="CF6" s="602"/>
      <c r="CG6" s="602"/>
      <c r="CH6" s="602"/>
      <c r="CI6" s="602"/>
      <c r="CJ6" s="602"/>
      <c r="CK6" s="602"/>
      <c r="CL6" s="602"/>
      <c r="CM6" s="602"/>
      <c r="CN6" s="602"/>
      <c r="CO6" s="602"/>
      <c r="CP6" s="602"/>
      <c r="CQ6" s="602"/>
      <c r="CR6" s="602"/>
      <c r="CS6" s="602"/>
      <c r="CT6" s="602"/>
      <c r="CU6" s="602"/>
      <c r="CV6" s="602"/>
      <c r="CW6" s="602"/>
      <c r="CX6" s="602"/>
      <c r="CY6" s="602"/>
      <c r="CZ6" s="602"/>
      <c r="DA6" s="602"/>
      <c r="DB6" s="602"/>
      <c r="DC6" s="602"/>
      <c r="DD6" s="602"/>
      <c r="DE6" s="602"/>
      <c r="DF6" s="602"/>
      <c r="DG6" s="602"/>
      <c r="DH6" s="602"/>
      <c r="DI6" s="602"/>
      <c r="DJ6" s="602"/>
      <c r="DK6" s="602"/>
      <c r="DL6" s="602"/>
      <c r="DM6" s="602"/>
      <c r="DN6" s="602"/>
      <c r="DO6" s="602"/>
      <c r="DP6" s="602"/>
      <c r="DQ6" s="602"/>
      <c r="DR6" s="602"/>
      <c r="DS6" s="602"/>
      <c r="DT6" s="602"/>
      <c r="DU6" s="602"/>
      <c r="DV6" s="602"/>
      <c r="DW6" s="602"/>
      <c r="DX6" s="602"/>
      <c r="DY6" s="602"/>
      <c r="DZ6" s="602"/>
      <c r="EA6" s="602"/>
      <c r="EB6" s="602"/>
      <c r="EC6" s="602"/>
      <c r="ED6" s="602"/>
      <c r="EE6" s="602"/>
      <c r="EF6" s="602"/>
      <c r="EG6" s="602"/>
      <c r="EH6" s="602"/>
      <c r="EI6" s="602"/>
      <c r="EJ6" s="602"/>
      <c r="EK6" s="602"/>
      <c r="EL6" s="602"/>
      <c r="EM6" s="602"/>
      <c r="EN6" s="602"/>
      <c r="EO6" s="602"/>
      <c r="EP6" s="602"/>
      <c r="EQ6" s="602"/>
      <c r="ER6" s="602"/>
      <c r="ES6" s="602"/>
      <c r="ET6" s="602"/>
      <c r="EU6" s="602"/>
      <c r="EV6" s="602"/>
      <c r="EW6" s="602"/>
      <c r="EX6" s="602"/>
      <c r="EY6" s="602"/>
    </row>
    <row r="7" spans="1:155" s="597" customFormat="1" ht="20.25" x14ac:dyDescent="0.3">
      <c r="A7" s="666"/>
      <c r="B7" s="666"/>
      <c r="C7" s="666"/>
      <c r="D7" s="666"/>
      <c r="E7" s="666"/>
      <c r="F7" s="666"/>
      <c r="G7" s="666"/>
      <c r="H7" s="666"/>
      <c r="I7" s="666"/>
      <c r="J7" s="666"/>
      <c r="K7" s="666"/>
      <c r="L7" s="666"/>
      <c r="M7" s="666"/>
      <c r="N7" s="666"/>
      <c r="O7" s="666"/>
      <c r="P7" s="666"/>
      <c r="Q7" s="666"/>
      <c r="R7" s="666"/>
      <c r="S7" s="666"/>
      <c r="T7" s="666"/>
      <c r="U7" s="666"/>
      <c r="V7" s="666"/>
      <c r="W7" s="666"/>
      <c r="X7" s="666"/>
      <c r="Y7" s="666"/>
      <c r="Z7" s="666"/>
      <c r="AA7" s="666"/>
      <c r="AB7" s="666"/>
      <c r="AC7" s="669"/>
      <c r="AD7" s="669"/>
      <c r="AE7" s="669"/>
      <c r="AF7" s="669"/>
      <c r="AG7" s="669"/>
      <c r="AH7" s="670"/>
      <c r="AI7" s="670"/>
      <c r="AL7" s="602"/>
      <c r="AM7" s="602"/>
      <c r="AN7" s="602"/>
      <c r="AO7" s="602"/>
      <c r="AP7" s="602"/>
      <c r="AQ7" s="602"/>
      <c r="AR7" s="602"/>
      <c r="AS7" s="602"/>
      <c r="AT7" s="602"/>
      <c r="AU7" s="602"/>
      <c r="AV7" s="602"/>
      <c r="AW7" s="602"/>
      <c r="AX7" s="602"/>
      <c r="AY7" s="602"/>
      <c r="AZ7" s="602"/>
      <c r="BA7" s="602"/>
      <c r="BB7" s="602"/>
      <c r="BC7" s="602"/>
      <c r="BD7" s="602"/>
      <c r="BE7" s="602"/>
      <c r="BF7" s="602"/>
      <c r="BG7" s="602"/>
      <c r="BH7" s="602"/>
      <c r="BI7" s="602"/>
      <c r="BJ7" s="602"/>
      <c r="BK7" s="602"/>
      <c r="BL7" s="602"/>
      <c r="BM7" s="602"/>
      <c r="BN7" s="602"/>
      <c r="BO7" s="602"/>
      <c r="BP7" s="602"/>
      <c r="BQ7" s="602"/>
      <c r="BR7" s="602"/>
      <c r="BS7" s="602"/>
      <c r="BT7" s="602"/>
      <c r="BU7" s="602"/>
      <c r="BV7" s="602"/>
      <c r="BW7" s="602"/>
      <c r="BX7" s="602"/>
      <c r="BY7" s="602"/>
      <c r="BZ7" s="602"/>
      <c r="CA7" s="602"/>
      <c r="CB7" s="602"/>
      <c r="CC7" s="602"/>
      <c r="CD7" s="602"/>
      <c r="CE7" s="602"/>
      <c r="CF7" s="602"/>
      <c r="CG7" s="602"/>
      <c r="CH7" s="602"/>
      <c r="CI7" s="602"/>
      <c r="CJ7" s="602"/>
      <c r="CK7" s="602"/>
      <c r="CL7" s="602"/>
      <c r="CM7" s="602"/>
      <c r="CN7" s="602"/>
      <c r="CO7" s="602"/>
      <c r="CP7" s="602"/>
      <c r="CQ7" s="602"/>
      <c r="CR7" s="602"/>
      <c r="CS7" s="602"/>
      <c r="CT7" s="602"/>
      <c r="CU7" s="602"/>
      <c r="CV7" s="602"/>
      <c r="CW7" s="602"/>
      <c r="CX7" s="602"/>
      <c r="CY7" s="602"/>
      <c r="CZ7" s="602"/>
      <c r="DA7" s="602"/>
      <c r="DB7" s="602"/>
      <c r="DC7" s="602"/>
      <c r="DD7" s="602"/>
      <c r="DE7" s="602"/>
      <c r="DF7" s="602"/>
      <c r="DG7" s="602"/>
      <c r="DH7" s="602"/>
      <c r="DI7" s="602"/>
      <c r="DJ7" s="602"/>
      <c r="DK7" s="602"/>
      <c r="DL7" s="602"/>
      <c r="DM7" s="602"/>
      <c r="DN7" s="602"/>
      <c r="DO7" s="602"/>
      <c r="DP7" s="602"/>
      <c r="DQ7" s="602"/>
      <c r="DR7" s="602"/>
      <c r="DS7" s="602"/>
      <c r="DT7" s="602"/>
      <c r="DU7" s="602"/>
      <c r="DV7" s="602"/>
      <c r="DW7" s="602"/>
      <c r="DX7" s="602"/>
      <c r="DY7" s="602"/>
      <c r="DZ7" s="602"/>
      <c r="EA7" s="602"/>
      <c r="EB7" s="602"/>
      <c r="EC7" s="602"/>
      <c r="ED7" s="602"/>
      <c r="EE7" s="602"/>
      <c r="EF7" s="602"/>
      <c r="EG7" s="602"/>
      <c r="EH7" s="602"/>
      <c r="EI7" s="602"/>
      <c r="EJ7" s="602"/>
      <c r="EK7" s="602"/>
      <c r="EL7" s="602"/>
      <c r="EM7" s="602"/>
      <c r="EN7" s="602"/>
      <c r="EO7" s="602"/>
      <c r="EP7" s="602"/>
      <c r="EQ7" s="602"/>
      <c r="ER7" s="602"/>
      <c r="ES7" s="602"/>
      <c r="ET7" s="602"/>
      <c r="EU7" s="602"/>
      <c r="EV7" s="602"/>
      <c r="EW7" s="602"/>
      <c r="EX7" s="602"/>
      <c r="EY7" s="602"/>
    </row>
    <row r="8" spans="1:155" s="597" customFormat="1" ht="12.75" customHeight="1" x14ac:dyDescent="0.3">
      <c r="A8" s="666"/>
      <c r="B8" s="666"/>
      <c r="C8" s="666"/>
      <c r="D8" s="666"/>
      <c r="E8" s="666"/>
      <c r="F8" s="666"/>
      <c r="G8" s="666"/>
      <c r="H8" s="666"/>
      <c r="I8" s="666"/>
      <c r="J8" s="666"/>
      <c r="K8" s="666"/>
      <c r="L8" s="666"/>
      <c r="M8" s="666"/>
      <c r="N8" s="666"/>
      <c r="O8" s="666"/>
      <c r="P8" s="666"/>
      <c r="Q8" s="666"/>
      <c r="R8" s="666"/>
      <c r="S8" s="666"/>
      <c r="T8" s="666"/>
      <c r="U8" s="666"/>
      <c r="V8" s="666"/>
      <c r="W8" s="666"/>
      <c r="X8" s="666"/>
      <c r="Y8" s="666"/>
      <c r="Z8" s="666"/>
      <c r="AA8" s="666"/>
      <c r="AB8" s="666"/>
      <c r="AC8" s="669"/>
      <c r="AD8" s="669"/>
      <c r="AE8" s="669"/>
      <c r="AF8" s="669"/>
      <c r="AG8" s="669"/>
      <c r="AH8" s="670"/>
      <c r="AI8" s="670"/>
      <c r="AL8" s="602"/>
      <c r="AM8" s="602"/>
      <c r="AN8" s="602"/>
      <c r="AO8" s="602"/>
      <c r="AP8" s="602"/>
      <c r="AQ8" s="602"/>
      <c r="AR8" s="602"/>
      <c r="AS8" s="602"/>
      <c r="AT8" s="602"/>
      <c r="AU8" s="602"/>
      <c r="AV8" s="602"/>
      <c r="AW8" s="602"/>
      <c r="AX8" s="602"/>
      <c r="AY8" s="602"/>
      <c r="AZ8" s="602"/>
      <c r="BA8" s="602"/>
      <c r="BB8" s="602"/>
      <c r="BC8" s="602"/>
      <c r="BD8" s="602"/>
      <c r="BE8" s="602"/>
      <c r="BF8" s="602"/>
      <c r="BG8" s="602"/>
      <c r="BH8" s="602"/>
      <c r="BI8" s="602"/>
      <c r="BJ8" s="602"/>
      <c r="BK8" s="602"/>
      <c r="BL8" s="602"/>
      <c r="BM8" s="602"/>
      <c r="BN8" s="602"/>
      <c r="BO8" s="602"/>
      <c r="BP8" s="602"/>
      <c r="BQ8" s="602"/>
      <c r="BR8" s="602"/>
      <c r="BS8" s="602"/>
      <c r="BT8" s="602"/>
      <c r="BU8" s="602"/>
      <c r="BV8" s="602"/>
      <c r="BW8" s="602"/>
      <c r="BX8" s="602"/>
      <c r="BY8" s="602"/>
      <c r="BZ8" s="602"/>
      <c r="CA8" s="602"/>
      <c r="CB8" s="602"/>
      <c r="CC8" s="602"/>
      <c r="CD8" s="602"/>
      <c r="CE8" s="602"/>
      <c r="CF8" s="602"/>
      <c r="CG8" s="602"/>
      <c r="CH8" s="602"/>
      <c r="CI8" s="602"/>
      <c r="CJ8" s="602"/>
      <c r="CK8" s="602"/>
      <c r="CL8" s="602"/>
      <c r="CM8" s="602"/>
      <c r="CN8" s="602"/>
      <c r="CO8" s="602"/>
      <c r="CP8" s="602"/>
      <c r="CQ8" s="602"/>
      <c r="CR8" s="602"/>
      <c r="CS8" s="602"/>
      <c r="CT8" s="602"/>
      <c r="CU8" s="602"/>
      <c r="CV8" s="602"/>
      <c r="CW8" s="602"/>
      <c r="CX8" s="602"/>
      <c r="CY8" s="602"/>
      <c r="CZ8" s="602"/>
      <c r="DA8" s="602"/>
      <c r="DB8" s="602"/>
      <c r="DC8" s="602"/>
      <c r="DD8" s="602"/>
      <c r="DE8" s="602"/>
      <c r="DF8" s="602"/>
      <c r="DG8" s="602"/>
      <c r="DH8" s="602"/>
      <c r="DI8" s="602"/>
      <c r="DJ8" s="602"/>
      <c r="DK8" s="602"/>
      <c r="DL8" s="602"/>
      <c r="DM8" s="602"/>
      <c r="DN8" s="602"/>
      <c r="DO8" s="602"/>
      <c r="DP8" s="602"/>
      <c r="DQ8" s="602"/>
      <c r="DR8" s="602"/>
      <c r="DS8" s="602"/>
      <c r="DT8" s="602"/>
      <c r="DU8" s="602"/>
      <c r="DV8" s="602"/>
      <c r="DW8" s="602"/>
      <c r="DX8" s="602"/>
      <c r="DY8" s="602"/>
      <c r="DZ8" s="602"/>
      <c r="EA8" s="602"/>
      <c r="EB8" s="602"/>
      <c r="EC8" s="602"/>
      <c r="ED8" s="602"/>
      <c r="EE8" s="602"/>
      <c r="EF8" s="602"/>
      <c r="EG8" s="602"/>
      <c r="EH8" s="602"/>
      <c r="EI8" s="602"/>
      <c r="EJ8" s="602"/>
      <c r="EK8" s="602"/>
      <c r="EL8" s="602"/>
      <c r="EM8" s="602"/>
      <c r="EN8" s="602"/>
      <c r="EO8" s="602"/>
      <c r="EP8" s="602"/>
      <c r="EQ8" s="602"/>
      <c r="ER8" s="602"/>
      <c r="ES8" s="602"/>
      <c r="ET8" s="602"/>
      <c r="EU8" s="602"/>
      <c r="EV8" s="602"/>
      <c r="EW8" s="602"/>
      <c r="EX8" s="602"/>
      <c r="EY8" s="602"/>
    </row>
    <row r="9" spans="1:155" ht="27.75" customHeight="1" x14ac:dyDescent="0.25">
      <c r="C9" s="671" t="s">
        <v>2064</v>
      </c>
      <c r="D9" s="672"/>
      <c r="E9" s="672"/>
      <c r="F9" s="672"/>
      <c r="G9" s="672"/>
      <c r="H9" s="672"/>
      <c r="I9" s="672"/>
      <c r="J9" s="672"/>
      <c r="K9" s="672"/>
      <c r="L9" s="672"/>
      <c r="M9" s="672"/>
      <c r="N9" s="672"/>
      <c r="O9" s="672"/>
      <c r="P9" s="672"/>
      <c r="Q9" s="672"/>
      <c r="R9" s="672"/>
      <c r="S9" s="672"/>
      <c r="T9" s="672"/>
      <c r="U9" s="672"/>
      <c r="V9" s="672"/>
      <c r="W9" s="672"/>
      <c r="X9" s="672"/>
      <c r="Y9" s="672"/>
      <c r="Z9" s="672"/>
      <c r="AA9" s="672"/>
      <c r="AB9" s="672"/>
      <c r="AC9" s="672"/>
      <c r="AD9" s="672"/>
      <c r="AE9" s="672"/>
      <c r="AF9" s="672"/>
      <c r="AG9" s="672"/>
      <c r="AH9" s="673"/>
      <c r="AI9" s="673"/>
      <c r="AJ9" s="608"/>
    </row>
    <row r="10" spans="1:155" s="677" customFormat="1" ht="20.25" customHeight="1" x14ac:dyDescent="0.25">
      <c r="A10" s="674"/>
      <c r="B10" s="675"/>
      <c r="C10" s="675"/>
      <c r="D10" s="675"/>
      <c r="E10" s="675"/>
      <c r="F10" s="676">
        <f t="shared" ref="F10:AJ10" si="0">COUNTIF(F12:F161,"х")</f>
        <v>3</v>
      </c>
      <c r="G10" s="676">
        <f t="shared" si="0"/>
        <v>3</v>
      </c>
      <c r="H10" s="676">
        <f t="shared" si="0"/>
        <v>27</v>
      </c>
      <c r="I10" s="676">
        <f t="shared" si="0"/>
        <v>20</v>
      </c>
      <c r="J10" s="676">
        <f t="shared" si="0"/>
        <v>17</v>
      </c>
      <c r="K10" s="676">
        <f t="shared" si="0"/>
        <v>0</v>
      </c>
      <c r="L10" s="676">
        <f t="shared" si="0"/>
        <v>0</v>
      </c>
      <c r="M10" s="676">
        <f t="shared" si="0"/>
        <v>5</v>
      </c>
      <c r="N10" s="676">
        <f t="shared" si="0"/>
        <v>6</v>
      </c>
      <c r="O10" s="676">
        <f t="shared" si="0"/>
        <v>3</v>
      </c>
      <c r="P10" s="676">
        <f t="shared" si="0"/>
        <v>5</v>
      </c>
      <c r="Q10" s="676">
        <f t="shared" si="0"/>
        <v>0</v>
      </c>
      <c r="R10" s="676">
        <f t="shared" si="0"/>
        <v>0</v>
      </c>
      <c r="S10" s="676">
        <f t="shared" si="0"/>
        <v>6</v>
      </c>
      <c r="T10" s="676">
        <f t="shared" si="0"/>
        <v>6</v>
      </c>
      <c r="U10" s="676">
        <f t="shared" si="0"/>
        <v>9</v>
      </c>
      <c r="V10" s="676">
        <f t="shared" si="0"/>
        <v>6</v>
      </c>
      <c r="W10" s="676">
        <f t="shared" si="0"/>
        <v>7</v>
      </c>
      <c r="X10" s="676">
        <f t="shared" si="0"/>
        <v>0</v>
      </c>
      <c r="Y10" s="676">
        <f t="shared" si="0"/>
        <v>0</v>
      </c>
      <c r="Z10" s="676">
        <f t="shared" si="0"/>
        <v>6</v>
      </c>
      <c r="AA10" s="676">
        <f t="shared" si="0"/>
        <v>6</v>
      </c>
      <c r="AB10" s="676">
        <f t="shared" si="0"/>
        <v>5</v>
      </c>
      <c r="AC10" s="676">
        <f t="shared" si="0"/>
        <v>6</v>
      </c>
      <c r="AD10" s="676">
        <f t="shared" si="0"/>
        <v>5</v>
      </c>
      <c r="AE10" s="676">
        <f t="shared" si="0"/>
        <v>0</v>
      </c>
      <c r="AF10" s="676">
        <f t="shared" si="0"/>
        <v>0</v>
      </c>
      <c r="AG10" s="676">
        <f t="shared" si="0"/>
        <v>5</v>
      </c>
      <c r="AH10" s="676">
        <f t="shared" si="0"/>
        <v>6</v>
      </c>
      <c r="AI10" s="676">
        <f t="shared" si="0"/>
        <v>4</v>
      </c>
      <c r="AJ10" s="676">
        <f t="shared" si="0"/>
        <v>3</v>
      </c>
      <c r="AL10" s="678"/>
      <c r="AM10" s="678"/>
      <c r="AN10" s="678"/>
      <c r="AO10" s="678"/>
      <c r="AP10" s="678"/>
      <c r="AQ10" s="678"/>
      <c r="AR10" s="678"/>
      <c r="AS10" s="678"/>
      <c r="AT10" s="678"/>
      <c r="AU10" s="678"/>
      <c r="AV10" s="678"/>
      <c r="AW10" s="678"/>
      <c r="AX10" s="678"/>
      <c r="AY10" s="678"/>
      <c r="AZ10" s="678"/>
      <c r="BA10" s="678"/>
      <c r="BB10" s="678"/>
      <c r="BC10" s="678"/>
      <c r="BD10" s="678"/>
      <c r="BE10" s="678"/>
      <c r="BF10" s="678"/>
      <c r="BG10" s="678"/>
      <c r="BH10" s="678"/>
      <c r="BI10" s="678"/>
      <c r="BJ10" s="678"/>
      <c r="BK10" s="678"/>
      <c r="BL10" s="678"/>
      <c r="BM10" s="678"/>
      <c r="BN10" s="678"/>
      <c r="BO10" s="678"/>
      <c r="BP10" s="678"/>
      <c r="BQ10" s="678"/>
      <c r="BR10" s="678"/>
      <c r="BS10" s="678"/>
      <c r="BT10" s="678"/>
      <c r="BU10" s="678"/>
      <c r="BV10" s="678"/>
      <c r="BW10" s="678"/>
      <c r="BX10" s="678"/>
      <c r="BY10" s="678"/>
      <c r="BZ10" s="678"/>
      <c r="CA10" s="678"/>
      <c r="CB10" s="678"/>
      <c r="CC10" s="678"/>
      <c r="CD10" s="678"/>
      <c r="CE10" s="678"/>
      <c r="CF10" s="678"/>
      <c r="CG10" s="678"/>
      <c r="CH10" s="678"/>
      <c r="CI10" s="678"/>
      <c r="CJ10" s="678"/>
      <c r="CK10" s="678"/>
      <c r="CL10" s="678"/>
      <c r="CM10" s="678"/>
      <c r="CN10" s="678"/>
      <c r="CO10" s="678"/>
      <c r="CP10" s="678"/>
      <c r="CQ10" s="678"/>
      <c r="CR10" s="678"/>
      <c r="CS10" s="678"/>
      <c r="CT10" s="678"/>
      <c r="CU10" s="678"/>
      <c r="CV10" s="678"/>
      <c r="CW10" s="678"/>
      <c r="CX10" s="678"/>
      <c r="CY10" s="678"/>
      <c r="CZ10" s="678"/>
      <c r="DA10" s="678"/>
      <c r="DB10" s="678"/>
      <c r="DC10" s="678"/>
      <c r="DD10" s="678"/>
      <c r="DE10" s="678"/>
      <c r="DF10" s="678"/>
      <c r="DG10" s="678"/>
      <c r="DH10" s="678"/>
      <c r="DI10" s="678"/>
      <c r="DJ10" s="678"/>
      <c r="DK10" s="678"/>
      <c r="DL10" s="678"/>
      <c r="DM10" s="678"/>
      <c r="DN10" s="678"/>
      <c r="DO10" s="678"/>
      <c r="DP10" s="678"/>
      <c r="DQ10" s="678"/>
      <c r="DR10" s="678"/>
      <c r="DS10" s="678"/>
      <c r="DT10" s="678"/>
      <c r="DU10" s="678"/>
      <c r="DV10" s="678"/>
      <c r="DW10" s="678"/>
      <c r="DX10" s="678"/>
      <c r="DY10" s="678"/>
      <c r="DZ10" s="678"/>
      <c r="EA10" s="678"/>
      <c r="EB10" s="678"/>
      <c r="EC10" s="678"/>
      <c r="ED10" s="678"/>
      <c r="EE10" s="678"/>
      <c r="EF10" s="678"/>
      <c r="EG10" s="678"/>
      <c r="EH10" s="678"/>
      <c r="EI10" s="678"/>
      <c r="EJ10" s="678"/>
      <c r="EK10" s="678"/>
      <c r="EL10" s="678"/>
      <c r="EM10" s="678"/>
      <c r="EN10" s="678"/>
      <c r="EO10" s="678"/>
      <c r="EP10" s="678"/>
      <c r="EQ10" s="678"/>
      <c r="ER10" s="678"/>
      <c r="ES10" s="678"/>
      <c r="ET10" s="678"/>
      <c r="EU10" s="678"/>
      <c r="EV10" s="678"/>
      <c r="EW10" s="678"/>
      <c r="EX10" s="678"/>
      <c r="EY10" s="678"/>
    </row>
    <row r="11" spans="1:155" s="689" customFormat="1" ht="48" customHeight="1" x14ac:dyDescent="0.25">
      <c r="A11" s="679" t="s">
        <v>136</v>
      </c>
      <c r="B11" s="680" t="s">
        <v>1552</v>
      </c>
      <c r="C11" s="681" t="s">
        <v>1672</v>
      </c>
      <c r="D11" s="682" t="s">
        <v>1671</v>
      </c>
      <c r="E11" s="682" t="s">
        <v>1675</v>
      </c>
      <c r="F11" s="683">
        <v>1</v>
      </c>
      <c r="G11" s="684">
        <v>2</v>
      </c>
      <c r="H11" s="685">
        <v>3</v>
      </c>
      <c r="I11" s="686">
        <v>4</v>
      </c>
      <c r="J11" s="683">
        <v>5</v>
      </c>
      <c r="K11" s="684">
        <v>6</v>
      </c>
      <c r="L11" s="683">
        <v>7</v>
      </c>
      <c r="M11" s="685">
        <v>8</v>
      </c>
      <c r="N11" s="685">
        <v>9</v>
      </c>
      <c r="O11" s="685">
        <v>10</v>
      </c>
      <c r="P11" s="686">
        <v>11</v>
      </c>
      <c r="Q11" s="683">
        <v>12</v>
      </c>
      <c r="R11" s="685">
        <v>13</v>
      </c>
      <c r="S11" s="685">
        <v>14</v>
      </c>
      <c r="T11" s="685">
        <v>15</v>
      </c>
      <c r="U11" s="685">
        <v>16</v>
      </c>
      <c r="V11" s="685">
        <v>17</v>
      </c>
      <c r="W11" s="683">
        <v>18</v>
      </c>
      <c r="X11" s="683">
        <v>19</v>
      </c>
      <c r="Y11" s="685">
        <v>20</v>
      </c>
      <c r="Z11" s="685">
        <v>21</v>
      </c>
      <c r="AA11" s="685">
        <v>22</v>
      </c>
      <c r="AB11" s="685">
        <v>23</v>
      </c>
      <c r="AC11" s="685">
        <v>24</v>
      </c>
      <c r="AD11" s="683">
        <v>25</v>
      </c>
      <c r="AE11" s="683">
        <v>26</v>
      </c>
      <c r="AF11" s="685">
        <v>27</v>
      </c>
      <c r="AG11" s="685">
        <v>28</v>
      </c>
      <c r="AH11" s="685">
        <v>29</v>
      </c>
      <c r="AI11" s="686">
        <v>30</v>
      </c>
      <c r="AJ11" s="686">
        <v>31</v>
      </c>
      <c r="AK11" s="687" t="s">
        <v>1994</v>
      </c>
      <c r="AL11" s="688"/>
      <c r="AM11" s="688"/>
      <c r="AN11" s="688"/>
      <c r="AO11" s="688"/>
      <c r="AP11" s="688"/>
      <c r="AQ11" s="688"/>
      <c r="AR11" s="688"/>
      <c r="AS11" s="688"/>
      <c r="AT11" s="688"/>
      <c r="AU11" s="688"/>
      <c r="AV11" s="688"/>
      <c r="AW11" s="688"/>
      <c r="AX11" s="688"/>
      <c r="AY11" s="688"/>
      <c r="AZ11" s="688"/>
      <c r="BA11" s="688"/>
      <c r="BB11" s="688"/>
      <c r="BC11" s="688"/>
      <c r="BD11" s="688"/>
      <c r="BE11" s="688"/>
      <c r="BF11" s="688"/>
      <c r="BG11" s="688"/>
      <c r="BH11" s="688"/>
      <c r="BI11" s="688"/>
      <c r="BJ11" s="688"/>
      <c r="BK11" s="688"/>
      <c r="BL11" s="688"/>
      <c r="BM11" s="688"/>
      <c r="BN11" s="688"/>
      <c r="BO11" s="688"/>
      <c r="BP11" s="688"/>
      <c r="BQ11" s="688"/>
      <c r="BR11" s="688"/>
      <c r="BS11" s="688"/>
      <c r="BT11" s="688"/>
      <c r="BU11" s="688"/>
      <c r="BV11" s="688"/>
      <c r="BW11" s="688"/>
      <c r="BX11" s="688"/>
      <c r="BY11" s="688"/>
      <c r="BZ11" s="688"/>
      <c r="CA11" s="688"/>
      <c r="CB11" s="688"/>
      <c r="CC11" s="688"/>
      <c r="CD11" s="688"/>
      <c r="CE11" s="688"/>
      <c r="CF11" s="688"/>
      <c r="CG11" s="688"/>
      <c r="CH11" s="688"/>
      <c r="CI11" s="688"/>
      <c r="CJ11" s="688"/>
      <c r="CK11" s="688"/>
      <c r="CL11" s="688"/>
      <c r="CM11" s="688"/>
      <c r="CN11" s="688"/>
      <c r="CO11" s="688"/>
      <c r="CP11" s="688"/>
      <c r="CQ11" s="688"/>
      <c r="CR11" s="688"/>
      <c r="CS11" s="688"/>
      <c r="CT11" s="688"/>
      <c r="CU11" s="688"/>
      <c r="CV11" s="688"/>
      <c r="CW11" s="688"/>
      <c r="CX11" s="688"/>
      <c r="CY11" s="688"/>
      <c r="CZ11" s="688"/>
      <c r="DA11" s="688"/>
      <c r="DB11" s="688"/>
      <c r="DC11" s="688"/>
      <c r="DD11" s="688"/>
      <c r="DE11" s="688"/>
      <c r="DF11" s="688"/>
      <c r="DG11" s="688"/>
      <c r="DH11" s="688"/>
      <c r="DI11" s="688"/>
      <c r="DJ11" s="688"/>
      <c r="DK11" s="688"/>
      <c r="DL11" s="688"/>
      <c r="DM11" s="688"/>
      <c r="DN11" s="688"/>
      <c r="DO11" s="688"/>
      <c r="DP11" s="688"/>
      <c r="DQ11" s="688"/>
      <c r="DR11" s="688"/>
      <c r="DS11" s="688"/>
      <c r="DT11" s="688"/>
      <c r="DU11" s="688"/>
      <c r="DV11" s="688"/>
      <c r="DW11" s="688"/>
      <c r="DX11" s="688"/>
      <c r="DY11" s="688"/>
      <c r="DZ11" s="688"/>
      <c r="EA11" s="688"/>
      <c r="EB11" s="688"/>
      <c r="EC11" s="688"/>
      <c r="ED11" s="688"/>
      <c r="EE11" s="688"/>
      <c r="EF11" s="688"/>
      <c r="EG11" s="688"/>
      <c r="EH11" s="688"/>
      <c r="EI11" s="688"/>
      <c r="EJ11" s="688"/>
      <c r="EK11" s="688"/>
      <c r="EL11" s="688"/>
      <c r="EM11" s="688"/>
      <c r="EN11" s="688"/>
      <c r="EO11" s="688"/>
      <c r="EP11" s="688"/>
      <c r="EQ11" s="688"/>
      <c r="ER11" s="688"/>
      <c r="ES11" s="688"/>
      <c r="ET11" s="688"/>
      <c r="EU11" s="688"/>
      <c r="EV11" s="688"/>
      <c r="EW11" s="688"/>
      <c r="EX11" s="688"/>
      <c r="EY11" s="688"/>
    </row>
    <row r="12" spans="1:155" s="689" customFormat="1" x14ac:dyDescent="0.2">
      <c r="A12" s="679">
        <v>1</v>
      </c>
      <c r="B12" s="690" t="s">
        <v>1689</v>
      </c>
      <c r="C12" s="633"/>
      <c r="D12" s="621" t="s">
        <v>1688</v>
      </c>
      <c r="E12" s="620"/>
      <c r="F12" s="685"/>
      <c r="G12" s="685"/>
      <c r="H12" s="685"/>
      <c r="I12" s="685"/>
      <c r="J12" s="685"/>
      <c r="K12" s="685"/>
      <c r="L12" s="685"/>
      <c r="M12" s="685"/>
      <c r="N12" s="685"/>
      <c r="O12" s="685"/>
      <c r="P12" s="685"/>
      <c r="Q12" s="685"/>
      <c r="R12" s="685"/>
      <c r="S12" s="685"/>
      <c r="T12" s="685"/>
      <c r="U12" s="685"/>
      <c r="V12" s="685"/>
      <c r="W12" s="685"/>
      <c r="X12" s="685"/>
      <c r="Y12" s="685"/>
      <c r="Z12" s="685"/>
      <c r="AA12" s="685"/>
      <c r="AB12" s="685"/>
      <c r="AC12" s="685"/>
      <c r="AD12" s="685"/>
      <c r="AE12" s="685"/>
      <c r="AF12" s="685"/>
      <c r="AG12" s="685"/>
      <c r="AH12" s="685"/>
      <c r="AI12" s="685"/>
      <c r="AJ12" s="685"/>
      <c r="AK12" s="687"/>
      <c r="AL12" s="688"/>
      <c r="AM12" s="688"/>
      <c r="AN12" s="688"/>
      <c r="AO12" s="688"/>
      <c r="AP12" s="688"/>
      <c r="AQ12" s="688"/>
      <c r="AR12" s="688"/>
      <c r="AS12" s="688"/>
      <c r="AT12" s="688"/>
      <c r="AU12" s="688"/>
      <c r="AV12" s="688"/>
      <c r="AW12" s="688"/>
      <c r="AX12" s="688"/>
      <c r="AY12" s="688"/>
      <c r="AZ12" s="688"/>
      <c r="BA12" s="688"/>
      <c r="BB12" s="688"/>
      <c r="BC12" s="688"/>
      <c r="BD12" s="688"/>
      <c r="BE12" s="688"/>
      <c r="BF12" s="688"/>
      <c r="BG12" s="688"/>
      <c r="BH12" s="688"/>
      <c r="BI12" s="688"/>
      <c r="BJ12" s="688"/>
      <c r="BK12" s="688"/>
      <c r="BL12" s="688"/>
      <c r="BM12" s="688"/>
      <c r="BN12" s="688"/>
      <c r="BO12" s="688"/>
      <c r="BP12" s="688"/>
      <c r="BQ12" s="688"/>
      <c r="BR12" s="688"/>
      <c r="BS12" s="688"/>
      <c r="BT12" s="688"/>
      <c r="BU12" s="688"/>
      <c r="BV12" s="688"/>
      <c r="BW12" s="688"/>
      <c r="BX12" s="688"/>
      <c r="BY12" s="688"/>
      <c r="BZ12" s="688"/>
      <c r="CA12" s="688"/>
      <c r="CB12" s="688"/>
      <c r="CC12" s="688"/>
      <c r="CD12" s="688"/>
      <c r="CE12" s="688"/>
      <c r="CF12" s="688"/>
      <c r="CG12" s="688"/>
      <c r="CH12" s="688"/>
      <c r="CI12" s="688"/>
      <c r="CJ12" s="688"/>
      <c r="CK12" s="688"/>
      <c r="CL12" s="688"/>
      <c r="CM12" s="688"/>
      <c r="CN12" s="688"/>
      <c r="CO12" s="688"/>
      <c r="CP12" s="688"/>
      <c r="CQ12" s="688"/>
      <c r="CR12" s="688"/>
      <c r="CS12" s="688"/>
      <c r="CT12" s="688"/>
      <c r="CU12" s="688"/>
      <c r="CV12" s="688"/>
      <c r="CW12" s="688"/>
      <c r="CX12" s="688"/>
      <c r="CY12" s="688"/>
      <c r="CZ12" s="688"/>
      <c r="DA12" s="688"/>
      <c r="DB12" s="688"/>
      <c r="DC12" s="688"/>
      <c r="DD12" s="688"/>
      <c r="DE12" s="688"/>
      <c r="DF12" s="688"/>
      <c r="DG12" s="688"/>
      <c r="DH12" s="688"/>
      <c r="DI12" s="688"/>
      <c r="DJ12" s="688"/>
      <c r="DK12" s="688"/>
      <c r="DL12" s="688"/>
      <c r="DM12" s="688"/>
      <c r="DN12" s="688"/>
      <c r="DO12" s="688"/>
      <c r="DP12" s="688"/>
      <c r="DQ12" s="688"/>
      <c r="DR12" s="688"/>
      <c r="DS12" s="688"/>
      <c r="DT12" s="688"/>
      <c r="DU12" s="688"/>
      <c r="DV12" s="688"/>
      <c r="DW12" s="688"/>
      <c r="DX12" s="688"/>
      <c r="DY12" s="688"/>
      <c r="DZ12" s="688"/>
      <c r="EA12" s="688"/>
      <c r="EB12" s="688"/>
      <c r="EC12" s="688"/>
      <c r="ED12" s="688"/>
      <c r="EE12" s="688"/>
      <c r="EF12" s="688"/>
      <c r="EG12" s="688"/>
      <c r="EH12" s="688"/>
      <c r="EI12" s="688"/>
      <c r="EJ12" s="688"/>
      <c r="EK12" s="688"/>
      <c r="EL12" s="688"/>
      <c r="EM12" s="688"/>
      <c r="EN12" s="688"/>
      <c r="EO12" s="688"/>
      <c r="EP12" s="688"/>
      <c r="EQ12" s="688"/>
      <c r="ER12" s="688"/>
      <c r="ES12" s="688"/>
      <c r="ET12" s="688"/>
      <c r="EU12" s="688"/>
      <c r="EV12" s="688"/>
      <c r="EW12" s="688"/>
      <c r="EX12" s="688"/>
      <c r="EY12" s="688"/>
    </row>
    <row r="13" spans="1:155" s="689" customFormat="1" x14ac:dyDescent="0.25">
      <c r="A13" s="679">
        <v>2</v>
      </c>
      <c r="B13" s="633" t="s">
        <v>1692</v>
      </c>
      <c r="C13" s="633" t="s">
        <v>1693</v>
      </c>
      <c r="D13" s="621" t="s">
        <v>1995</v>
      </c>
      <c r="E13" s="620" t="s">
        <v>1499</v>
      </c>
      <c r="F13" s="685"/>
      <c r="G13" s="685"/>
      <c r="H13" s="685" t="s">
        <v>638</v>
      </c>
      <c r="I13" s="685" t="s">
        <v>638</v>
      </c>
      <c r="J13" s="685" t="s">
        <v>638</v>
      </c>
      <c r="K13" s="685"/>
      <c r="L13" s="685"/>
      <c r="M13" s="685"/>
      <c r="N13" s="685"/>
      <c r="O13" s="685"/>
      <c r="P13" s="685"/>
      <c r="Q13" s="685"/>
      <c r="R13" s="685"/>
      <c r="S13" s="685" t="s">
        <v>638</v>
      </c>
      <c r="T13" s="685"/>
      <c r="U13" s="685"/>
      <c r="V13" s="685"/>
      <c r="W13" s="685"/>
      <c r="X13" s="685"/>
      <c r="Y13" s="685"/>
      <c r="Z13" s="685"/>
      <c r="AA13" s="685"/>
      <c r="AB13" s="685"/>
      <c r="AC13" s="685"/>
      <c r="AD13" s="685"/>
      <c r="AE13" s="685"/>
      <c r="AF13" s="685"/>
      <c r="AG13" s="685"/>
      <c r="AH13" s="685"/>
      <c r="AI13" s="685"/>
      <c r="AJ13" s="685"/>
      <c r="AK13" s="687"/>
      <c r="AL13" s="688"/>
      <c r="AM13" s="688"/>
      <c r="AN13" s="688"/>
      <c r="AO13" s="688"/>
      <c r="AP13" s="688"/>
      <c r="AQ13" s="688"/>
      <c r="AR13" s="688"/>
      <c r="AS13" s="688"/>
      <c r="AT13" s="688"/>
      <c r="AU13" s="688"/>
      <c r="AV13" s="688"/>
      <c r="AW13" s="688"/>
      <c r="AX13" s="688"/>
      <c r="AY13" s="688"/>
      <c r="AZ13" s="688"/>
      <c r="BA13" s="688"/>
      <c r="BB13" s="688"/>
      <c r="BC13" s="688"/>
      <c r="BD13" s="688"/>
      <c r="BE13" s="688"/>
      <c r="BF13" s="688"/>
      <c r="BG13" s="688"/>
      <c r="BH13" s="688"/>
      <c r="BI13" s="688"/>
      <c r="BJ13" s="688"/>
      <c r="BK13" s="688"/>
      <c r="BL13" s="688"/>
      <c r="BM13" s="688"/>
      <c r="BN13" s="688"/>
      <c r="BO13" s="688"/>
      <c r="BP13" s="688"/>
      <c r="BQ13" s="688"/>
      <c r="BR13" s="688"/>
      <c r="BS13" s="688"/>
      <c r="BT13" s="688"/>
      <c r="BU13" s="688"/>
      <c r="BV13" s="688"/>
      <c r="BW13" s="688"/>
      <c r="BX13" s="688"/>
      <c r="BY13" s="688"/>
      <c r="BZ13" s="688"/>
      <c r="CA13" s="688"/>
      <c r="CB13" s="688"/>
      <c r="CC13" s="688"/>
      <c r="CD13" s="688"/>
      <c r="CE13" s="688"/>
      <c r="CF13" s="688"/>
      <c r="CG13" s="688"/>
      <c r="CH13" s="688"/>
      <c r="CI13" s="688"/>
      <c r="CJ13" s="688"/>
      <c r="CK13" s="688"/>
      <c r="CL13" s="688"/>
      <c r="CM13" s="688"/>
      <c r="CN13" s="688"/>
      <c r="CO13" s="688"/>
      <c r="CP13" s="688"/>
      <c r="CQ13" s="688"/>
      <c r="CR13" s="688"/>
      <c r="CS13" s="688"/>
      <c r="CT13" s="688"/>
      <c r="CU13" s="688"/>
      <c r="CV13" s="688"/>
      <c r="CW13" s="688"/>
      <c r="CX13" s="688"/>
      <c r="CY13" s="688"/>
      <c r="CZ13" s="688"/>
      <c r="DA13" s="688"/>
      <c r="DB13" s="688"/>
      <c r="DC13" s="688"/>
      <c r="DD13" s="688"/>
      <c r="DE13" s="688"/>
      <c r="DF13" s="688"/>
      <c r="DG13" s="688"/>
      <c r="DH13" s="688"/>
      <c r="DI13" s="688"/>
      <c r="DJ13" s="688"/>
      <c r="DK13" s="688"/>
      <c r="DL13" s="688"/>
      <c r="DM13" s="688"/>
      <c r="DN13" s="688"/>
      <c r="DO13" s="688"/>
      <c r="DP13" s="688"/>
      <c r="DQ13" s="688"/>
      <c r="DR13" s="688"/>
      <c r="DS13" s="688"/>
      <c r="DT13" s="688"/>
      <c r="DU13" s="688"/>
      <c r="DV13" s="688"/>
      <c r="DW13" s="688"/>
      <c r="DX13" s="688"/>
      <c r="DY13" s="688"/>
      <c r="DZ13" s="688"/>
      <c r="EA13" s="688"/>
      <c r="EB13" s="688"/>
      <c r="EC13" s="688"/>
      <c r="ED13" s="688"/>
      <c r="EE13" s="688"/>
      <c r="EF13" s="688"/>
      <c r="EG13" s="688"/>
      <c r="EH13" s="688"/>
      <c r="EI13" s="688"/>
      <c r="EJ13" s="688"/>
      <c r="EK13" s="688"/>
      <c r="EL13" s="688"/>
      <c r="EM13" s="688"/>
      <c r="EN13" s="688"/>
      <c r="EO13" s="688"/>
      <c r="EP13" s="688"/>
      <c r="EQ13" s="688"/>
      <c r="ER13" s="688"/>
      <c r="ES13" s="688"/>
      <c r="ET13" s="688"/>
      <c r="EU13" s="688"/>
      <c r="EV13" s="688"/>
      <c r="EW13" s="688"/>
      <c r="EX13" s="688"/>
      <c r="EY13" s="688"/>
    </row>
    <row r="14" spans="1:155" s="689" customFormat="1" ht="13.5" customHeight="1" x14ac:dyDescent="0.25">
      <c r="A14" s="679">
        <v>3</v>
      </c>
      <c r="B14" s="633" t="s">
        <v>1696</v>
      </c>
      <c r="C14" s="633" t="s">
        <v>1697</v>
      </c>
      <c r="D14" s="621" t="s">
        <v>1695</v>
      </c>
      <c r="E14" s="620"/>
      <c r="F14" s="685"/>
      <c r="G14" s="685"/>
      <c r="H14" s="685"/>
      <c r="I14" s="685"/>
      <c r="J14" s="685"/>
      <c r="K14" s="685"/>
      <c r="L14" s="685"/>
      <c r="M14" s="685"/>
      <c r="N14" s="685"/>
      <c r="O14" s="685"/>
      <c r="P14" s="685"/>
      <c r="Q14" s="685"/>
      <c r="R14" s="685"/>
      <c r="S14" s="685"/>
      <c r="T14" s="685"/>
      <c r="U14" s="685"/>
      <c r="V14" s="685"/>
      <c r="W14" s="685"/>
      <c r="X14" s="685"/>
      <c r="Y14" s="685"/>
      <c r="Z14" s="685"/>
      <c r="AA14" s="685"/>
      <c r="AB14" s="685"/>
      <c r="AC14" s="685"/>
      <c r="AD14" s="685"/>
      <c r="AE14" s="685"/>
      <c r="AF14" s="685"/>
      <c r="AG14" s="685"/>
      <c r="AH14" s="685"/>
      <c r="AI14" s="685"/>
      <c r="AJ14" s="685"/>
      <c r="AK14" s="687"/>
      <c r="AL14" s="688"/>
      <c r="AM14" s="688"/>
      <c r="AN14" s="688"/>
      <c r="AO14" s="688"/>
      <c r="AP14" s="688"/>
      <c r="AQ14" s="688"/>
      <c r="AR14" s="688"/>
      <c r="AS14" s="688"/>
      <c r="AT14" s="688"/>
      <c r="AU14" s="688"/>
      <c r="AV14" s="688"/>
      <c r="AW14" s="688"/>
      <c r="AX14" s="688"/>
      <c r="AY14" s="688"/>
      <c r="AZ14" s="688"/>
      <c r="BA14" s="688"/>
      <c r="BB14" s="688"/>
      <c r="BC14" s="688"/>
      <c r="BD14" s="688"/>
      <c r="BE14" s="688"/>
      <c r="BF14" s="688"/>
      <c r="BG14" s="688"/>
      <c r="BH14" s="688"/>
      <c r="BI14" s="688"/>
      <c r="BJ14" s="688"/>
      <c r="BK14" s="688"/>
      <c r="BL14" s="688"/>
      <c r="BM14" s="688"/>
      <c r="BN14" s="688"/>
      <c r="BO14" s="688"/>
      <c r="BP14" s="688"/>
      <c r="BQ14" s="688"/>
      <c r="BR14" s="688"/>
      <c r="BS14" s="688"/>
      <c r="BT14" s="688"/>
      <c r="BU14" s="688"/>
      <c r="BV14" s="688"/>
      <c r="BW14" s="688"/>
      <c r="BX14" s="688"/>
      <c r="BY14" s="688"/>
      <c r="BZ14" s="688"/>
      <c r="CA14" s="688"/>
      <c r="CB14" s="688"/>
      <c r="CC14" s="688"/>
      <c r="CD14" s="688"/>
      <c r="CE14" s="688"/>
      <c r="CF14" s="688"/>
      <c r="CG14" s="688"/>
      <c r="CH14" s="688"/>
      <c r="CI14" s="688"/>
      <c r="CJ14" s="688"/>
      <c r="CK14" s="688"/>
      <c r="CL14" s="688"/>
      <c r="CM14" s="688"/>
      <c r="CN14" s="688"/>
      <c r="CO14" s="688"/>
      <c r="CP14" s="688"/>
      <c r="CQ14" s="688"/>
      <c r="CR14" s="688"/>
      <c r="CS14" s="688"/>
      <c r="CT14" s="688"/>
      <c r="CU14" s="688"/>
      <c r="CV14" s="688"/>
      <c r="CW14" s="688"/>
      <c r="CX14" s="688"/>
      <c r="CY14" s="688"/>
      <c r="CZ14" s="688"/>
      <c r="DA14" s="688"/>
      <c r="DB14" s="688"/>
      <c r="DC14" s="688"/>
      <c r="DD14" s="688"/>
      <c r="DE14" s="688"/>
      <c r="DF14" s="688"/>
      <c r="DG14" s="688"/>
      <c r="DH14" s="688"/>
      <c r="DI14" s="688"/>
      <c r="DJ14" s="688"/>
      <c r="DK14" s="688"/>
      <c r="DL14" s="688"/>
      <c r="DM14" s="688"/>
      <c r="DN14" s="688"/>
      <c r="DO14" s="688"/>
      <c r="DP14" s="688"/>
      <c r="DQ14" s="688"/>
      <c r="DR14" s="688"/>
      <c r="DS14" s="688"/>
      <c r="DT14" s="688"/>
      <c r="DU14" s="688"/>
      <c r="DV14" s="688"/>
      <c r="DW14" s="688"/>
      <c r="DX14" s="688"/>
      <c r="DY14" s="688"/>
      <c r="DZ14" s="688"/>
      <c r="EA14" s="688"/>
      <c r="EB14" s="688"/>
      <c r="EC14" s="688"/>
      <c r="ED14" s="688"/>
      <c r="EE14" s="688"/>
      <c r="EF14" s="688"/>
      <c r="EG14" s="688"/>
      <c r="EH14" s="688"/>
      <c r="EI14" s="688"/>
      <c r="EJ14" s="688"/>
      <c r="EK14" s="688"/>
      <c r="EL14" s="688"/>
      <c r="EM14" s="688"/>
      <c r="EN14" s="688"/>
      <c r="EO14" s="688"/>
      <c r="EP14" s="688"/>
      <c r="EQ14" s="688"/>
      <c r="ER14" s="688"/>
      <c r="ES14" s="688"/>
      <c r="ET14" s="688"/>
      <c r="EU14" s="688"/>
      <c r="EV14" s="688"/>
      <c r="EW14" s="688"/>
      <c r="EX14" s="688"/>
      <c r="EY14" s="688"/>
    </row>
    <row r="15" spans="1:155" s="689" customFormat="1" ht="13.5" customHeight="1" x14ac:dyDescent="0.25">
      <c r="A15" s="679">
        <v>4</v>
      </c>
      <c r="B15" s="633" t="s">
        <v>1699</v>
      </c>
      <c r="C15" s="633" t="s">
        <v>1700</v>
      </c>
      <c r="D15" s="621" t="s">
        <v>1996</v>
      </c>
      <c r="E15" s="620" t="s">
        <v>1502</v>
      </c>
      <c r="F15" s="685"/>
      <c r="G15" s="685"/>
      <c r="H15" s="685" t="s">
        <v>638</v>
      </c>
      <c r="I15" s="685" t="s">
        <v>638</v>
      </c>
      <c r="J15" s="685" t="s">
        <v>638</v>
      </c>
      <c r="K15" s="685"/>
      <c r="L15" s="685"/>
      <c r="M15" s="685"/>
      <c r="N15" s="685"/>
      <c r="O15" s="685"/>
      <c r="P15" s="685"/>
      <c r="Q15" s="685"/>
      <c r="R15" s="685"/>
      <c r="S15" s="685"/>
      <c r="T15" s="685" t="s">
        <v>638</v>
      </c>
      <c r="U15" s="685"/>
      <c r="V15" s="685"/>
      <c r="W15" s="685"/>
      <c r="X15" s="685"/>
      <c r="Y15" s="685"/>
      <c r="Z15" s="685"/>
      <c r="AA15" s="685"/>
      <c r="AB15" s="685"/>
      <c r="AC15" s="685"/>
      <c r="AD15" s="685"/>
      <c r="AE15" s="685"/>
      <c r="AF15" s="685"/>
      <c r="AG15" s="685"/>
      <c r="AH15" s="685"/>
      <c r="AI15" s="685"/>
      <c r="AJ15" s="685"/>
      <c r="AK15" s="687"/>
      <c r="AL15" s="688"/>
      <c r="AM15" s="688"/>
      <c r="AN15" s="688"/>
      <c r="AO15" s="688"/>
      <c r="AP15" s="688"/>
      <c r="AQ15" s="688"/>
      <c r="AR15" s="688"/>
      <c r="AS15" s="688"/>
      <c r="AT15" s="688"/>
      <c r="AU15" s="688"/>
      <c r="AV15" s="688"/>
      <c r="AW15" s="688"/>
      <c r="AX15" s="688"/>
      <c r="AY15" s="688"/>
      <c r="AZ15" s="688"/>
      <c r="BA15" s="688"/>
      <c r="BB15" s="688"/>
      <c r="BC15" s="688"/>
      <c r="BD15" s="688"/>
      <c r="BE15" s="688"/>
      <c r="BF15" s="688"/>
      <c r="BG15" s="688"/>
      <c r="BH15" s="688"/>
      <c r="BI15" s="688"/>
      <c r="BJ15" s="688"/>
      <c r="BK15" s="688"/>
      <c r="BL15" s="688"/>
      <c r="BM15" s="688"/>
      <c r="BN15" s="688"/>
      <c r="BO15" s="688"/>
      <c r="BP15" s="688"/>
      <c r="BQ15" s="688"/>
      <c r="BR15" s="688"/>
      <c r="BS15" s="688"/>
      <c r="BT15" s="688"/>
      <c r="BU15" s="688"/>
      <c r="BV15" s="688"/>
      <c r="BW15" s="688"/>
      <c r="BX15" s="688"/>
      <c r="BY15" s="688"/>
      <c r="BZ15" s="688"/>
      <c r="CA15" s="688"/>
      <c r="CB15" s="688"/>
      <c r="CC15" s="688"/>
      <c r="CD15" s="688"/>
      <c r="CE15" s="688"/>
      <c r="CF15" s="688"/>
      <c r="CG15" s="688"/>
      <c r="CH15" s="688"/>
      <c r="CI15" s="688"/>
      <c r="CJ15" s="688"/>
      <c r="CK15" s="688"/>
      <c r="CL15" s="688"/>
      <c r="CM15" s="688"/>
      <c r="CN15" s="688"/>
      <c r="CO15" s="688"/>
      <c r="CP15" s="688"/>
      <c r="CQ15" s="688"/>
      <c r="CR15" s="688"/>
      <c r="CS15" s="688"/>
      <c r="CT15" s="688"/>
      <c r="CU15" s="688"/>
      <c r="CV15" s="688"/>
      <c r="CW15" s="688"/>
      <c r="CX15" s="688"/>
      <c r="CY15" s="688"/>
      <c r="CZ15" s="688"/>
      <c r="DA15" s="688"/>
      <c r="DB15" s="688"/>
      <c r="DC15" s="688"/>
      <c r="DD15" s="688"/>
      <c r="DE15" s="688"/>
      <c r="DF15" s="688"/>
      <c r="DG15" s="688"/>
      <c r="DH15" s="688"/>
      <c r="DI15" s="688"/>
      <c r="DJ15" s="688"/>
      <c r="DK15" s="688"/>
      <c r="DL15" s="688"/>
      <c r="DM15" s="688"/>
      <c r="DN15" s="688"/>
      <c r="DO15" s="688"/>
      <c r="DP15" s="688"/>
      <c r="DQ15" s="688"/>
      <c r="DR15" s="688"/>
      <c r="DS15" s="688"/>
      <c r="DT15" s="688"/>
      <c r="DU15" s="688"/>
      <c r="DV15" s="688"/>
      <c r="DW15" s="688"/>
      <c r="DX15" s="688"/>
      <c r="DY15" s="688"/>
      <c r="DZ15" s="688"/>
      <c r="EA15" s="688"/>
      <c r="EB15" s="688"/>
      <c r="EC15" s="688"/>
      <c r="ED15" s="688"/>
      <c r="EE15" s="688"/>
      <c r="EF15" s="688"/>
      <c r="EG15" s="688"/>
      <c r="EH15" s="688"/>
      <c r="EI15" s="688"/>
      <c r="EJ15" s="688"/>
      <c r="EK15" s="688"/>
      <c r="EL15" s="688"/>
      <c r="EM15" s="688"/>
      <c r="EN15" s="688"/>
      <c r="EO15" s="688"/>
      <c r="EP15" s="688"/>
      <c r="EQ15" s="688"/>
      <c r="ER15" s="688"/>
      <c r="ES15" s="688"/>
      <c r="ET15" s="688"/>
      <c r="EU15" s="688"/>
      <c r="EV15" s="688"/>
      <c r="EW15" s="688"/>
      <c r="EX15" s="688"/>
      <c r="EY15" s="688"/>
    </row>
    <row r="16" spans="1:155" s="689" customFormat="1" x14ac:dyDescent="0.25">
      <c r="A16" s="679">
        <f t="shared" ref="A16:A79" si="1">A15+1</f>
        <v>5</v>
      </c>
      <c r="B16" s="633" t="s">
        <v>1702</v>
      </c>
      <c r="C16" s="633" t="s">
        <v>1997</v>
      </c>
      <c r="D16" s="621" t="s">
        <v>1998</v>
      </c>
      <c r="E16" s="620" t="s">
        <v>1499</v>
      </c>
      <c r="F16" s="685"/>
      <c r="G16" s="685"/>
      <c r="H16" s="685" t="s">
        <v>638</v>
      </c>
      <c r="I16" s="685" t="s">
        <v>638</v>
      </c>
      <c r="J16" s="685" t="s">
        <v>638</v>
      </c>
      <c r="K16" s="685"/>
      <c r="L16" s="685"/>
      <c r="M16" s="685"/>
      <c r="N16" s="685"/>
      <c r="O16" s="685"/>
      <c r="P16" s="685"/>
      <c r="Q16" s="685"/>
      <c r="R16" s="685"/>
      <c r="S16" s="685"/>
      <c r="T16" s="685"/>
      <c r="U16" s="685" t="s">
        <v>638</v>
      </c>
      <c r="V16" s="685"/>
      <c r="W16" s="685"/>
      <c r="X16" s="685"/>
      <c r="Y16" s="685"/>
      <c r="Z16" s="685"/>
      <c r="AA16" s="685"/>
      <c r="AB16" s="685"/>
      <c r="AC16" s="685"/>
      <c r="AD16" s="685"/>
      <c r="AE16" s="685"/>
      <c r="AF16" s="685"/>
      <c r="AG16" s="685"/>
      <c r="AH16" s="685"/>
      <c r="AI16" s="685"/>
      <c r="AJ16" s="685"/>
      <c r="AK16" s="687"/>
      <c r="AL16" s="688"/>
      <c r="AM16" s="688"/>
      <c r="AN16" s="688"/>
      <c r="AO16" s="688"/>
      <c r="AP16" s="688"/>
      <c r="AQ16" s="688"/>
      <c r="AR16" s="688"/>
      <c r="AS16" s="688"/>
      <c r="AT16" s="688"/>
      <c r="AU16" s="688"/>
      <c r="AV16" s="688"/>
      <c r="AW16" s="688"/>
      <c r="AX16" s="688"/>
      <c r="AY16" s="688"/>
      <c r="AZ16" s="688"/>
      <c r="BA16" s="688"/>
      <c r="BB16" s="688"/>
      <c r="BC16" s="688"/>
      <c r="BD16" s="688"/>
      <c r="BE16" s="688"/>
      <c r="BF16" s="688"/>
      <c r="BG16" s="688"/>
      <c r="BH16" s="688"/>
      <c r="BI16" s="688"/>
      <c r="BJ16" s="688"/>
      <c r="BK16" s="688"/>
      <c r="BL16" s="688"/>
      <c r="BM16" s="688"/>
      <c r="BN16" s="688"/>
      <c r="BO16" s="688"/>
      <c r="BP16" s="688"/>
      <c r="BQ16" s="688"/>
      <c r="BR16" s="688"/>
      <c r="BS16" s="688"/>
      <c r="BT16" s="688"/>
      <c r="BU16" s="688"/>
      <c r="BV16" s="688"/>
      <c r="BW16" s="688"/>
      <c r="BX16" s="688"/>
      <c r="BY16" s="688"/>
      <c r="BZ16" s="688"/>
      <c r="CA16" s="688"/>
      <c r="CB16" s="688"/>
      <c r="CC16" s="688"/>
      <c r="CD16" s="688"/>
      <c r="CE16" s="688"/>
      <c r="CF16" s="688"/>
      <c r="CG16" s="688"/>
      <c r="CH16" s="688"/>
      <c r="CI16" s="688"/>
      <c r="CJ16" s="688"/>
      <c r="CK16" s="688"/>
      <c r="CL16" s="688"/>
      <c r="CM16" s="688"/>
      <c r="CN16" s="688"/>
      <c r="CO16" s="688"/>
      <c r="CP16" s="688"/>
      <c r="CQ16" s="688"/>
      <c r="CR16" s="688"/>
      <c r="CS16" s="688"/>
      <c r="CT16" s="688"/>
      <c r="CU16" s="688"/>
      <c r="CV16" s="688"/>
      <c r="CW16" s="688"/>
      <c r="CX16" s="688"/>
      <c r="CY16" s="688"/>
      <c r="CZ16" s="688"/>
      <c r="DA16" s="688"/>
      <c r="DB16" s="688"/>
      <c r="DC16" s="688"/>
      <c r="DD16" s="688"/>
      <c r="DE16" s="688"/>
      <c r="DF16" s="688"/>
      <c r="DG16" s="688"/>
      <c r="DH16" s="688"/>
      <c r="DI16" s="688"/>
      <c r="DJ16" s="688"/>
      <c r="DK16" s="688"/>
      <c r="DL16" s="688"/>
      <c r="DM16" s="688"/>
      <c r="DN16" s="688"/>
      <c r="DO16" s="688"/>
      <c r="DP16" s="688"/>
      <c r="DQ16" s="688"/>
      <c r="DR16" s="688"/>
      <c r="DS16" s="688"/>
      <c r="DT16" s="688"/>
      <c r="DU16" s="688"/>
      <c r="DV16" s="688"/>
      <c r="DW16" s="688"/>
      <c r="DX16" s="688"/>
      <c r="DY16" s="688"/>
      <c r="DZ16" s="688"/>
      <c r="EA16" s="688"/>
      <c r="EB16" s="688"/>
      <c r="EC16" s="688"/>
      <c r="ED16" s="688"/>
      <c r="EE16" s="688"/>
      <c r="EF16" s="688"/>
      <c r="EG16" s="688"/>
      <c r="EH16" s="688"/>
      <c r="EI16" s="688"/>
      <c r="EJ16" s="688"/>
      <c r="EK16" s="688"/>
      <c r="EL16" s="688"/>
      <c r="EM16" s="688"/>
      <c r="EN16" s="688"/>
      <c r="EO16" s="688"/>
      <c r="EP16" s="688"/>
      <c r="EQ16" s="688"/>
      <c r="ER16" s="688"/>
      <c r="ES16" s="688"/>
      <c r="ET16" s="688"/>
      <c r="EU16" s="688"/>
      <c r="EV16" s="688"/>
      <c r="EW16" s="688"/>
      <c r="EX16" s="688"/>
      <c r="EY16" s="688"/>
    </row>
    <row r="17" spans="1:155" s="689" customFormat="1" x14ac:dyDescent="0.25">
      <c r="A17" s="679">
        <f t="shared" si="1"/>
        <v>6</v>
      </c>
      <c r="B17" s="633" t="s">
        <v>1705</v>
      </c>
      <c r="C17" s="633" t="s">
        <v>1997</v>
      </c>
      <c r="D17" s="621" t="s">
        <v>1704</v>
      </c>
      <c r="E17" s="620" t="s">
        <v>1999</v>
      </c>
      <c r="F17" s="685"/>
      <c r="G17" s="685"/>
      <c r="H17" s="685" t="s">
        <v>638</v>
      </c>
      <c r="I17" s="685" t="s">
        <v>638</v>
      </c>
      <c r="J17" s="685" t="s">
        <v>638</v>
      </c>
      <c r="K17" s="685"/>
      <c r="L17" s="685"/>
      <c r="M17" s="685"/>
      <c r="N17" s="685"/>
      <c r="O17" s="685"/>
      <c r="P17" s="685"/>
      <c r="Q17" s="685"/>
      <c r="R17" s="685"/>
      <c r="S17" s="685"/>
      <c r="T17" s="685"/>
      <c r="U17" s="685"/>
      <c r="V17" s="685" t="s">
        <v>638</v>
      </c>
      <c r="W17" s="685"/>
      <c r="X17" s="685"/>
      <c r="Y17" s="685"/>
      <c r="Z17" s="685"/>
      <c r="AA17" s="685"/>
      <c r="AB17" s="685"/>
      <c r="AC17" s="685"/>
      <c r="AD17" s="685"/>
      <c r="AE17" s="685"/>
      <c r="AF17" s="685"/>
      <c r="AG17" s="685"/>
      <c r="AH17" s="685"/>
      <c r="AI17" s="685"/>
      <c r="AJ17" s="685"/>
      <c r="AK17" s="687"/>
      <c r="AL17" s="688"/>
      <c r="AM17" s="688"/>
      <c r="AN17" s="688"/>
      <c r="AO17" s="688"/>
      <c r="AP17" s="688"/>
      <c r="AQ17" s="688"/>
      <c r="AR17" s="688"/>
      <c r="AS17" s="688"/>
      <c r="AT17" s="688"/>
      <c r="AU17" s="688"/>
      <c r="AV17" s="688"/>
      <c r="AW17" s="688"/>
      <c r="AX17" s="688"/>
      <c r="AY17" s="688"/>
      <c r="AZ17" s="688"/>
      <c r="BA17" s="688"/>
      <c r="BB17" s="688"/>
      <c r="BC17" s="688"/>
      <c r="BD17" s="688"/>
      <c r="BE17" s="688"/>
      <c r="BF17" s="688"/>
      <c r="BG17" s="688"/>
      <c r="BH17" s="688"/>
      <c r="BI17" s="688"/>
      <c r="BJ17" s="688"/>
      <c r="BK17" s="688"/>
      <c r="BL17" s="688"/>
      <c r="BM17" s="688"/>
      <c r="BN17" s="688"/>
      <c r="BO17" s="688"/>
      <c r="BP17" s="688"/>
      <c r="BQ17" s="688"/>
      <c r="BR17" s="688"/>
      <c r="BS17" s="688"/>
      <c r="BT17" s="688"/>
      <c r="BU17" s="688"/>
      <c r="BV17" s="688"/>
      <c r="BW17" s="688"/>
      <c r="BX17" s="688"/>
      <c r="BY17" s="688"/>
      <c r="BZ17" s="688"/>
      <c r="CA17" s="688"/>
      <c r="CB17" s="688"/>
      <c r="CC17" s="688"/>
      <c r="CD17" s="688"/>
      <c r="CE17" s="688"/>
      <c r="CF17" s="688"/>
      <c r="CG17" s="688"/>
      <c r="CH17" s="688"/>
      <c r="CI17" s="688"/>
      <c r="CJ17" s="688"/>
      <c r="CK17" s="688"/>
      <c r="CL17" s="688"/>
      <c r="CM17" s="688"/>
      <c r="CN17" s="688"/>
      <c r="CO17" s="688"/>
      <c r="CP17" s="688"/>
      <c r="CQ17" s="688"/>
      <c r="CR17" s="688"/>
      <c r="CS17" s="688"/>
      <c r="CT17" s="688"/>
      <c r="CU17" s="688"/>
      <c r="CV17" s="688"/>
      <c r="CW17" s="688"/>
      <c r="CX17" s="688"/>
      <c r="CY17" s="688"/>
      <c r="CZ17" s="688"/>
      <c r="DA17" s="688"/>
      <c r="DB17" s="688"/>
      <c r="DC17" s="688"/>
      <c r="DD17" s="688"/>
      <c r="DE17" s="688"/>
      <c r="DF17" s="688"/>
      <c r="DG17" s="688"/>
      <c r="DH17" s="688"/>
      <c r="DI17" s="688"/>
      <c r="DJ17" s="688"/>
      <c r="DK17" s="688"/>
      <c r="DL17" s="688"/>
      <c r="DM17" s="688"/>
      <c r="DN17" s="688"/>
      <c r="DO17" s="688"/>
      <c r="DP17" s="688"/>
      <c r="DQ17" s="688"/>
      <c r="DR17" s="688"/>
      <c r="DS17" s="688"/>
      <c r="DT17" s="688"/>
      <c r="DU17" s="688"/>
      <c r="DV17" s="688"/>
      <c r="DW17" s="688"/>
      <c r="DX17" s="688"/>
      <c r="DY17" s="688"/>
      <c r="DZ17" s="688"/>
      <c r="EA17" s="688"/>
      <c r="EB17" s="688"/>
      <c r="EC17" s="688"/>
      <c r="ED17" s="688"/>
      <c r="EE17" s="688"/>
      <c r="EF17" s="688"/>
      <c r="EG17" s="688"/>
      <c r="EH17" s="688"/>
      <c r="EI17" s="688"/>
      <c r="EJ17" s="688"/>
      <c r="EK17" s="688"/>
      <c r="EL17" s="688"/>
      <c r="EM17" s="688"/>
      <c r="EN17" s="688"/>
      <c r="EO17" s="688"/>
      <c r="EP17" s="688"/>
      <c r="EQ17" s="688"/>
      <c r="ER17" s="688"/>
      <c r="ES17" s="688"/>
      <c r="ET17" s="688"/>
      <c r="EU17" s="688"/>
      <c r="EV17" s="688"/>
      <c r="EW17" s="688"/>
      <c r="EX17" s="688"/>
      <c r="EY17" s="688"/>
    </row>
    <row r="18" spans="1:155" s="689" customFormat="1" ht="13.5" customHeight="1" x14ac:dyDescent="0.25">
      <c r="A18" s="679">
        <f t="shared" si="1"/>
        <v>7</v>
      </c>
      <c r="B18" s="633" t="s">
        <v>1709</v>
      </c>
      <c r="C18" s="633" t="s">
        <v>1710</v>
      </c>
      <c r="D18" s="621" t="s">
        <v>2000</v>
      </c>
      <c r="E18" s="620" t="s">
        <v>1502</v>
      </c>
      <c r="F18" s="685"/>
      <c r="G18" s="685"/>
      <c r="H18" s="685" t="s">
        <v>638</v>
      </c>
      <c r="I18" s="685" t="s">
        <v>638</v>
      </c>
      <c r="J18" s="685" t="s">
        <v>638</v>
      </c>
      <c r="K18" s="685"/>
      <c r="L18" s="685"/>
      <c r="M18" s="685"/>
      <c r="N18" s="685"/>
      <c r="O18" s="685"/>
      <c r="P18" s="685"/>
      <c r="Q18" s="685"/>
      <c r="R18" s="685"/>
      <c r="S18" s="685"/>
      <c r="T18" s="685"/>
      <c r="U18" s="685"/>
      <c r="V18" s="685"/>
      <c r="W18" s="685" t="s">
        <v>638</v>
      </c>
      <c r="X18" s="685"/>
      <c r="Y18" s="685"/>
      <c r="Z18" s="685"/>
      <c r="AA18" s="685"/>
      <c r="AB18" s="685"/>
      <c r="AC18" s="685"/>
      <c r="AD18" s="685"/>
      <c r="AE18" s="685"/>
      <c r="AF18" s="685"/>
      <c r="AG18" s="685"/>
      <c r="AH18" s="685"/>
      <c r="AI18" s="685"/>
      <c r="AJ18" s="685"/>
      <c r="AK18" s="687"/>
      <c r="AL18" s="688"/>
      <c r="AM18" s="688"/>
      <c r="AN18" s="688"/>
      <c r="AO18" s="688"/>
      <c r="AP18" s="688"/>
      <c r="AQ18" s="688"/>
      <c r="AR18" s="688"/>
      <c r="AS18" s="688"/>
      <c r="AT18" s="688"/>
      <c r="AU18" s="688"/>
      <c r="AV18" s="688"/>
      <c r="AW18" s="688"/>
      <c r="AX18" s="688"/>
      <c r="AY18" s="688"/>
      <c r="AZ18" s="688"/>
      <c r="BA18" s="688"/>
      <c r="BB18" s="688"/>
      <c r="BC18" s="688"/>
      <c r="BD18" s="688"/>
      <c r="BE18" s="688"/>
      <c r="BF18" s="688"/>
      <c r="BG18" s="688"/>
      <c r="BH18" s="688"/>
      <c r="BI18" s="688"/>
      <c r="BJ18" s="688"/>
      <c r="BK18" s="688"/>
      <c r="BL18" s="688"/>
      <c r="BM18" s="688"/>
      <c r="BN18" s="688"/>
      <c r="BO18" s="688"/>
      <c r="BP18" s="688"/>
      <c r="BQ18" s="688"/>
      <c r="BR18" s="688"/>
      <c r="BS18" s="688"/>
      <c r="BT18" s="688"/>
      <c r="BU18" s="688"/>
      <c r="BV18" s="688"/>
      <c r="BW18" s="688"/>
      <c r="BX18" s="688"/>
      <c r="BY18" s="688"/>
      <c r="BZ18" s="688"/>
      <c r="CA18" s="688"/>
      <c r="CB18" s="688"/>
      <c r="CC18" s="688"/>
      <c r="CD18" s="688"/>
      <c r="CE18" s="688"/>
      <c r="CF18" s="688"/>
      <c r="CG18" s="688"/>
      <c r="CH18" s="688"/>
      <c r="CI18" s="688"/>
      <c r="CJ18" s="688"/>
      <c r="CK18" s="688"/>
      <c r="CL18" s="688"/>
      <c r="CM18" s="688"/>
      <c r="CN18" s="688"/>
      <c r="CO18" s="688"/>
      <c r="CP18" s="688"/>
      <c r="CQ18" s="688"/>
      <c r="CR18" s="688"/>
      <c r="CS18" s="688"/>
      <c r="CT18" s="688"/>
      <c r="CU18" s="688"/>
      <c r="CV18" s="688"/>
      <c r="CW18" s="688"/>
      <c r="CX18" s="688"/>
      <c r="CY18" s="688"/>
      <c r="CZ18" s="688"/>
      <c r="DA18" s="688"/>
      <c r="DB18" s="688"/>
      <c r="DC18" s="688"/>
      <c r="DD18" s="688"/>
      <c r="DE18" s="688"/>
      <c r="DF18" s="688"/>
      <c r="DG18" s="688"/>
      <c r="DH18" s="688"/>
      <c r="DI18" s="688"/>
      <c r="DJ18" s="688"/>
      <c r="DK18" s="688"/>
      <c r="DL18" s="688"/>
      <c r="DM18" s="688"/>
      <c r="DN18" s="688"/>
      <c r="DO18" s="688"/>
      <c r="DP18" s="688"/>
      <c r="DQ18" s="688"/>
      <c r="DR18" s="688"/>
      <c r="DS18" s="688"/>
      <c r="DT18" s="688"/>
      <c r="DU18" s="688"/>
      <c r="DV18" s="688"/>
      <c r="DW18" s="688"/>
      <c r="DX18" s="688"/>
      <c r="DY18" s="688"/>
      <c r="DZ18" s="688"/>
      <c r="EA18" s="688"/>
      <c r="EB18" s="688"/>
      <c r="EC18" s="688"/>
      <c r="ED18" s="688"/>
      <c r="EE18" s="688"/>
      <c r="EF18" s="688"/>
      <c r="EG18" s="688"/>
      <c r="EH18" s="688"/>
      <c r="EI18" s="688"/>
      <c r="EJ18" s="688"/>
      <c r="EK18" s="688"/>
      <c r="EL18" s="688"/>
      <c r="EM18" s="688"/>
      <c r="EN18" s="688"/>
      <c r="EO18" s="688"/>
      <c r="EP18" s="688"/>
      <c r="EQ18" s="688"/>
      <c r="ER18" s="688"/>
      <c r="ES18" s="688"/>
      <c r="ET18" s="688"/>
      <c r="EU18" s="688"/>
      <c r="EV18" s="688"/>
      <c r="EW18" s="688"/>
      <c r="EX18" s="688"/>
      <c r="EY18" s="688"/>
    </row>
    <row r="19" spans="1:155" s="689" customFormat="1" ht="13.5" customHeight="1" x14ac:dyDescent="0.25">
      <c r="A19" s="679">
        <f t="shared" si="1"/>
        <v>8</v>
      </c>
      <c r="B19" s="691" t="s">
        <v>1711</v>
      </c>
      <c r="C19" s="633" t="s">
        <v>1712</v>
      </c>
      <c r="D19" s="633" t="s">
        <v>1712</v>
      </c>
      <c r="E19" s="620" t="s">
        <v>1999</v>
      </c>
      <c r="F19" s="685"/>
      <c r="G19" s="685"/>
      <c r="H19" s="685" t="s">
        <v>638</v>
      </c>
      <c r="I19" s="685"/>
      <c r="J19" s="685"/>
      <c r="K19" s="685"/>
      <c r="L19" s="685"/>
      <c r="M19" s="685"/>
      <c r="N19" s="685"/>
      <c r="O19" s="685"/>
      <c r="P19" s="685"/>
      <c r="Q19" s="685"/>
      <c r="R19" s="685"/>
      <c r="S19" s="685"/>
      <c r="T19" s="685"/>
      <c r="U19" s="685"/>
      <c r="V19" s="685"/>
      <c r="W19" s="685"/>
      <c r="X19" s="685"/>
      <c r="Y19" s="685"/>
      <c r="Z19" s="685" t="s">
        <v>638</v>
      </c>
      <c r="AA19" s="685"/>
      <c r="AB19" s="685"/>
      <c r="AC19" s="685"/>
      <c r="AD19" s="685"/>
      <c r="AE19" s="685"/>
      <c r="AF19" s="685"/>
      <c r="AG19" s="685"/>
      <c r="AH19" s="685"/>
      <c r="AI19" s="685"/>
      <c r="AJ19" s="685"/>
      <c r="AK19" s="687"/>
      <c r="AL19" s="688"/>
      <c r="AM19" s="688"/>
      <c r="AN19" s="688"/>
      <c r="AO19" s="688"/>
      <c r="AP19" s="688"/>
      <c r="AQ19" s="688"/>
      <c r="AR19" s="688"/>
      <c r="AS19" s="688"/>
      <c r="AT19" s="688"/>
      <c r="AU19" s="688"/>
      <c r="AV19" s="688"/>
      <c r="AW19" s="688"/>
      <c r="AX19" s="688"/>
      <c r="AY19" s="688"/>
      <c r="AZ19" s="688"/>
      <c r="BA19" s="688"/>
      <c r="BB19" s="688"/>
      <c r="BC19" s="688"/>
      <c r="BD19" s="688"/>
      <c r="BE19" s="688"/>
      <c r="BF19" s="688"/>
      <c r="BG19" s="688"/>
      <c r="BH19" s="688"/>
      <c r="BI19" s="688"/>
      <c r="BJ19" s="688"/>
      <c r="BK19" s="688"/>
      <c r="BL19" s="688"/>
      <c r="BM19" s="688"/>
      <c r="BN19" s="688"/>
      <c r="BO19" s="688"/>
      <c r="BP19" s="688"/>
      <c r="BQ19" s="688"/>
      <c r="BR19" s="688"/>
      <c r="BS19" s="688"/>
      <c r="BT19" s="688"/>
      <c r="BU19" s="688"/>
      <c r="BV19" s="688"/>
      <c r="BW19" s="688"/>
      <c r="BX19" s="688"/>
      <c r="BY19" s="688"/>
      <c r="BZ19" s="688"/>
      <c r="CA19" s="688"/>
      <c r="CB19" s="688"/>
      <c r="CC19" s="688"/>
      <c r="CD19" s="688"/>
      <c r="CE19" s="688"/>
      <c r="CF19" s="688"/>
      <c r="CG19" s="688"/>
      <c r="CH19" s="688"/>
      <c r="CI19" s="688"/>
      <c r="CJ19" s="688"/>
      <c r="CK19" s="688"/>
      <c r="CL19" s="688"/>
      <c r="CM19" s="688"/>
      <c r="CN19" s="688"/>
      <c r="CO19" s="688"/>
      <c r="CP19" s="688"/>
      <c r="CQ19" s="688"/>
      <c r="CR19" s="688"/>
      <c r="CS19" s="688"/>
      <c r="CT19" s="688"/>
      <c r="CU19" s="688"/>
      <c r="CV19" s="688"/>
      <c r="CW19" s="688"/>
      <c r="CX19" s="688"/>
      <c r="CY19" s="688"/>
      <c r="CZ19" s="688"/>
      <c r="DA19" s="688"/>
      <c r="DB19" s="688"/>
      <c r="DC19" s="688"/>
      <c r="DD19" s="688"/>
      <c r="DE19" s="688"/>
      <c r="DF19" s="688"/>
      <c r="DG19" s="688"/>
      <c r="DH19" s="688"/>
      <c r="DI19" s="688"/>
      <c r="DJ19" s="688"/>
      <c r="DK19" s="688"/>
      <c r="DL19" s="688"/>
      <c r="DM19" s="688"/>
      <c r="DN19" s="688"/>
      <c r="DO19" s="688"/>
      <c r="DP19" s="688"/>
      <c r="DQ19" s="688"/>
      <c r="DR19" s="688"/>
      <c r="DS19" s="688"/>
      <c r="DT19" s="688"/>
      <c r="DU19" s="688"/>
      <c r="DV19" s="688"/>
      <c r="DW19" s="688"/>
      <c r="DX19" s="688"/>
      <c r="DY19" s="688"/>
      <c r="DZ19" s="688"/>
      <c r="EA19" s="688"/>
      <c r="EB19" s="688"/>
      <c r="EC19" s="688"/>
      <c r="ED19" s="688"/>
      <c r="EE19" s="688"/>
      <c r="EF19" s="688"/>
      <c r="EG19" s="688"/>
      <c r="EH19" s="688"/>
      <c r="EI19" s="688"/>
      <c r="EJ19" s="688"/>
      <c r="EK19" s="688"/>
      <c r="EL19" s="688"/>
      <c r="EM19" s="688"/>
      <c r="EN19" s="688"/>
      <c r="EO19" s="688"/>
      <c r="EP19" s="688"/>
      <c r="EQ19" s="688"/>
      <c r="ER19" s="688"/>
      <c r="ES19" s="688"/>
      <c r="ET19" s="688"/>
      <c r="EU19" s="688"/>
      <c r="EV19" s="688"/>
      <c r="EW19" s="688"/>
      <c r="EX19" s="688"/>
      <c r="EY19" s="688"/>
    </row>
    <row r="20" spans="1:155" s="689" customFormat="1" ht="13.5" customHeight="1" x14ac:dyDescent="0.25">
      <c r="A20" s="679">
        <f t="shared" si="1"/>
        <v>9</v>
      </c>
      <c r="B20" s="633" t="s">
        <v>1714</v>
      </c>
      <c r="C20" s="633" t="s">
        <v>1715</v>
      </c>
      <c r="D20" s="621" t="s">
        <v>1713</v>
      </c>
      <c r="E20" s="620" t="s">
        <v>1499</v>
      </c>
      <c r="F20" s="685"/>
      <c r="G20" s="685"/>
      <c r="H20" s="685" t="s">
        <v>638</v>
      </c>
      <c r="I20" s="685" t="s">
        <v>638</v>
      </c>
      <c r="J20" s="685" t="s">
        <v>638</v>
      </c>
      <c r="K20" s="685"/>
      <c r="L20" s="685"/>
      <c r="M20" s="685"/>
      <c r="N20" s="685"/>
      <c r="O20" s="685"/>
      <c r="P20" s="685"/>
      <c r="Q20" s="685"/>
      <c r="R20" s="685"/>
      <c r="S20" s="685"/>
      <c r="T20" s="685"/>
      <c r="U20" s="685"/>
      <c r="V20" s="685"/>
      <c r="W20" s="685"/>
      <c r="X20" s="685"/>
      <c r="Y20" s="685"/>
      <c r="Z20" s="685"/>
      <c r="AA20" s="685" t="s">
        <v>638</v>
      </c>
      <c r="AB20" s="685"/>
      <c r="AC20" s="685"/>
      <c r="AD20" s="685"/>
      <c r="AE20" s="685"/>
      <c r="AF20" s="685"/>
      <c r="AG20" s="685"/>
      <c r="AH20" s="685"/>
      <c r="AI20" s="685"/>
      <c r="AJ20" s="685"/>
      <c r="AK20" s="687"/>
      <c r="AL20" s="688"/>
      <c r="AM20" s="688"/>
      <c r="AN20" s="688"/>
      <c r="AO20" s="688"/>
      <c r="AP20" s="688"/>
      <c r="AQ20" s="688"/>
      <c r="AR20" s="688"/>
      <c r="AS20" s="688"/>
      <c r="AT20" s="688"/>
      <c r="AU20" s="688"/>
      <c r="AV20" s="688"/>
      <c r="AW20" s="688"/>
      <c r="AX20" s="688"/>
      <c r="AY20" s="688"/>
      <c r="AZ20" s="688"/>
      <c r="BA20" s="688"/>
      <c r="BB20" s="688"/>
      <c r="BC20" s="688"/>
      <c r="BD20" s="688"/>
      <c r="BE20" s="688"/>
      <c r="BF20" s="688"/>
      <c r="BG20" s="688"/>
      <c r="BH20" s="688"/>
      <c r="BI20" s="688"/>
      <c r="BJ20" s="688"/>
      <c r="BK20" s="688"/>
      <c r="BL20" s="688"/>
      <c r="BM20" s="688"/>
      <c r="BN20" s="688"/>
      <c r="BO20" s="688"/>
      <c r="BP20" s="688"/>
      <c r="BQ20" s="688"/>
      <c r="BR20" s="688"/>
      <c r="BS20" s="688"/>
      <c r="BT20" s="688"/>
      <c r="BU20" s="688"/>
      <c r="BV20" s="688"/>
      <c r="BW20" s="688"/>
      <c r="BX20" s="688"/>
      <c r="BY20" s="688"/>
      <c r="BZ20" s="688"/>
      <c r="CA20" s="688"/>
      <c r="CB20" s="688"/>
      <c r="CC20" s="688"/>
      <c r="CD20" s="688"/>
      <c r="CE20" s="688"/>
      <c r="CF20" s="688"/>
      <c r="CG20" s="688"/>
      <c r="CH20" s="688"/>
      <c r="CI20" s="688"/>
      <c r="CJ20" s="688"/>
      <c r="CK20" s="688"/>
      <c r="CL20" s="688"/>
      <c r="CM20" s="688"/>
      <c r="CN20" s="688"/>
      <c r="CO20" s="688"/>
      <c r="CP20" s="688"/>
      <c r="CQ20" s="688"/>
      <c r="CR20" s="688"/>
      <c r="CS20" s="688"/>
      <c r="CT20" s="688"/>
      <c r="CU20" s="688"/>
      <c r="CV20" s="688"/>
      <c r="CW20" s="688"/>
      <c r="CX20" s="688"/>
      <c r="CY20" s="688"/>
      <c r="CZ20" s="688"/>
      <c r="DA20" s="688"/>
      <c r="DB20" s="688"/>
      <c r="DC20" s="688"/>
      <c r="DD20" s="688"/>
      <c r="DE20" s="688"/>
      <c r="DF20" s="688"/>
      <c r="DG20" s="688"/>
      <c r="DH20" s="688"/>
      <c r="DI20" s="688"/>
      <c r="DJ20" s="688"/>
      <c r="DK20" s="688"/>
      <c r="DL20" s="688"/>
      <c r="DM20" s="688"/>
      <c r="DN20" s="688"/>
      <c r="DO20" s="688"/>
      <c r="DP20" s="688"/>
      <c r="DQ20" s="688"/>
      <c r="DR20" s="688"/>
      <c r="DS20" s="688"/>
      <c r="DT20" s="688"/>
      <c r="DU20" s="688"/>
      <c r="DV20" s="688"/>
      <c r="DW20" s="688"/>
      <c r="DX20" s="688"/>
      <c r="DY20" s="688"/>
      <c r="DZ20" s="688"/>
      <c r="EA20" s="688"/>
      <c r="EB20" s="688"/>
      <c r="EC20" s="688"/>
      <c r="ED20" s="688"/>
      <c r="EE20" s="688"/>
      <c r="EF20" s="688"/>
      <c r="EG20" s="688"/>
      <c r="EH20" s="688"/>
      <c r="EI20" s="688"/>
      <c r="EJ20" s="688"/>
      <c r="EK20" s="688"/>
      <c r="EL20" s="688"/>
      <c r="EM20" s="688"/>
      <c r="EN20" s="688"/>
      <c r="EO20" s="688"/>
      <c r="EP20" s="688"/>
      <c r="EQ20" s="688"/>
      <c r="ER20" s="688"/>
      <c r="ES20" s="688"/>
      <c r="ET20" s="688"/>
      <c r="EU20" s="688"/>
      <c r="EV20" s="688"/>
      <c r="EW20" s="688"/>
      <c r="EX20" s="688"/>
      <c r="EY20" s="688"/>
    </row>
    <row r="21" spans="1:155" s="689" customFormat="1" ht="13.5" customHeight="1" x14ac:dyDescent="0.25">
      <c r="A21" s="679">
        <f t="shared" si="1"/>
        <v>10</v>
      </c>
      <c r="B21" s="633" t="s">
        <v>1717</v>
      </c>
      <c r="C21" s="633" t="s">
        <v>1997</v>
      </c>
      <c r="D21" s="621" t="s">
        <v>1716</v>
      </c>
      <c r="E21" s="620" t="s">
        <v>1499</v>
      </c>
      <c r="F21" s="685"/>
      <c r="G21" s="685"/>
      <c r="H21" s="685" t="s">
        <v>638</v>
      </c>
      <c r="I21" s="685" t="s">
        <v>638</v>
      </c>
      <c r="J21" s="685" t="s">
        <v>638</v>
      </c>
      <c r="K21" s="685"/>
      <c r="L21" s="685"/>
      <c r="M21" s="685"/>
      <c r="N21" s="685"/>
      <c r="O21" s="685"/>
      <c r="P21" s="685"/>
      <c r="Q21" s="685"/>
      <c r="R21" s="685"/>
      <c r="S21" s="685"/>
      <c r="T21" s="685"/>
      <c r="U21" s="685"/>
      <c r="V21" s="685"/>
      <c r="W21" s="685"/>
      <c r="X21" s="685"/>
      <c r="Y21" s="685"/>
      <c r="Z21" s="685"/>
      <c r="AA21" s="685"/>
      <c r="AB21" s="685" t="s">
        <v>638</v>
      </c>
      <c r="AC21" s="685"/>
      <c r="AD21" s="685"/>
      <c r="AE21" s="685"/>
      <c r="AF21" s="685"/>
      <c r="AG21" s="685"/>
      <c r="AH21" s="685"/>
      <c r="AI21" s="685"/>
      <c r="AJ21" s="685"/>
      <c r="AK21" s="685"/>
      <c r="AL21" s="688"/>
      <c r="AM21" s="688"/>
      <c r="AN21" s="688"/>
      <c r="AO21" s="688"/>
      <c r="AP21" s="688"/>
      <c r="AQ21" s="688"/>
      <c r="AR21" s="688"/>
      <c r="AS21" s="688"/>
      <c r="AT21" s="688"/>
      <c r="AU21" s="688"/>
      <c r="AV21" s="688"/>
      <c r="AW21" s="688"/>
      <c r="AX21" s="688"/>
      <c r="AY21" s="688"/>
      <c r="AZ21" s="688"/>
      <c r="BA21" s="688"/>
      <c r="BB21" s="688"/>
      <c r="BC21" s="688"/>
      <c r="BD21" s="688"/>
      <c r="BE21" s="688"/>
      <c r="BF21" s="688"/>
      <c r="BG21" s="688"/>
      <c r="BH21" s="688"/>
      <c r="BI21" s="688"/>
      <c r="BJ21" s="688"/>
      <c r="BK21" s="688"/>
      <c r="BL21" s="688"/>
      <c r="BM21" s="688"/>
      <c r="BN21" s="688"/>
      <c r="BO21" s="688"/>
      <c r="BP21" s="688"/>
      <c r="BQ21" s="688"/>
      <c r="BR21" s="688"/>
      <c r="BS21" s="688"/>
      <c r="BT21" s="688"/>
      <c r="BU21" s="688"/>
      <c r="BV21" s="688"/>
      <c r="BW21" s="688"/>
      <c r="BX21" s="688"/>
      <c r="BY21" s="688"/>
      <c r="BZ21" s="688"/>
      <c r="CA21" s="688"/>
      <c r="CB21" s="688"/>
      <c r="CC21" s="688"/>
      <c r="CD21" s="688"/>
      <c r="CE21" s="688"/>
      <c r="CF21" s="688"/>
      <c r="CG21" s="688"/>
      <c r="CH21" s="688"/>
      <c r="CI21" s="688"/>
      <c r="CJ21" s="688"/>
      <c r="CK21" s="688"/>
      <c r="CL21" s="688"/>
      <c r="CM21" s="688"/>
      <c r="CN21" s="688"/>
      <c r="CO21" s="688"/>
      <c r="CP21" s="688"/>
      <c r="CQ21" s="688"/>
      <c r="CR21" s="688"/>
      <c r="CS21" s="688"/>
      <c r="CT21" s="688"/>
      <c r="CU21" s="688"/>
      <c r="CV21" s="688"/>
      <c r="CW21" s="688"/>
      <c r="CX21" s="688"/>
      <c r="CY21" s="688"/>
      <c r="CZ21" s="688"/>
      <c r="DA21" s="688"/>
      <c r="DB21" s="688"/>
      <c r="DC21" s="688"/>
      <c r="DD21" s="688"/>
      <c r="DE21" s="688"/>
      <c r="DF21" s="688"/>
      <c r="DG21" s="688"/>
      <c r="DH21" s="688"/>
      <c r="DI21" s="688"/>
      <c r="DJ21" s="688"/>
      <c r="DK21" s="688"/>
      <c r="DL21" s="688"/>
      <c r="DM21" s="688"/>
      <c r="DN21" s="688"/>
      <c r="DO21" s="688"/>
      <c r="DP21" s="688"/>
      <c r="DQ21" s="688"/>
      <c r="DR21" s="688"/>
      <c r="DS21" s="688"/>
      <c r="DT21" s="688"/>
      <c r="DU21" s="688"/>
      <c r="DV21" s="688"/>
      <c r="DW21" s="688"/>
      <c r="DX21" s="688"/>
      <c r="DY21" s="688"/>
      <c r="DZ21" s="688"/>
      <c r="EA21" s="688"/>
      <c r="EB21" s="688"/>
      <c r="EC21" s="688"/>
      <c r="ED21" s="688"/>
      <c r="EE21" s="688"/>
      <c r="EF21" s="688"/>
      <c r="EG21" s="688"/>
      <c r="EH21" s="688"/>
      <c r="EI21" s="688"/>
      <c r="EJ21" s="688"/>
      <c r="EK21" s="688"/>
      <c r="EL21" s="688"/>
      <c r="EM21" s="688"/>
      <c r="EN21" s="688"/>
      <c r="EO21" s="688"/>
      <c r="EP21" s="688"/>
      <c r="EQ21" s="688"/>
      <c r="ER21" s="688"/>
      <c r="ES21" s="688"/>
      <c r="ET21" s="688"/>
      <c r="EU21" s="688"/>
      <c r="EV21" s="688"/>
      <c r="EW21" s="688"/>
      <c r="EX21" s="688"/>
      <c r="EY21" s="688"/>
    </row>
    <row r="22" spans="1:155" s="689" customFormat="1" ht="13.5" customHeight="1" x14ac:dyDescent="0.25">
      <c r="A22" s="679">
        <f t="shared" si="1"/>
        <v>11</v>
      </c>
      <c r="B22" s="633" t="s">
        <v>1720</v>
      </c>
      <c r="C22" s="633" t="s">
        <v>1997</v>
      </c>
      <c r="D22" s="621" t="s">
        <v>1719</v>
      </c>
      <c r="E22" s="620" t="s">
        <v>1499</v>
      </c>
      <c r="F22" s="685"/>
      <c r="G22" s="685"/>
      <c r="H22" s="685" t="s">
        <v>638</v>
      </c>
      <c r="I22" s="685" t="s">
        <v>638</v>
      </c>
      <c r="J22" s="685" t="s">
        <v>638</v>
      </c>
      <c r="K22" s="685"/>
      <c r="L22" s="685"/>
      <c r="M22" s="685"/>
      <c r="N22" s="685"/>
      <c r="O22" s="685"/>
      <c r="P22" s="685"/>
      <c r="Q22" s="685"/>
      <c r="R22" s="685"/>
      <c r="S22" s="685"/>
      <c r="T22" s="685"/>
      <c r="U22" s="685"/>
      <c r="V22" s="685"/>
      <c r="W22" s="685"/>
      <c r="X22" s="685"/>
      <c r="Y22" s="685"/>
      <c r="Z22" s="685"/>
      <c r="AA22" s="685"/>
      <c r="AB22" s="685"/>
      <c r="AC22" s="685" t="s">
        <v>638</v>
      </c>
      <c r="AD22" s="685"/>
      <c r="AE22" s="685"/>
      <c r="AF22" s="685"/>
      <c r="AG22" s="685"/>
      <c r="AH22" s="685"/>
      <c r="AI22" s="685"/>
      <c r="AJ22" s="685"/>
      <c r="AK22" s="687"/>
      <c r="AL22" s="688"/>
      <c r="AM22" s="688"/>
      <c r="AN22" s="688"/>
      <c r="AO22" s="688"/>
      <c r="AP22" s="688"/>
      <c r="AQ22" s="688"/>
      <c r="AR22" s="688"/>
      <c r="AS22" s="688"/>
      <c r="AT22" s="688"/>
      <c r="AU22" s="688"/>
      <c r="AV22" s="688"/>
      <c r="AW22" s="688"/>
      <c r="AX22" s="688"/>
      <c r="AY22" s="688"/>
      <c r="AZ22" s="688"/>
      <c r="BA22" s="688"/>
      <c r="BB22" s="688"/>
      <c r="BC22" s="688"/>
      <c r="BD22" s="688"/>
      <c r="BE22" s="688"/>
      <c r="BF22" s="688"/>
      <c r="BG22" s="688"/>
      <c r="BH22" s="688"/>
      <c r="BI22" s="688"/>
      <c r="BJ22" s="688"/>
      <c r="BK22" s="688"/>
      <c r="BL22" s="688"/>
      <c r="BM22" s="688"/>
      <c r="BN22" s="688"/>
      <c r="BO22" s="688"/>
      <c r="BP22" s="688"/>
      <c r="BQ22" s="688"/>
      <c r="BR22" s="688"/>
      <c r="BS22" s="688"/>
      <c r="BT22" s="688"/>
      <c r="BU22" s="688"/>
      <c r="BV22" s="688"/>
      <c r="BW22" s="688"/>
      <c r="BX22" s="688"/>
      <c r="BY22" s="688"/>
      <c r="BZ22" s="688"/>
      <c r="CA22" s="688"/>
      <c r="CB22" s="688"/>
      <c r="CC22" s="688"/>
      <c r="CD22" s="688"/>
      <c r="CE22" s="688"/>
      <c r="CF22" s="688"/>
      <c r="CG22" s="688"/>
      <c r="CH22" s="688"/>
      <c r="CI22" s="688"/>
      <c r="CJ22" s="688"/>
      <c r="CK22" s="688"/>
      <c r="CL22" s="688"/>
      <c r="CM22" s="688"/>
      <c r="CN22" s="688"/>
      <c r="CO22" s="688"/>
      <c r="CP22" s="688"/>
      <c r="CQ22" s="688"/>
      <c r="CR22" s="688"/>
      <c r="CS22" s="688"/>
      <c r="CT22" s="688"/>
      <c r="CU22" s="688"/>
      <c r="CV22" s="688"/>
      <c r="CW22" s="688"/>
      <c r="CX22" s="688"/>
      <c r="CY22" s="688"/>
      <c r="CZ22" s="688"/>
      <c r="DA22" s="688"/>
      <c r="DB22" s="688"/>
      <c r="DC22" s="688"/>
      <c r="DD22" s="688"/>
      <c r="DE22" s="688"/>
      <c r="DF22" s="688"/>
      <c r="DG22" s="688"/>
      <c r="DH22" s="688"/>
      <c r="DI22" s="688"/>
      <c r="DJ22" s="688"/>
      <c r="DK22" s="688"/>
      <c r="DL22" s="688"/>
      <c r="DM22" s="688"/>
      <c r="DN22" s="688"/>
      <c r="DO22" s="688"/>
      <c r="DP22" s="688"/>
      <c r="DQ22" s="688"/>
      <c r="DR22" s="688"/>
      <c r="DS22" s="688"/>
      <c r="DT22" s="688"/>
      <c r="DU22" s="688"/>
      <c r="DV22" s="688"/>
      <c r="DW22" s="688"/>
      <c r="DX22" s="688"/>
      <c r="DY22" s="688"/>
      <c r="DZ22" s="688"/>
      <c r="EA22" s="688"/>
      <c r="EB22" s="688"/>
      <c r="EC22" s="688"/>
      <c r="ED22" s="688"/>
      <c r="EE22" s="688"/>
      <c r="EF22" s="688"/>
      <c r="EG22" s="688"/>
      <c r="EH22" s="688"/>
      <c r="EI22" s="688"/>
      <c r="EJ22" s="688"/>
      <c r="EK22" s="688"/>
      <c r="EL22" s="688"/>
      <c r="EM22" s="688"/>
      <c r="EN22" s="688"/>
      <c r="EO22" s="688"/>
      <c r="EP22" s="688"/>
      <c r="EQ22" s="688"/>
      <c r="ER22" s="688"/>
      <c r="ES22" s="688"/>
      <c r="ET22" s="688"/>
      <c r="EU22" s="688"/>
      <c r="EV22" s="688"/>
      <c r="EW22" s="688"/>
      <c r="EX22" s="688"/>
      <c r="EY22" s="688"/>
    </row>
    <row r="23" spans="1:155" s="689" customFormat="1" ht="13.5" customHeight="1" x14ac:dyDescent="0.25">
      <c r="A23" s="679">
        <f t="shared" si="1"/>
        <v>12</v>
      </c>
      <c r="B23" s="691" t="s">
        <v>1723</v>
      </c>
      <c r="C23" s="633" t="s">
        <v>1724</v>
      </c>
      <c r="D23" s="635" t="s">
        <v>1722</v>
      </c>
      <c r="E23" s="620"/>
      <c r="F23" s="685"/>
      <c r="G23" s="685"/>
      <c r="H23" s="685"/>
      <c r="I23" s="685"/>
      <c r="J23" s="685"/>
      <c r="K23" s="685"/>
      <c r="L23" s="685"/>
      <c r="M23" s="685"/>
      <c r="N23" s="685"/>
      <c r="O23" s="685"/>
      <c r="P23" s="685"/>
      <c r="Q23" s="685"/>
      <c r="R23" s="685"/>
      <c r="S23" s="685"/>
      <c r="T23" s="685"/>
      <c r="U23" s="685"/>
      <c r="V23" s="685"/>
      <c r="W23" s="685"/>
      <c r="X23" s="685"/>
      <c r="Y23" s="685"/>
      <c r="Z23" s="685"/>
      <c r="AA23" s="685"/>
      <c r="AB23" s="685"/>
      <c r="AC23" s="685"/>
      <c r="AD23" s="685"/>
      <c r="AE23" s="685"/>
      <c r="AF23" s="685"/>
      <c r="AG23" s="685"/>
      <c r="AH23" s="685"/>
      <c r="AI23" s="685"/>
      <c r="AJ23" s="685"/>
      <c r="AK23" s="687"/>
      <c r="AL23" s="688"/>
      <c r="AM23" s="688"/>
      <c r="AN23" s="688"/>
      <c r="AO23" s="688"/>
      <c r="AP23" s="688"/>
      <c r="AQ23" s="688"/>
      <c r="AR23" s="688"/>
      <c r="AS23" s="688"/>
      <c r="AT23" s="688"/>
      <c r="AU23" s="688"/>
      <c r="AV23" s="688"/>
      <c r="AW23" s="688"/>
      <c r="AX23" s="688"/>
      <c r="AY23" s="688"/>
      <c r="AZ23" s="688"/>
      <c r="BA23" s="688"/>
      <c r="BB23" s="688"/>
      <c r="BC23" s="688"/>
      <c r="BD23" s="688"/>
      <c r="BE23" s="688"/>
      <c r="BF23" s="688"/>
      <c r="BG23" s="688"/>
      <c r="BH23" s="688"/>
      <c r="BI23" s="688"/>
      <c r="BJ23" s="688"/>
      <c r="BK23" s="688"/>
      <c r="BL23" s="688"/>
      <c r="BM23" s="688"/>
      <c r="BN23" s="688"/>
      <c r="BO23" s="688"/>
      <c r="BP23" s="688"/>
      <c r="BQ23" s="688"/>
      <c r="BR23" s="688"/>
      <c r="BS23" s="688"/>
      <c r="BT23" s="688"/>
      <c r="BU23" s="688"/>
      <c r="BV23" s="688"/>
      <c r="BW23" s="688"/>
      <c r="BX23" s="688"/>
      <c r="BY23" s="688"/>
      <c r="BZ23" s="688"/>
      <c r="CA23" s="688"/>
      <c r="CB23" s="688"/>
      <c r="CC23" s="688"/>
      <c r="CD23" s="688"/>
      <c r="CE23" s="688"/>
      <c r="CF23" s="688"/>
      <c r="CG23" s="688"/>
      <c r="CH23" s="688"/>
      <c r="CI23" s="688"/>
      <c r="CJ23" s="688"/>
      <c r="CK23" s="688"/>
      <c r="CL23" s="688"/>
      <c r="CM23" s="688"/>
      <c r="CN23" s="688"/>
      <c r="CO23" s="688"/>
      <c r="CP23" s="688"/>
      <c r="CQ23" s="688"/>
      <c r="CR23" s="688"/>
      <c r="CS23" s="688"/>
      <c r="CT23" s="688"/>
      <c r="CU23" s="688"/>
      <c r="CV23" s="688"/>
      <c r="CW23" s="688"/>
      <c r="CX23" s="688"/>
      <c r="CY23" s="688"/>
      <c r="CZ23" s="688"/>
      <c r="DA23" s="688"/>
      <c r="DB23" s="688"/>
      <c r="DC23" s="688"/>
      <c r="DD23" s="688"/>
      <c r="DE23" s="688"/>
      <c r="DF23" s="688"/>
      <c r="DG23" s="688"/>
      <c r="DH23" s="688"/>
      <c r="DI23" s="688"/>
      <c r="DJ23" s="688"/>
      <c r="DK23" s="688"/>
      <c r="DL23" s="688"/>
      <c r="DM23" s="688"/>
      <c r="DN23" s="688"/>
      <c r="DO23" s="688"/>
      <c r="DP23" s="688"/>
      <c r="DQ23" s="688"/>
      <c r="DR23" s="688"/>
      <c r="DS23" s="688"/>
      <c r="DT23" s="688"/>
      <c r="DU23" s="688"/>
      <c r="DV23" s="688"/>
      <c r="DW23" s="688"/>
      <c r="DX23" s="688"/>
      <c r="DY23" s="688"/>
      <c r="DZ23" s="688"/>
      <c r="EA23" s="688"/>
      <c r="EB23" s="688"/>
      <c r="EC23" s="688"/>
      <c r="ED23" s="688"/>
      <c r="EE23" s="688"/>
      <c r="EF23" s="688"/>
      <c r="EG23" s="688"/>
      <c r="EH23" s="688"/>
      <c r="EI23" s="688"/>
      <c r="EJ23" s="688"/>
      <c r="EK23" s="688"/>
      <c r="EL23" s="688"/>
      <c r="EM23" s="688"/>
      <c r="EN23" s="688"/>
      <c r="EO23" s="688"/>
      <c r="EP23" s="688"/>
      <c r="EQ23" s="688"/>
      <c r="ER23" s="688"/>
      <c r="ES23" s="688"/>
      <c r="ET23" s="688"/>
      <c r="EU23" s="688"/>
      <c r="EV23" s="688"/>
      <c r="EW23" s="688"/>
      <c r="EX23" s="688"/>
      <c r="EY23" s="688"/>
    </row>
    <row r="24" spans="1:155" s="689" customFormat="1" ht="13.5" customHeight="1" x14ac:dyDescent="0.25">
      <c r="A24" s="679">
        <f t="shared" si="1"/>
        <v>13</v>
      </c>
      <c r="B24" s="633" t="s">
        <v>1726</v>
      </c>
      <c r="C24" s="633" t="s">
        <v>1727</v>
      </c>
      <c r="D24" s="621" t="s">
        <v>1725</v>
      </c>
      <c r="E24" s="620" t="s">
        <v>1502</v>
      </c>
      <c r="F24" s="685"/>
      <c r="G24" s="685"/>
      <c r="H24" s="685" t="s">
        <v>638</v>
      </c>
      <c r="I24" s="685" t="s">
        <v>638</v>
      </c>
      <c r="J24" s="685" t="s">
        <v>638</v>
      </c>
      <c r="K24" s="685"/>
      <c r="L24" s="685"/>
      <c r="M24" s="685"/>
      <c r="N24" s="685"/>
      <c r="O24" s="685"/>
      <c r="P24" s="685"/>
      <c r="Q24" s="685"/>
      <c r="R24" s="685"/>
      <c r="S24" s="685"/>
      <c r="T24" s="685"/>
      <c r="U24" s="685"/>
      <c r="V24" s="685"/>
      <c r="W24" s="685"/>
      <c r="X24" s="685"/>
      <c r="Y24" s="685"/>
      <c r="Z24" s="685"/>
      <c r="AA24" s="685"/>
      <c r="AB24" s="685"/>
      <c r="AC24" s="685"/>
      <c r="AD24" s="685" t="s">
        <v>638</v>
      </c>
      <c r="AE24" s="685"/>
      <c r="AF24" s="685"/>
      <c r="AG24" s="685"/>
      <c r="AH24" s="685"/>
      <c r="AI24" s="685"/>
      <c r="AJ24" s="685"/>
      <c r="AK24" s="687"/>
      <c r="AL24" s="688"/>
      <c r="AM24" s="688"/>
      <c r="AN24" s="688"/>
      <c r="AO24" s="688"/>
      <c r="AP24" s="688"/>
      <c r="AQ24" s="688"/>
      <c r="AR24" s="688"/>
      <c r="AS24" s="688"/>
      <c r="AT24" s="688"/>
      <c r="AU24" s="688"/>
      <c r="AV24" s="688"/>
      <c r="AW24" s="688"/>
      <c r="AX24" s="688"/>
      <c r="AY24" s="688"/>
      <c r="AZ24" s="688"/>
      <c r="BA24" s="688"/>
      <c r="BB24" s="688"/>
      <c r="BC24" s="688"/>
      <c r="BD24" s="688"/>
      <c r="BE24" s="688"/>
      <c r="BF24" s="688"/>
      <c r="BG24" s="688"/>
      <c r="BH24" s="688"/>
      <c r="BI24" s="688"/>
      <c r="BJ24" s="688"/>
      <c r="BK24" s="688"/>
      <c r="BL24" s="688"/>
      <c r="BM24" s="688"/>
      <c r="BN24" s="688"/>
      <c r="BO24" s="688"/>
      <c r="BP24" s="688"/>
      <c r="BQ24" s="688"/>
      <c r="BR24" s="688"/>
      <c r="BS24" s="688"/>
      <c r="BT24" s="688"/>
      <c r="BU24" s="688"/>
      <c r="BV24" s="688"/>
      <c r="BW24" s="688"/>
      <c r="BX24" s="688"/>
      <c r="BY24" s="688"/>
      <c r="BZ24" s="688"/>
      <c r="CA24" s="688"/>
      <c r="CB24" s="688"/>
      <c r="CC24" s="688"/>
      <c r="CD24" s="688"/>
      <c r="CE24" s="688"/>
      <c r="CF24" s="688"/>
      <c r="CG24" s="688"/>
      <c r="CH24" s="688"/>
      <c r="CI24" s="688"/>
      <c r="CJ24" s="688"/>
      <c r="CK24" s="688"/>
      <c r="CL24" s="688"/>
      <c r="CM24" s="688"/>
      <c r="CN24" s="688"/>
      <c r="CO24" s="688"/>
      <c r="CP24" s="688"/>
      <c r="CQ24" s="688"/>
      <c r="CR24" s="688"/>
      <c r="CS24" s="688"/>
      <c r="CT24" s="688"/>
      <c r="CU24" s="688"/>
      <c r="CV24" s="688"/>
      <c r="CW24" s="688"/>
      <c r="CX24" s="688"/>
      <c r="CY24" s="688"/>
      <c r="CZ24" s="688"/>
      <c r="DA24" s="688"/>
      <c r="DB24" s="688"/>
      <c r="DC24" s="688"/>
      <c r="DD24" s="688"/>
      <c r="DE24" s="688"/>
      <c r="DF24" s="688"/>
      <c r="DG24" s="688"/>
      <c r="DH24" s="688"/>
      <c r="DI24" s="688"/>
      <c r="DJ24" s="688"/>
      <c r="DK24" s="688"/>
      <c r="DL24" s="688"/>
      <c r="DM24" s="688"/>
      <c r="DN24" s="688"/>
      <c r="DO24" s="688"/>
      <c r="DP24" s="688"/>
      <c r="DQ24" s="688"/>
      <c r="DR24" s="688"/>
      <c r="DS24" s="688"/>
      <c r="DT24" s="688"/>
      <c r="DU24" s="688"/>
      <c r="DV24" s="688"/>
      <c r="DW24" s="688"/>
      <c r="DX24" s="688"/>
      <c r="DY24" s="688"/>
      <c r="DZ24" s="688"/>
      <c r="EA24" s="688"/>
      <c r="EB24" s="688"/>
      <c r="EC24" s="688"/>
      <c r="ED24" s="688"/>
      <c r="EE24" s="688"/>
      <c r="EF24" s="688"/>
      <c r="EG24" s="688"/>
      <c r="EH24" s="688"/>
      <c r="EI24" s="688"/>
      <c r="EJ24" s="688"/>
      <c r="EK24" s="688"/>
      <c r="EL24" s="688"/>
      <c r="EM24" s="688"/>
      <c r="EN24" s="688"/>
      <c r="EO24" s="688"/>
      <c r="EP24" s="688"/>
      <c r="EQ24" s="688"/>
      <c r="ER24" s="688"/>
      <c r="ES24" s="688"/>
      <c r="ET24" s="688"/>
      <c r="EU24" s="688"/>
      <c r="EV24" s="688"/>
      <c r="EW24" s="688"/>
      <c r="EX24" s="688"/>
      <c r="EY24" s="688"/>
    </row>
    <row r="25" spans="1:155" s="689" customFormat="1" ht="13.5" customHeight="1" x14ac:dyDescent="0.25">
      <c r="A25" s="679">
        <f t="shared" si="1"/>
        <v>14</v>
      </c>
      <c r="B25" s="691" t="s">
        <v>1729</v>
      </c>
      <c r="C25" s="633" t="s">
        <v>1730</v>
      </c>
      <c r="D25" s="635" t="s">
        <v>1728</v>
      </c>
      <c r="E25" s="620"/>
      <c r="F25" s="685"/>
      <c r="G25" s="685"/>
      <c r="H25" s="685"/>
      <c r="I25" s="685"/>
      <c r="J25" s="685"/>
      <c r="K25" s="685"/>
      <c r="L25" s="685"/>
      <c r="M25" s="685"/>
      <c r="N25" s="685"/>
      <c r="O25" s="685"/>
      <c r="P25" s="685"/>
      <c r="Q25" s="685"/>
      <c r="R25" s="685"/>
      <c r="S25" s="685"/>
      <c r="T25" s="685"/>
      <c r="U25" s="685"/>
      <c r="V25" s="685"/>
      <c r="W25" s="685"/>
      <c r="X25" s="685"/>
      <c r="Y25" s="685"/>
      <c r="Z25" s="685"/>
      <c r="AA25" s="685"/>
      <c r="AB25" s="685"/>
      <c r="AC25" s="685"/>
      <c r="AD25" s="685"/>
      <c r="AE25" s="685"/>
      <c r="AF25" s="685"/>
      <c r="AG25" s="685"/>
      <c r="AH25" s="685"/>
      <c r="AI25" s="685"/>
      <c r="AJ25" s="685"/>
      <c r="AK25" s="687"/>
      <c r="AL25" s="688"/>
      <c r="AM25" s="688"/>
      <c r="AN25" s="688"/>
      <c r="AO25" s="688"/>
      <c r="AP25" s="688"/>
      <c r="AQ25" s="688"/>
      <c r="AR25" s="688"/>
      <c r="AS25" s="688"/>
      <c r="AT25" s="688"/>
      <c r="AU25" s="688"/>
      <c r="AV25" s="688"/>
      <c r="AW25" s="688"/>
      <c r="AX25" s="688"/>
      <c r="AY25" s="688"/>
      <c r="AZ25" s="688"/>
      <c r="BA25" s="688"/>
      <c r="BB25" s="688"/>
      <c r="BC25" s="688"/>
      <c r="BD25" s="688"/>
      <c r="BE25" s="688"/>
      <c r="BF25" s="688"/>
      <c r="BG25" s="688"/>
      <c r="BH25" s="688"/>
      <c r="BI25" s="688"/>
      <c r="BJ25" s="688"/>
      <c r="BK25" s="688"/>
      <c r="BL25" s="688"/>
      <c r="BM25" s="688"/>
      <c r="BN25" s="688"/>
      <c r="BO25" s="688"/>
      <c r="BP25" s="688"/>
      <c r="BQ25" s="688"/>
      <c r="BR25" s="688"/>
      <c r="BS25" s="688"/>
      <c r="BT25" s="688"/>
      <c r="BU25" s="688"/>
      <c r="BV25" s="688"/>
      <c r="BW25" s="688"/>
      <c r="BX25" s="688"/>
      <c r="BY25" s="688"/>
      <c r="BZ25" s="688"/>
      <c r="CA25" s="688"/>
      <c r="CB25" s="688"/>
      <c r="CC25" s="688"/>
      <c r="CD25" s="688"/>
      <c r="CE25" s="688"/>
      <c r="CF25" s="688"/>
      <c r="CG25" s="688"/>
      <c r="CH25" s="688"/>
      <c r="CI25" s="688"/>
      <c r="CJ25" s="688"/>
      <c r="CK25" s="688"/>
      <c r="CL25" s="688"/>
      <c r="CM25" s="688"/>
      <c r="CN25" s="688"/>
      <c r="CO25" s="688"/>
      <c r="CP25" s="688"/>
      <c r="CQ25" s="688"/>
      <c r="CR25" s="688"/>
      <c r="CS25" s="688"/>
      <c r="CT25" s="688"/>
      <c r="CU25" s="688"/>
      <c r="CV25" s="688"/>
      <c r="CW25" s="688"/>
      <c r="CX25" s="688"/>
      <c r="CY25" s="688"/>
      <c r="CZ25" s="688"/>
      <c r="DA25" s="688"/>
      <c r="DB25" s="688"/>
      <c r="DC25" s="688"/>
      <c r="DD25" s="688"/>
      <c r="DE25" s="688"/>
      <c r="DF25" s="688"/>
      <c r="DG25" s="688"/>
      <c r="DH25" s="688"/>
      <c r="DI25" s="688"/>
      <c r="DJ25" s="688"/>
      <c r="DK25" s="688"/>
      <c r="DL25" s="688"/>
      <c r="DM25" s="688"/>
      <c r="DN25" s="688"/>
      <c r="DO25" s="688"/>
      <c r="DP25" s="688"/>
      <c r="DQ25" s="688"/>
      <c r="DR25" s="688"/>
      <c r="DS25" s="688"/>
      <c r="DT25" s="688"/>
      <c r="DU25" s="688"/>
      <c r="DV25" s="688"/>
      <c r="DW25" s="688"/>
      <c r="DX25" s="688"/>
      <c r="DY25" s="688"/>
      <c r="DZ25" s="688"/>
      <c r="EA25" s="688"/>
      <c r="EB25" s="688"/>
      <c r="EC25" s="688"/>
      <c r="ED25" s="688"/>
      <c r="EE25" s="688"/>
      <c r="EF25" s="688"/>
      <c r="EG25" s="688"/>
      <c r="EH25" s="688"/>
      <c r="EI25" s="688"/>
      <c r="EJ25" s="688"/>
      <c r="EK25" s="688"/>
      <c r="EL25" s="688"/>
      <c r="EM25" s="688"/>
      <c r="EN25" s="688"/>
      <c r="EO25" s="688"/>
      <c r="EP25" s="688"/>
      <c r="EQ25" s="688"/>
      <c r="ER25" s="688"/>
      <c r="ES25" s="688"/>
      <c r="ET25" s="688"/>
      <c r="EU25" s="688"/>
      <c r="EV25" s="688"/>
      <c r="EW25" s="688"/>
      <c r="EX25" s="688"/>
      <c r="EY25" s="688"/>
    </row>
    <row r="26" spans="1:155" s="689" customFormat="1" ht="13.5" customHeight="1" x14ac:dyDescent="0.25">
      <c r="A26" s="679">
        <f t="shared" si="1"/>
        <v>15</v>
      </c>
      <c r="B26" s="633" t="s">
        <v>1732</v>
      </c>
      <c r="C26" s="633" t="s">
        <v>1733</v>
      </c>
      <c r="D26" s="635" t="s">
        <v>1731</v>
      </c>
      <c r="E26" s="620" t="s">
        <v>1999</v>
      </c>
      <c r="F26" s="685"/>
      <c r="G26" s="685"/>
      <c r="H26" s="685"/>
      <c r="I26" s="685" t="s">
        <v>638</v>
      </c>
      <c r="J26" s="685"/>
      <c r="K26" s="685"/>
      <c r="L26" s="685"/>
      <c r="M26" s="685"/>
      <c r="N26" s="685"/>
      <c r="O26" s="685"/>
      <c r="P26" s="685"/>
      <c r="Q26" s="685"/>
      <c r="R26" s="685"/>
      <c r="S26" s="685"/>
      <c r="T26" s="685"/>
      <c r="U26" s="685"/>
      <c r="V26" s="685"/>
      <c r="W26" s="685"/>
      <c r="X26" s="685"/>
      <c r="Y26" s="685"/>
      <c r="Z26" s="685"/>
      <c r="AA26" s="685"/>
      <c r="AB26" s="685"/>
      <c r="AC26" s="685"/>
      <c r="AD26" s="685"/>
      <c r="AE26" s="685"/>
      <c r="AF26" s="685"/>
      <c r="AG26" s="685" t="s">
        <v>638</v>
      </c>
      <c r="AH26" s="685"/>
      <c r="AI26" s="685"/>
      <c r="AJ26" s="685"/>
      <c r="AK26" s="687"/>
      <c r="AL26" s="688"/>
      <c r="AM26" s="688"/>
      <c r="AN26" s="688"/>
      <c r="AO26" s="688"/>
      <c r="AP26" s="688"/>
      <c r="AQ26" s="688"/>
      <c r="AR26" s="688"/>
      <c r="AS26" s="688"/>
      <c r="AT26" s="688"/>
      <c r="AU26" s="688"/>
      <c r="AV26" s="688"/>
      <c r="AW26" s="688"/>
      <c r="AX26" s="688"/>
      <c r="AY26" s="688"/>
      <c r="AZ26" s="688"/>
      <c r="BA26" s="688"/>
      <c r="BB26" s="688"/>
      <c r="BC26" s="688"/>
      <c r="BD26" s="688"/>
      <c r="BE26" s="688"/>
      <c r="BF26" s="688"/>
      <c r="BG26" s="688"/>
      <c r="BH26" s="688"/>
      <c r="BI26" s="688"/>
      <c r="BJ26" s="688"/>
      <c r="BK26" s="688"/>
      <c r="BL26" s="688"/>
      <c r="BM26" s="688"/>
      <c r="BN26" s="688"/>
      <c r="BO26" s="688"/>
      <c r="BP26" s="688"/>
      <c r="BQ26" s="688"/>
      <c r="BR26" s="688"/>
      <c r="BS26" s="688"/>
      <c r="BT26" s="688"/>
      <c r="BU26" s="688"/>
      <c r="BV26" s="688"/>
      <c r="BW26" s="688"/>
      <c r="BX26" s="688"/>
      <c r="BY26" s="688"/>
      <c r="BZ26" s="688"/>
      <c r="CA26" s="688"/>
      <c r="CB26" s="688"/>
      <c r="CC26" s="688"/>
      <c r="CD26" s="688"/>
      <c r="CE26" s="688"/>
      <c r="CF26" s="688"/>
      <c r="CG26" s="688"/>
      <c r="CH26" s="688"/>
      <c r="CI26" s="688"/>
      <c r="CJ26" s="688"/>
      <c r="CK26" s="688"/>
      <c r="CL26" s="688"/>
      <c r="CM26" s="688"/>
      <c r="CN26" s="688"/>
      <c r="CO26" s="688"/>
      <c r="CP26" s="688"/>
      <c r="CQ26" s="688"/>
      <c r="CR26" s="688"/>
      <c r="CS26" s="688"/>
      <c r="CT26" s="688"/>
      <c r="CU26" s="688"/>
      <c r="CV26" s="688"/>
      <c r="CW26" s="688"/>
      <c r="CX26" s="688"/>
      <c r="CY26" s="688"/>
      <c r="CZ26" s="688"/>
      <c r="DA26" s="688"/>
      <c r="DB26" s="688"/>
      <c r="DC26" s="688"/>
      <c r="DD26" s="688"/>
      <c r="DE26" s="688"/>
      <c r="DF26" s="688"/>
      <c r="DG26" s="688"/>
      <c r="DH26" s="688"/>
      <c r="DI26" s="688"/>
      <c r="DJ26" s="688"/>
      <c r="DK26" s="688"/>
      <c r="DL26" s="688"/>
      <c r="DM26" s="688"/>
      <c r="DN26" s="688"/>
      <c r="DO26" s="688"/>
      <c r="DP26" s="688"/>
      <c r="DQ26" s="688"/>
      <c r="DR26" s="688"/>
      <c r="DS26" s="688"/>
      <c r="DT26" s="688"/>
      <c r="DU26" s="688"/>
      <c r="DV26" s="688"/>
      <c r="DW26" s="688"/>
      <c r="DX26" s="688"/>
      <c r="DY26" s="688"/>
      <c r="DZ26" s="688"/>
      <c r="EA26" s="688"/>
      <c r="EB26" s="688"/>
      <c r="EC26" s="688"/>
      <c r="ED26" s="688"/>
      <c r="EE26" s="688"/>
      <c r="EF26" s="688"/>
      <c r="EG26" s="688"/>
      <c r="EH26" s="688"/>
      <c r="EI26" s="688"/>
      <c r="EJ26" s="688"/>
      <c r="EK26" s="688"/>
      <c r="EL26" s="688"/>
      <c r="EM26" s="688"/>
      <c r="EN26" s="688"/>
      <c r="EO26" s="688"/>
      <c r="EP26" s="688"/>
      <c r="EQ26" s="688"/>
      <c r="ER26" s="688"/>
      <c r="ES26" s="688"/>
      <c r="ET26" s="688"/>
      <c r="EU26" s="688"/>
      <c r="EV26" s="688"/>
      <c r="EW26" s="688"/>
      <c r="EX26" s="688"/>
      <c r="EY26" s="688"/>
    </row>
    <row r="27" spans="1:155" s="689" customFormat="1" ht="13.5" customHeight="1" x14ac:dyDescent="0.25">
      <c r="A27" s="679">
        <f t="shared" si="1"/>
        <v>16</v>
      </c>
      <c r="B27" s="633" t="s">
        <v>1735</v>
      </c>
      <c r="C27" s="633" t="s">
        <v>1733</v>
      </c>
      <c r="D27" s="635" t="s">
        <v>1734</v>
      </c>
      <c r="E27" s="620" t="s">
        <v>1999</v>
      </c>
      <c r="F27" s="685"/>
      <c r="G27" s="685"/>
      <c r="H27" s="685"/>
      <c r="I27" s="685" t="s">
        <v>638</v>
      </c>
      <c r="J27" s="685"/>
      <c r="K27" s="685"/>
      <c r="L27" s="685"/>
      <c r="M27" s="685"/>
      <c r="N27" s="685"/>
      <c r="O27" s="685"/>
      <c r="P27" s="685"/>
      <c r="Q27" s="685"/>
      <c r="R27" s="685"/>
      <c r="S27" s="685"/>
      <c r="T27" s="685"/>
      <c r="U27" s="685"/>
      <c r="V27" s="685"/>
      <c r="W27" s="685"/>
      <c r="X27" s="685"/>
      <c r="Y27" s="685"/>
      <c r="Z27" s="685"/>
      <c r="AA27" s="685"/>
      <c r="AB27" s="685"/>
      <c r="AC27" s="685"/>
      <c r="AD27" s="685"/>
      <c r="AE27" s="685"/>
      <c r="AF27" s="685"/>
      <c r="AG27" s="685"/>
      <c r="AH27" s="685" t="s">
        <v>638</v>
      </c>
      <c r="AI27" s="685"/>
      <c r="AJ27" s="685"/>
      <c r="AK27" s="687"/>
      <c r="AL27" s="688"/>
      <c r="AM27" s="688"/>
      <c r="AN27" s="688"/>
      <c r="AO27" s="688"/>
      <c r="AP27" s="688"/>
      <c r="AQ27" s="688"/>
      <c r="AR27" s="688"/>
      <c r="AS27" s="688"/>
      <c r="AT27" s="688"/>
      <c r="AU27" s="688"/>
      <c r="AV27" s="688"/>
      <c r="AW27" s="688"/>
      <c r="AX27" s="688"/>
      <c r="AY27" s="688"/>
      <c r="AZ27" s="688"/>
      <c r="BA27" s="688"/>
      <c r="BB27" s="688"/>
      <c r="BC27" s="688"/>
      <c r="BD27" s="688"/>
      <c r="BE27" s="688"/>
      <c r="BF27" s="688"/>
      <c r="BG27" s="688"/>
      <c r="BH27" s="688"/>
      <c r="BI27" s="688"/>
      <c r="BJ27" s="688"/>
      <c r="BK27" s="688"/>
      <c r="BL27" s="688"/>
      <c r="BM27" s="688"/>
      <c r="BN27" s="688"/>
      <c r="BO27" s="688"/>
      <c r="BP27" s="688"/>
      <c r="BQ27" s="688"/>
      <c r="BR27" s="688"/>
      <c r="BS27" s="688"/>
      <c r="BT27" s="688"/>
      <c r="BU27" s="688"/>
      <c r="BV27" s="688"/>
      <c r="BW27" s="688"/>
      <c r="BX27" s="688"/>
      <c r="BY27" s="688"/>
      <c r="BZ27" s="688"/>
      <c r="CA27" s="688"/>
      <c r="CB27" s="688"/>
      <c r="CC27" s="688"/>
      <c r="CD27" s="688"/>
      <c r="CE27" s="688"/>
      <c r="CF27" s="688"/>
      <c r="CG27" s="688"/>
      <c r="CH27" s="688"/>
      <c r="CI27" s="688"/>
      <c r="CJ27" s="688"/>
      <c r="CK27" s="688"/>
      <c r="CL27" s="688"/>
      <c r="CM27" s="688"/>
      <c r="CN27" s="688"/>
      <c r="CO27" s="688"/>
      <c r="CP27" s="688"/>
      <c r="CQ27" s="688"/>
      <c r="CR27" s="688"/>
      <c r="CS27" s="688"/>
      <c r="CT27" s="688"/>
      <c r="CU27" s="688"/>
      <c r="CV27" s="688"/>
      <c r="CW27" s="688"/>
      <c r="CX27" s="688"/>
      <c r="CY27" s="688"/>
      <c r="CZ27" s="688"/>
      <c r="DA27" s="688"/>
      <c r="DB27" s="688"/>
      <c r="DC27" s="688"/>
      <c r="DD27" s="688"/>
      <c r="DE27" s="688"/>
      <c r="DF27" s="688"/>
      <c r="DG27" s="688"/>
      <c r="DH27" s="688"/>
      <c r="DI27" s="688"/>
      <c r="DJ27" s="688"/>
      <c r="DK27" s="688"/>
      <c r="DL27" s="688"/>
      <c r="DM27" s="688"/>
      <c r="DN27" s="688"/>
      <c r="DO27" s="688"/>
      <c r="DP27" s="688"/>
      <c r="DQ27" s="688"/>
      <c r="DR27" s="688"/>
      <c r="DS27" s="688"/>
      <c r="DT27" s="688"/>
      <c r="DU27" s="688"/>
      <c r="DV27" s="688"/>
      <c r="DW27" s="688"/>
      <c r="DX27" s="688"/>
      <c r="DY27" s="688"/>
      <c r="DZ27" s="688"/>
      <c r="EA27" s="688"/>
      <c r="EB27" s="688"/>
      <c r="EC27" s="688"/>
      <c r="ED27" s="688"/>
      <c r="EE27" s="688"/>
      <c r="EF27" s="688"/>
      <c r="EG27" s="688"/>
      <c r="EH27" s="688"/>
      <c r="EI27" s="688"/>
      <c r="EJ27" s="688"/>
      <c r="EK27" s="688"/>
      <c r="EL27" s="688"/>
      <c r="EM27" s="688"/>
      <c r="EN27" s="688"/>
      <c r="EO27" s="688"/>
      <c r="EP27" s="688"/>
      <c r="EQ27" s="688"/>
      <c r="ER27" s="688"/>
      <c r="ES27" s="688"/>
      <c r="ET27" s="688"/>
      <c r="EU27" s="688"/>
      <c r="EV27" s="688"/>
      <c r="EW27" s="688"/>
      <c r="EX27" s="688"/>
      <c r="EY27" s="688"/>
    </row>
    <row r="28" spans="1:155" s="689" customFormat="1" ht="13.5" customHeight="1" x14ac:dyDescent="0.25">
      <c r="A28" s="679">
        <f t="shared" si="1"/>
        <v>17</v>
      </c>
      <c r="B28" s="633" t="s">
        <v>1737</v>
      </c>
      <c r="C28" s="633" t="s">
        <v>1738</v>
      </c>
      <c r="D28" s="635" t="s">
        <v>1736</v>
      </c>
      <c r="E28" s="620" t="s">
        <v>1999</v>
      </c>
      <c r="F28" s="685"/>
      <c r="G28" s="685"/>
      <c r="H28" s="685"/>
      <c r="I28" s="685"/>
      <c r="J28" s="685" t="s">
        <v>638</v>
      </c>
      <c r="K28" s="685"/>
      <c r="L28" s="685"/>
      <c r="M28" s="685"/>
      <c r="N28" s="685"/>
      <c r="O28" s="685"/>
      <c r="P28" s="685"/>
      <c r="Q28" s="685"/>
      <c r="R28" s="685"/>
      <c r="S28" s="685"/>
      <c r="T28" s="685"/>
      <c r="U28" s="685"/>
      <c r="V28" s="685"/>
      <c r="W28" s="685"/>
      <c r="X28" s="685"/>
      <c r="Y28" s="685"/>
      <c r="Z28" s="685"/>
      <c r="AA28" s="685"/>
      <c r="AB28" s="685"/>
      <c r="AC28" s="685"/>
      <c r="AD28" s="685"/>
      <c r="AE28" s="685"/>
      <c r="AF28" s="685"/>
      <c r="AG28" s="685"/>
      <c r="AH28" s="685"/>
      <c r="AI28" s="685" t="s">
        <v>638</v>
      </c>
      <c r="AJ28" s="685"/>
      <c r="AK28" s="687"/>
      <c r="AL28" s="688"/>
      <c r="AM28" s="688"/>
      <c r="AN28" s="688"/>
      <c r="AO28" s="688"/>
      <c r="AP28" s="688"/>
      <c r="AQ28" s="688"/>
      <c r="AR28" s="688"/>
      <c r="AS28" s="688"/>
      <c r="AT28" s="688"/>
      <c r="AU28" s="688"/>
      <c r="AV28" s="688"/>
      <c r="AW28" s="688"/>
      <c r="AX28" s="688"/>
      <c r="AY28" s="688"/>
      <c r="AZ28" s="688"/>
      <c r="BA28" s="688"/>
      <c r="BB28" s="688"/>
      <c r="BC28" s="688"/>
      <c r="BD28" s="688"/>
      <c r="BE28" s="688"/>
      <c r="BF28" s="688"/>
      <c r="BG28" s="688"/>
      <c r="BH28" s="688"/>
      <c r="BI28" s="688"/>
      <c r="BJ28" s="688"/>
      <c r="BK28" s="688"/>
      <c r="BL28" s="688"/>
      <c r="BM28" s="688"/>
      <c r="BN28" s="688"/>
      <c r="BO28" s="688"/>
      <c r="BP28" s="688"/>
      <c r="BQ28" s="688"/>
      <c r="BR28" s="688"/>
      <c r="BS28" s="688"/>
      <c r="BT28" s="688"/>
      <c r="BU28" s="688"/>
      <c r="BV28" s="688"/>
      <c r="BW28" s="688"/>
      <c r="BX28" s="688"/>
      <c r="BY28" s="688"/>
      <c r="BZ28" s="688"/>
      <c r="CA28" s="688"/>
      <c r="CB28" s="688"/>
      <c r="CC28" s="688"/>
      <c r="CD28" s="688"/>
      <c r="CE28" s="688"/>
      <c r="CF28" s="688"/>
      <c r="CG28" s="688"/>
      <c r="CH28" s="688"/>
      <c r="CI28" s="688"/>
      <c r="CJ28" s="688"/>
      <c r="CK28" s="688"/>
      <c r="CL28" s="688"/>
      <c r="CM28" s="688"/>
      <c r="CN28" s="688"/>
      <c r="CO28" s="688"/>
      <c r="CP28" s="688"/>
      <c r="CQ28" s="688"/>
      <c r="CR28" s="688"/>
      <c r="CS28" s="688"/>
      <c r="CT28" s="688"/>
      <c r="CU28" s="688"/>
      <c r="CV28" s="688"/>
      <c r="CW28" s="688"/>
      <c r="CX28" s="688"/>
      <c r="CY28" s="688"/>
      <c r="CZ28" s="688"/>
      <c r="DA28" s="688"/>
      <c r="DB28" s="688"/>
      <c r="DC28" s="688"/>
      <c r="DD28" s="688"/>
      <c r="DE28" s="688"/>
      <c r="DF28" s="688"/>
      <c r="DG28" s="688"/>
      <c r="DH28" s="688"/>
      <c r="DI28" s="688"/>
      <c r="DJ28" s="688"/>
      <c r="DK28" s="688"/>
      <c r="DL28" s="688"/>
      <c r="DM28" s="688"/>
      <c r="DN28" s="688"/>
      <c r="DO28" s="688"/>
      <c r="DP28" s="688"/>
      <c r="DQ28" s="688"/>
      <c r="DR28" s="688"/>
      <c r="DS28" s="688"/>
      <c r="DT28" s="688"/>
      <c r="DU28" s="688"/>
      <c r="DV28" s="688"/>
      <c r="DW28" s="688"/>
      <c r="DX28" s="688"/>
      <c r="DY28" s="688"/>
      <c r="DZ28" s="688"/>
      <c r="EA28" s="688"/>
      <c r="EB28" s="688"/>
      <c r="EC28" s="688"/>
      <c r="ED28" s="688"/>
      <c r="EE28" s="688"/>
      <c r="EF28" s="688"/>
      <c r="EG28" s="688"/>
      <c r="EH28" s="688"/>
      <c r="EI28" s="688"/>
      <c r="EJ28" s="688"/>
      <c r="EK28" s="688"/>
      <c r="EL28" s="688"/>
      <c r="EM28" s="688"/>
      <c r="EN28" s="688"/>
      <c r="EO28" s="688"/>
      <c r="EP28" s="688"/>
      <c r="EQ28" s="688"/>
      <c r="ER28" s="688"/>
      <c r="ES28" s="688"/>
      <c r="ET28" s="688"/>
      <c r="EU28" s="688"/>
      <c r="EV28" s="688"/>
      <c r="EW28" s="688"/>
      <c r="EX28" s="688"/>
      <c r="EY28" s="688"/>
    </row>
    <row r="29" spans="1:155" s="689" customFormat="1" ht="13.5" customHeight="1" x14ac:dyDescent="0.25">
      <c r="A29" s="679">
        <f t="shared" si="1"/>
        <v>18</v>
      </c>
      <c r="B29" s="627" t="s">
        <v>1740</v>
      </c>
      <c r="C29" s="627" t="s">
        <v>1741</v>
      </c>
      <c r="D29" s="635"/>
      <c r="E29" s="620" t="s">
        <v>2001</v>
      </c>
      <c r="F29" s="685"/>
      <c r="G29" s="685"/>
      <c r="H29" s="685"/>
      <c r="I29" s="685" t="s">
        <v>638</v>
      </c>
      <c r="J29" s="685" t="s">
        <v>638</v>
      </c>
      <c r="K29" s="685"/>
      <c r="L29" s="685"/>
      <c r="M29" s="685"/>
      <c r="N29" s="685"/>
      <c r="O29" s="685"/>
      <c r="P29" s="685"/>
      <c r="Q29" s="685"/>
      <c r="R29" s="685"/>
      <c r="S29" s="685"/>
      <c r="T29" s="685"/>
      <c r="U29" s="685"/>
      <c r="V29" s="685"/>
      <c r="W29" s="685"/>
      <c r="X29" s="685"/>
      <c r="Y29" s="685"/>
      <c r="Z29" s="685"/>
      <c r="AA29" s="685"/>
      <c r="AB29" s="685"/>
      <c r="AC29" s="685"/>
      <c r="AD29" s="685"/>
      <c r="AE29" s="685"/>
      <c r="AF29" s="685"/>
      <c r="AG29" s="685"/>
      <c r="AH29" s="685"/>
      <c r="AI29" s="685"/>
      <c r="AJ29" s="685"/>
      <c r="AK29" s="687"/>
      <c r="AL29" s="688"/>
      <c r="AM29" s="688"/>
      <c r="AN29" s="688"/>
      <c r="AO29" s="688"/>
      <c r="AP29" s="688"/>
      <c r="AQ29" s="688"/>
      <c r="AR29" s="688"/>
      <c r="AS29" s="688"/>
      <c r="AT29" s="688"/>
      <c r="AU29" s="688"/>
      <c r="AV29" s="688"/>
      <c r="AW29" s="688"/>
      <c r="AX29" s="688"/>
      <c r="AY29" s="688"/>
      <c r="AZ29" s="688"/>
      <c r="BA29" s="688"/>
      <c r="BB29" s="688"/>
      <c r="BC29" s="688"/>
      <c r="BD29" s="688"/>
      <c r="BE29" s="688"/>
      <c r="BF29" s="688"/>
      <c r="BG29" s="688"/>
      <c r="BH29" s="688"/>
      <c r="BI29" s="688"/>
      <c r="BJ29" s="688"/>
      <c r="BK29" s="688"/>
      <c r="BL29" s="688"/>
      <c r="BM29" s="688"/>
      <c r="BN29" s="688"/>
      <c r="BO29" s="688"/>
      <c r="BP29" s="688"/>
      <c r="BQ29" s="688"/>
      <c r="BR29" s="688"/>
      <c r="BS29" s="688"/>
      <c r="BT29" s="688"/>
      <c r="BU29" s="688"/>
      <c r="BV29" s="688"/>
      <c r="BW29" s="688"/>
      <c r="BX29" s="688"/>
      <c r="BY29" s="688"/>
      <c r="BZ29" s="688"/>
      <c r="CA29" s="688"/>
      <c r="CB29" s="688"/>
      <c r="CC29" s="688"/>
      <c r="CD29" s="688"/>
      <c r="CE29" s="688"/>
      <c r="CF29" s="688"/>
      <c r="CG29" s="688"/>
      <c r="CH29" s="688"/>
      <c r="CI29" s="688"/>
      <c r="CJ29" s="688"/>
      <c r="CK29" s="688"/>
      <c r="CL29" s="688"/>
      <c r="CM29" s="688"/>
      <c r="CN29" s="688"/>
      <c r="CO29" s="688"/>
      <c r="CP29" s="688"/>
      <c r="CQ29" s="688"/>
      <c r="CR29" s="688"/>
      <c r="CS29" s="688"/>
      <c r="CT29" s="688"/>
      <c r="CU29" s="688"/>
      <c r="CV29" s="688"/>
      <c r="CW29" s="688"/>
      <c r="CX29" s="688"/>
      <c r="CY29" s="688"/>
      <c r="CZ29" s="688"/>
      <c r="DA29" s="688"/>
      <c r="DB29" s="688"/>
      <c r="DC29" s="688"/>
      <c r="DD29" s="688"/>
      <c r="DE29" s="688"/>
      <c r="DF29" s="688"/>
      <c r="DG29" s="688"/>
      <c r="DH29" s="688"/>
      <c r="DI29" s="688"/>
      <c r="DJ29" s="688"/>
      <c r="DK29" s="688"/>
      <c r="DL29" s="688"/>
      <c r="DM29" s="688"/>
      <c r="DN29" s="688"/>
      <c r="DO29" s="688"/>
      <c r="DP29" s="688"/>
      <c r="DQ29" s="688"/>
      <c r="DR29" s="688"/>
      <c r="DS29" s="688"/>
      <c r="DT29" s="688"/>
      <c r="DU29" s="688"/>
      <c r="DV29" s="688"/>
      <c r="DW29" s="688"/>
      <c r="DX29" s="688"/>
      <c r="DY29" s="688"/>
      <c r="DZ29" s="688"/>
      <c r="EA29" s="688"/>
      <c r="EB29" s="688"/>
      <c r="EC29" s="688"/>
      <c r="ED29" s="688"/>
      <c r="EE29" s="688"/>
      <c r="EF29" s="688"/>
      <c r="EG29" s="688"/>
      <c r="EH29" s="688"/>
      <c r="EI29" s="688"/>
      <c r="EJ29" s="688"/>
      <c r="EK29" s="688"/>
      <c r="EL29" s="688"/>
      <c r="EM29" s="688"/>
      <c r="EN29" s="688"/>
      <c r="EO29" s="688"/>
      <c r="EP29" s="688"/>
      <c r="EQ29" s="688"/>
      <c r="ER29" s="688"/>
      <c r="ES29" s="688"/>
      <c r="ET29" s="688"/>
      <c r="EU29" s="688"/>
      <c r="EV29" s="688"/>
      <c r="EW29" s="688"/>
      <c r="EX29" s="688"/>
      <c r="EY29" s="688"/>
    </row>
    <row r="30" spans="1:155" s="689" customFormat="1" ht="13.5" customHeight="1" x14ac:dyDescent="0.25">
      <c r="A30" s="679">
        <f t="shared" si="1"/>
        <v>19</v>
      </c>
      <c r="B30" s="627" t="s">
        <v>1743</v>
      </c>
      <c r="C30" s="627" t="s">
        <v>1744</v>
      </c>
      <c r="D30" s="635" t="s">
        <v>2002</v>
      </c>
      <c r="E30" s="620"/>
      <c r="F30" s="685"/>
      <c r="G30" s="685"/>
      <c r="H30" s="685"/>
      <c r="I30" s="685"/>
      <c r="J30" s="685"/>
      <c r="K30" s="685"/>
      <c r="L30" s="685"/>
      <c r="M30" s="685"/>
      <c r="N30" s="685"/>
      <c r="O30" s="685"/>
      <c r="P30" s="685"/>
      <c r="Q30" s="685"/>
      <c r="R30" s="685"/>
      <c r="S30" s="685"/>
      <c r="T30" s="685"/>
      <c r="U30" s="685"/>
      <c r="V30" s="685"/>
      <c r="W30" s="685"/>
      <c r="X30" s="685"/>
      <c r="Y30" s="685"/>
      <c r="Z30" s="685"/>
      <c r="AA30" s="685"/>
      <c r="AB30" s="685"/>
      <c r="AC30" s="685"/>
      <c r="AD30" s="685"/>
      <c r="AE30" s="685"/>
      <c r="AF30" s="685"/>
      <c r="AG30" s="685"/>
      <c r="AH30" s="685"/>
      <c r="AI30" s="685"/>
      <c r="AJ30" s="685"/>
      <c r="AK30" s="687"/>
      <c r="AL30" s="688"/>
      <c r="AM30" s="688"/>
      <c r="AN30" s="688"/>
      <c r="AO30" s="688"/>
      <c r="AP30" s="688"/>
      <c r="AQ30" s="688"/>
      <c r="AR30" s="688"/>
      <c r="AS30" s="688"/>
      <c r="AT30" s="688"/>
      <c r="AU30" s="688"/>
      <c r="AV30" s="688"/>
      <c r="AW30" s="688"/>
      <c r="AX30" s="688"/>
      <c r="AY30" s="688"/>
      <c r="AZ30" s="688"/>
      <c r="BA30" s="688"/>
      <c r="BB30" s="688"/>
      <c r="BC30" s="688"/>
      <c r="BD30" s="688"/>
      <c r="BE30" s="688"/>
      <c r="BF30" s="688"/>
      <c r="BG30" s="688"/>
      <c r="BH30" s="688"/>
      <c r="BI30" s="688"/>
      <c r="BJ30" s="688"/>
      <c r="BK30" s="688"/>
      <c r="BL30" s="688"/>
      <c r="BM30" s="688"/>
      <c r="BN30" s="688"/>
      <c r="BO30" s="688"/>
      <c r="BP30" s="688"/>
      <c r="BQ30" s="688"/>
      <c r="BR30" s="688"/>
      <c r="BS30" s="688"/>
      <c r="BT30" s="688"/>
      <c r="BU30" s="688"/>
      <c r="BV30" s="688"/>
      <c r="BW30" s="688"/>
      <c r="BX30" s="688"/>
      <c r="BY30" s="688"/>
      <c r="BZ30" s="688"/>
      <c r="CA30" s="688"/>
      <c r="CB30" s="688"/>
      <c r="CC30" s="688"/>
      <c r="CD30" s="688"/>
      <c r="CE30" s="688"/>
      <c r="CF30" s="688"/>
      <c r="CG30" s="688"/>
      <c r="CH30" s="688"/>
      <c r="CI30" s="688"/>
      <c r="CJ30" s="688"/>
      <c r="CK30" s="688"/>
      <c r="CL30" s="688"/>
      <c r="CM30" s="688"/>
      <c r="CN30" s="688"/>
      <c r="CO30" s="688"/>
      <c r="CP30" s="688"/>
      <c r="CQ30" s="688"/>
      <c r="CR30" s="688"/>
      <c r="CS30" s="688"/>
      <c r="CT30" s="688"/>
      <c r="CU30" s="688"/>
      <c r="CV30" s="688"/>
      <c r="CW30" s="688"/>
      <c r="CX30" s="688"/>
      <c r="CY30" s="688"/>
      <c r="CZ30" s="688"/>
      <c r="DA30" s="688"/>
      <c r="DB30" s="688"/>
      <c r="DC30" s="688"/>
      <c r="DD30" s="688"/>
      <c r="DE30" s="688"/>
      <c r="DF30" s="688"/>
      <c r="DG30" s="688"/>
      <c r="DH30" s="688"/>
      <c r="DI30" s="688"/>
      <c r="DJ30" s="688"/>
      <c r="DK30" s="688"/>
      <c r="DL30" s="688"/>
      <c r="DM30" s="688"/>
      <c r="DN30" s="688"/>
      <c r="DO30" s="688"/>
      <c r="DP30" s="688"/>
      <c r="DQ30" s="688"/>
      <c r="DR30" s="688"/>
      <c r="DS30" s="688"/>
      <c r="DT30" s="688"/>
      <c r="DU30" s="688"/>
      <c r="DV30" s="688"/>
      <c r="DW30" s="688"/>
      <c r="DX30" s="688"/>
      <c r="DY30" s="688"/>
      <c r="DZ30" s="688"/>
      <c r="EA30" s="688"/>
      <c r="EB30" s="688"/>
      <c r="EC30" s="688"/>
      <c r="ED30" s="688"/>
      <c r="EE30" s="688"/>
      <c r="EF30" s="688"/>
      <c r="EG30" s="688"/>
      <c r="EH30" s="688"/>
      <c r="EI30" s="688"/>
      <c r="EJ30" s="688"/>
      <c r="EK30" s="688"/>
      <c r="EL30" s="688"/>
      <c r="EM30" s="688"/>
      <c r="EN30" s="688"/>
      <c r="EO30" s="688"/>
      <c r="EP30" s="688"/>
      <c r="EQ30" s="688"/>
      <c r="ER30" s="688"/>
      <c r="ES30" s="688"/>
      <c r="ET30" s="688"/>
      <c r="EU30" s="688"/>
      <c r="EV30" s="688"/>
      <c r="EW30" s="688"/>
      <c r="EX30" s="688"/>
      <c r="EY30" s="688"/>
    </row>
    <row r="31" spans="1:155" s="689" customFormat="1" ht="13.5" customHeight="1" x14ac:dyDescent="0.25">
      <c r="A31" s="679">
        <f t="shared" si="1"/>
        <v>20</v>
      </c>
      <c r="B31" s="627" t="s">
        <v>1746</v>
      </c>
      <c r="C31" s="627" t="s">
        <v>1747</v>
      </c>
      <c r="D31" s="635" t="s">
        <v>2003</v>
      </c>
      <c r="E31" s="620"/>
      <c r="F31" s="685"/>
      <c r="G31" s="685"/>
      <c r="H31" s="685"/>
      <c r="I31" s="685"/>
      <c r="J31" s="685"/>
      <c r="K31" s="685"/>
      <c r="L31" s="685"/>
      <c r="M31" s="685"/>
      <c r="N31" s="685"/>
      <c r="O31" s="685"/>
      <c r="P31" s="685"/>
      <c r="Q31" s="685"/>
      <c r="R31" s="685"/>
      <c r="S31" s="685"/>
      <c r="T31" s="685"/>
      <c r="U31" s="685"/>
      <c r="V31" s="685"/>
      <c r="W31" s="685"/>
      <c r="X31" s="685"/>
      <c r="Y31" s="685"/>
      <c r="Z31" s="685"/>
      <c r="AA31" s="685"/>
      <c r="AB31" s="685"/>
      <c r="AC31" s="685"/>
      <c r="AD31" s="685"/>
      <c r="AE31" s="685"/>
      <c r="AF31" s="685"/>
      <c r="AG31" s="685"/>
      <c r="AH31" s="685"/>
      <c r="AI31" s="685"/>
      <c r="AJ31" s="685"/>
      <c r="AK31" s="687"/>
      <c r="AL31" s="688"/>
      <c r="AM31" s="688"/>
      <c r="AN31" s="688"/>
      <c r="AO31" s="688"/>
      <c r="AP31" s="688"/>
      <c r="AQ31" s="688"/>
      <c r="AR31" s="688"/>
      <c r="AS31" s="688"/>
      <c r="AT31" s="688"/>
      <c r="AU31" s="688"/>
      <c r="AV31" s="688"/>
      <c r="AW31" s="688"/>
      <c r="AX31" s="688"/>
      <c r="AY31" s="688"/>
      <c r="AZ31" s="688"/>
      <c r="BA31" s="688"/>
      <c r="BB31" s="688"/>
      <c r="BC31" s="688"/>
      <c r="BD31" s="688"/>
      <c r="BE31" s="688"/>
      <c r="BF31" s="688"/>
      <c r="BG31" s="688"/>
      <c r="BH31" s="688"/>
      <c r="BI31" s="688"/>
      <c r="BJ31" s="688"/>
      <c r="BK31" s="688"/>
      <c r="BL31" s="688"/>
      <c r="BM31" s="688"/>
      <c r="BN31" s="688"/>
      <c r="BO31" s="688"/>
      <c r="BP31" s="688"/>
      <c r="BQ31" s="688"/>
      <c r="BR31" s="688"/>
      <c r="BS31" s="688"/>
      <c r="BT31" s="688"/>
      <c r="BU31" s="688"/>
      <c r="BV31" s="688"/>
      <c r="BW31" s="688"/>
      <c r="BX31" s="688"/>
      <c r="BY31" s="688"/>
      <c r="BZ31" s="688"/>
      <c r="CA31" s="688"/>
      <c r="CB31" s="688"/>
      <c r="CC31" s="688"/>
      <c r="CD31" s="688"/>
      <c r="CE31" s="688"/>
      <c r="CF31" s="688"/>
      <c r="CG31" s="688"/>
      <c r="CH31" s="688"/>
      <c r="CI31" s="688"/>
      <c r="CJ31" s="688"/>
      <c r="CK31" s="688"/>
      <c r="CL31" s="688"/>
      <c r="CM31" s="688"/>
      <c r="CN31" s="688"/>
      <c r="CO31" s="688"/>
      <c r="CP31" s="688"/>
      <c r="CQ31" s="688"/>
      <c r="CR31" s="688"/>
      <c r="CS31" s="688"/>
      <c r="CT31" s="688"/>
      <c r="CU31" s="688"/>
      <c r="CV31" s="688"/>
      <c r="CW31" s="688"/>
      <c r="CX31" s="688"/>
      <c r="CY31" s="688"/>
      <c r="CZ31" s="688"/>
      <c r="DA31" s="688"/>
      <c r="DB31" s="688"/>
      <c r="DC31" s="688"/>
      <c r="DD31" s="688"/>
      <c r="DE31" s="688"/>
      <c r="DF31" s="688"/>
      <c r="DG31" s="688"/>
      <c r="DH31" s="688"/>
      <c r="DI31" s="688"/>
      <c r="DJ31" s="688"/>
      <c r="DK31" s="688"/>
      <c r="DL31" s="688"/>
      <c r="DM31" s="688"/>
      <c r="DN31" s="688"/>
      <c r="DO31" s="688"/>
      <c r="DP31" s="688"/>
      <c r="DQ31" s="688"/>
      <c r="DR31" s="688"/>
      <c r="DS31" s="688"/>
      <c r="DT31" s="688"/>
      <c r="DU31" s="688"/>
      <c r="DV31" s="688"/>
      <c r="DW31" s="688"/>
      <c r="DX31" s="688"/>
      <c r="DY31" s="688"/>
      <c r="DZ31" s="688"/>
      <c r="EA31" s="688"/>
      <c r="EB31" s="688"/>
      <c r="EC31" s="688"/>
      <c r="ED31" s="688"/>
      <c r="EE31" s="688"/>
      <c r="EF31" s="688"/>
      <c r="EG31" s="688"/>
      <c r="EH31" s="688"/>
      <c r="EI31" s="688"/>
      <c r="EJ31" s="688"/>
      <c r="EK31" s="688"/>
      <c r="EL31" s="688"/>
      <c r="EM31" s="688"/>
      <c r="EN31" s="688"/>
      <c r="EO31" s="688"/>
      <c r="EP31" s="688"/>
      <c r="EQ31" s="688"/>
      <c r="ER31" s="688"/>
      <c r="ES31" s="688"/>
      <c r="ET31" s="688"/>
      <c r="EU31" s="688"/>
      <c r="EV31" s="688"/>
      <c r="EW31" s="688"/>
      <c r="EX31" s="688"/>
      <c r="EY31" s="688"/>
    </row>
    <row r="32" spans="1:155" s="689" customFormat="1" ht="13.5" customHeight="1" x14ac:dyDescent="0.25">
      <c r="A32" s="679">
        <f t="shared" si="1"/>
        <v>21</v>
      </c>
      <c r="B32" s="627" t="s">
        <v>1749</v>
      </c>
      <c r="C32" s="627" t="s">
        <v>1750</v>
      </c>
      <c r="D32" s="635" t="s">
        <v>2004</v>
      </c>
      <c r="E32" s="620"/>
      <c r="F32" s="685"/>
      <c r="G32" s="685"/>
      <c r="H32" s="685"/>
      <c r="I32" s="685"/>
      <c r="J32" s="685"/>
      <c r="K32" s="685"/>
      <c r="L32" s="685"/>
      <c r="M32" s="685"/>
      <c r="N32" s="685"/>
      <c r="O32" s="685"/>
      <c r="P32" s="685"/>
      <c r="Q32" s="685"/>
      <c r="R32" s="685"/>
      <c r="S32" s="685"/>
      <c r="T32" s="685"/>
      <c r="U32" s="685"/>
      <c r="V32" s="685"/>
      <c r="W32" s="685"/>
      <c r="X32" s="685"/>
      <c r="Y32" s="685"/>
      <c r="Z32" s="685"/>
      <c r="AA32" s="685"/>
      <c r="AB32" s="685"/>
      <c r="AC32" s="685"/>
      <c r="AD32" s="685"/>
      <c r="AE32" s="685"/>
      <c r="AF32" s="685"/>
      <c r="AG32" s="685"/>
      <c r="AH32" s="685"/>
      <c r="AI32" s="685"/>
      <c r="AJ32" s="685"/>
      <c r="AK32" s="687"/>
      <c r="AL32" s="688"/>
      <c r="AM32" s="688"/>
      <c r="AN32" s="688"/>
      <c r="AO32" s="688"/>
      <c r="AP32" s="688"/>
      <c r="AQ32" s="688"/>
      <c r="AR32" s="688"/>
      <c r="AS32" s="688"/>
      <c r="AT32" s="688"/>
      <c r="AU32" s="688"/>
      <c r="AV32" s="688"/>
      <c r="AW32" s="688"/>
      <c r="AX32" s="688"/>
      <c r="AY32" s="688"/>
      <c r="AZ32" s="688"/>
      <c r="BA32" s="688"/>
      <c r="BB32" s="688"/>
      <c r="BC32" s="688"/>
      <c r="BD32" s="688"/>
      <c r="BE32" s="688"/>
      <c r="BF32" s="688"/>
      <c r="BG32" s="688"/>
      <c r="BH32" s="688"/>
      <c r="BI32" s="688"/>
      <c r="BJ32" s="688"/>
      <c r="BK32" s="688"/>
      <c r="BL32" s="688"/>
      <c r="BM32" s="688"/>
      <c r="BN32" s="688"/>
      <c r="BO32" s="688"/>
      <c r="BP32" s="688"/>
      <c r="BQ32" s="688"/>
      <c r="BR32" s="688"/>
      <c r="BS32" s="688"/>
      <c r="BT32" s="688"/>
      <c r="BU32" s="688"/>
      <c r="BV32" s="688"/>
      <c r="BW32" s="688"/>
      <c r="BX32" s="688"/>
      <c r="BY32" s="688"/>
      <c r="BZ32" s="688"/>
      <c r="CA32" s="688"/>
      <c r="CB32" s="688"/>
      <c r="CC32" s="688"/>
      <c r="CD32" s="688"/>
      <c r="CE32" s="688"/>
      <c r="CF32" s="688"/>
      <c r="CG32" s="688"/>
      <c r="CH32" s="688"/>
      <c r="CI32" s="688"/>
      <c r="CJ32" s="688"/>
      <c r="CK32" s="688"/>
      <c r="CL32" s="688"/>
      <c r="CM32" s="688"/>
      <c r="CN32" s="688"/>
      <c r="CO32" s="688"/>
      <c r="CP32" s="688"/>
      <c r="CQ32" s="688"/>
      <c r="CR32" s="688"/>
      <c r="CS32" s="688"/>
      <c r="CT32" s="688"/>
      <c r="CU32" s="688"/>
      <c r="CV32" s="688"/>
      <c r="CW32" s="688"/>
      <c r="CX32" s="688"/>
      <c r="CY32" s="688"/>
      <c r="CZ32" s="688"/>
      <c r="DA32" s="688"/>
      <c r="DB32" s="688"/>
      <c r="DC32" s="688"/>
      <c r="DD32" s="688"/>
      <c r="DE32" s="688"/>
      <c r="DF32" s="688"/>
      <c r="DG32" s="688"/>
      <c r="DH32" s="688"/>
      <c r="DI32" s="688"/>
      <c r="DJ32" s="688"/>
      <c r="DK32" s="688"/>
      <c r="DL32" s="688"/>
      <c r="DM32" s="688"/>
      <c r="DN32" s="688"/>
      <c r="DO32" s="688"/>
      <c r="DP32" s="688"/>
      <c r="DQ32" s="688"/>
      <c r="DR32" s="688"/>
      <c r="DS32" s="688"/>
      <c r="DT32" s="688"/>
      <c r="DU32" s="688"/>
      <c r="DV32" s="688"/>
      <c r="DW32" s="688"/>
      <c r="DX32" s="688"/>
      <c r="DY32" s="688"/>
      <c r="DZ32" s="688"/>
      <c r="EA32" s="688"/>
      <c r="EB32" s="688"/>
      <c r="EC32" s="688"/>
      <c r="ED32" s="688"/>
      <c r="EE32" s="688"/>
      <c r="EF32" s="688"/>
      <c r="EG32" s="688"/>
      <c r="EH32" s="688"/>
      <c r="EI32" s="688"/>
      <c r="EJ32" s="688"/>
      <c r="EK32" s="688"/>
      <c r="EL32" s="688"/>
      <c r="EM32" s="688"/>
      <c r="EN32" s="688"/>
      <c r="EO32" s="688"/>
      <c r="EP32" s="688"/>
      <c r="EQ32" s="688"/>
      <c r="ER32" s="688"/>
      <c r="ES32" s="688"/>
      <c r="ET32" s="688"/>
      <c r="EU32" s="688"/>
      <c r="EV32" s="688"/>
      <c r="EW32" s="688"/>
      <c r="EX32" s="688"/>
      <c r="EY32" s="688"/>
    </row>
    <row r="33" spans="1:155" s="689" customFormat="1" ht="13.5" customHeight="1" x14ac:dyDescent="0.25">
      <c r="A33" s="679">
        <f t="shared" si="1"/>
        <v>22</v>
      </c>
      <c r="B33" s="627" t="s">
        <v>1752</v>
      </c>
      <c r="C33" s="627" t="s">
        <v>1753</v>
      </c>
      <c r="D33" s="635" t="s">
        <v>2005</v>
      </c>
      <c r="E33" s="620"/>
      <c r="F33" s="685"/>
      <c r="G33" s="685"/>
      <c r="H33" s="685"/>
      <c r="I33" s="685"/>
      <c r="J33" s="685"/>
      <c r="K33" s="685"/>
      <c r="L33" s="685"/>
      <c r="M33" s="685"/>
      <c r="N33" s="685"/>
      <c r="O33" s="685"/>
      <c r="P33" s="685"/>
      <c r="Q33" s="685"/>
      <c r="R33" s="685"/>
      <c r="S33" s="685"/>
      <c r="T33" s="685"/>
      <c r="U33" s="685"/>
      <c r="V33" s="685"/>
      <c r="W33" s="685"/>
      <c r="X33" s="685"/>
      <c r="Y33" s="685"/>
      <c r="Z33" s="685"/>
      <c r="AA33" s="685"/>
      <c r="AB33" s="685"/>
      <c r="AC33" s="685"/>
      <c r="AD33" s="685"/>
      <c r="AE33" s="685"/>
      <c r="AF33" s="685"/>
      <c r="AG33" s="685"/>
      <c r="AH33" s="685"/>
      <c r="AI33" s="685"/>
      <c r="AJ33" s="685"/>
      <c r="AK33" s="687"/>
      <c r="AL33" s="688"/>
      <c r="AM33" s="688"/>
      <c r="AN33" s="688"/>
      <c r="AO33" s="688"/>
      <c r="AP33" s="688"/>
      <c r="AQ33" s="688"/>
      <c r="AR33" s="688"/>
      <c r="AS33" s="688"/>
      <c r="AT33" s="688"/>
      <c r="AU33" s="688"/>
      <c r="AV33" s="688"/>
      <c r="AW33" s="688"/>
      <c r="AX33" s="688"/>
      <c r="AY33" s="688"/>
      <c r="AZ33" s="688"/>
      <c r="BA33" s="688"/>
      <c r="BB33" s="688"/>
      <c r="BC33" s="688"/>
      <c r="BD33" s="688"/>
      <c r="BE33" s="688"/>
      <c r="BF33" s="688"/>
      <c r="BG33" s="688"/>
      <c r="BH33" s="688"/>
      <c r="BI33" s="688"/>
      <c r="BJ33" s="688"/>
      <c r="BK33" s="688"/>
      <c r="BL33" s="688"/>
      <c r="BM33" s="688"/>
      <c r="BN33" s="688"/>
      <c r="BO33" s="688"/>
      <c r="BP33" s="688"/>
      <c r="BQ33" s="688"/>
      <c r="BR33" s="688"/>
      <c r="BS33" s="688"/>
      <c r="BT33" s="688"/>
      <c r="BU33" s="688"/>
      <c r="BV33" s="688"/>
      <c r="BW33" s="688"/>
      <c r="BX33" s="688"/>
      <c r="BY33" s="688"/>
      <c r="BZ33" s="688"/>
      <c r="CA33" s="688"/>
      <c r="CB33" s="688"/>
      <c r="CC33" s="688"/>
      <c r="CD33" s="688"/>
      <c r="CE33" s="688"/>
      <c r="CF33" s="688"/>
      <c r="CG33" s="688"/>
      <c r="CH33" s="688"/>
      <c r="CI33" s="688"/>
      <c r="CJ33" s="688"/>
      <c r="CK33" s="688"/>
      <c r="CL33" s="688"/>
      <c r="CM33" s="688"/>
      <c r="CN33" s="688"/>
      <c r="CO33" s="688"/>
      <c r="CP33" s="688"/>
      <c r="CQ33" s="688"/>
      <c r="CR33" s="688"/>
      <c r="CS33" s="688"/>
      <c r="CT33" s="688"/>
      <c r="CU33" s="688"/>
      <c r="CV33" s="688"/>
      <c r="CW33" s="688"/>
      <c r="CX33" s="688"/>
      <c r="CY33" s="688"/>
      <c r="CZ33" s="688"/>
      <c r="DA33" s="688"/>
      <c r="DB33" s="688"/>
      <c r="DC33" s="688"/>
      <c r="DD33" s="688"/>
      <c r="DE33" s="688"/>
      <c r="DF33" s="688"/>
      <c r="DG33" s="688"/>
      <c r="DH33" s="688"/>
      <c r="DI33" s="688"/>
      <c r="DJ33" s="688"/>
      <c r="DK33" s="688"/>
      <c r="DL33" s="688"/>
      <c r="DM33" s="688"/>
      <c r="DN33" s="688"/>
      <c r="DO33" s="688"/>
      <c r="DP33" s="688"/>
      <c r="DQ33" s="688"/>
      <c r="DR33" s="688"/>
      <c r="DS33" s="688"/>
      <c r="DT33" s="688"/>
      <c r="DU33" s="688"/>
      <c r="DV33" s="688"/>
      <c r="DW33" s="688"/>
      <c r="DX33" s="688"/>
      <c r="DY33" s="688"/>
      <c r="DZ33" s="688"/>
      <c r="EA33" s="688"/>
      <c r="EB33" s="688"/>
      <c r="EC33" s="688"/>
      <c r="ED33" s="688"/>
      <c r="EE33" s="688"/>
      <c r="EF33" s="688"/>
      <c r="EG33" s="688"/>
      <c r="EH33" s="688"/>
      <c r="EI33" s="688"/>
      <c r="EJ33" s="688"/>
      <c r="EK33" s="688"/>
      <c r="EL33" s="688"/>
      <c r="EM33" s="688"/>
      <c r="EN33" s="688"/>
      <c r="EO33" s="688"/>
      <c r="EP33" s="688"/>
      <c r="EQ33" s="688"/>
      <c r="ER33" s="688"/>
      <c r="ES33" s="688"/>
      <c r="ET33" s="688"/>
      <c r="EU33" s="688"/>
      <c r="EV33" s="688"/>
      <c r="EW33" s="688"/>
      <c r="EX33" s="688"/>
      <c r="EY33" s="688"/>
    </row>
    <row r="34" spans="1:155" s="689" customFormat="1" ht="13.5" customHeight="1" x14ac:dyDescent="0.25">
      <c r="A34" s="679">
        <f t="shared" si="1"/>
        <v>23</v>
      </c>
      <c r="B34" s="627" t="s">
        <v>1754</v>
      </c>
      <c r="C34" s="627" t="s">
        <v>1755</v>
      </c>
      <c r="D34" s="635"/>
      <c r="E34" s="620"/>
      <c r="F34" s="685"/>
      <c r="G34" s="685"/>
      <c r="H34" s="685"/>
      <c r="I34" s="685"/>
      <c r="J34" s="685"/>
      <c r="K34" s="685"/>
      <c r="L34" s="685"/>
      <c r="M34" s="685"/>
      <c r="N34" s="685"/>
      <c r="O34" s="685"/>
      <c r="P34" s="685"/>
      <c r="Q34" s="685"/>
      <c r="R34" s="685"/>
      <c r="S34" s="685"/>
      <c r="T34" s="685"/>
      <c r="U34" s="685"/>
      <c r="V34" s="685"/>
      <c r="W34" s="685"/>
      <c r="X34" s="685"/>
      <c r="Y34" s="685"/>
      <c r="Z34" s="685"/>
      <c r="AA34" s="685"/>
      <c r="AB34" s="685"/>
      <c r="AC34" s="685"/>
      <c r="AD34" s="685"/>
      <c r="AE34" s="685"/>
      <c r="AF34" s="685"/>
      <c r="AG34" s="685"/>
      <c r="AH34" s="685"/>
      <c r="AI34" s="685"/>
      <c r="AJ34" s="685"/>
      <c r="AK34" s="687"/>
      <c r="AL34" s="688"/>
      <c r="AM34" s="688"/>
      <c r="AN34" s="688"/>
      <c r="AO34" s="688"/>
      <c r="AP34" s="688"/>
      <c r="AQ34" s="688"/>
      <c r="AR34" s="688"/>
      <c r="AS34" s="688"/>
      <c r="AT34" s="688"/>
      <c r="AU34" s="688"/>
      <c r="AV34" s="688"/>
      <c r="AW34" s="688"/>
      <c r="AX34" s="688"/>
      <c r="AY34" s="688"/>
      <c r="AZ34" s="688"/>
      <c r="BA34" s="688"/>
      <c r="BB34" s="688"/>
      <c r="BC34" s="688"/>
      <c r="BD34" s="688"/>
      <c r="BE34" s="688"/>
      <c r="BF34" s="688"/>
      <c r="BG34" s="688"/>
      <c r="BH34" s="688"/>
      <c r="BI34" s="688"/>
      <c r="BJ34" s="688"/>
      <c r="BK34" s="688"/>
      <c r="BL34" s="688"/>
      <c r="BM34" s="688"/>
      <c r="BN34" s="688"/>
      <c r="BO34" s="688"/>
      <c r="BP34" s="688"/>
      <c r="BQ34" s="688"/>
      <c r="BR34" s="688"/>
      <c r="BS34" s="688"/>
      <c r="BT34" s="688"/>
      <c r="BU34" s="688"/>
      <c r="BV34" s="688"/>
      <c r="BW34" s="688"/>
      <c r="BX34" s="688"/>
      <c r="BY34" s="688"/>
      <c r="BZ34" s="688"/>
      <c r="CA34" s="688"/>
      <c r="CB34" s="688"/>
      <c r="CC34" s="688"/>
      <c r="CD34" s="688"/>
      <c r="CE34" s="688"/>
      <c r="CF34" s="688"/>
      <c r="CG34" s="688"/>
      <c r="CH34" s="688"/>
      <c r="CI34" s="688"/>
      <c r="CJ34" s="688"/>
      <c r="CK34" s="688"/>
      <c r="CL34" s="688"/>
      <c r="CM34" s="688"/>
      <c r="CN34" s="688"/>
      <c r="CO34" s="688"/>
      <c r="CP34" s="688"/>
      <c r="CQ34" s="688"/>
      <c r="CR34" s="688"/>
      <c r="CS34" s="688"/>
      <c r="CT34" s="688"/>
      <c r="CU34" s="688"/>
      <c r="CV34" s="688"/>
      <c r="CW34" s="688"/>
      <c r="CX34" s="688"/>
      <c r="CY34" s="688"/>
      <c r="CZ34" s="688"/>
      <c r="DA34" s="688"/>
      <c r="DB34" s="688"/>
      <c r="DC34" s="688"/>
      <c r="DD34" s="688"/>
      <c r="DE34" s="688"/>
      <c r="DF34" s="688"/>
      <c r="DG34" s="688"/>
      <c r="DH34" s="688"/>
      <c r="DI34" s="688"/>
      <c r="DJ34" s="688"/>
      <c r="DK34" s="688"/>
      <c r="DL34" s="688"/>
      <c r="DM34" s="688"/>
      <c r="DN34" s="688"/>
      <c r="DO34" s="688"/>
      <c r="DP34" s="688"/>
      <c r="DQ34" s="688"/>
      <c r="DR34" s="688"/>
      <c r="DS34" s="688"/>
      <c r="DT34" s="688"/>
      <c r="DU34" s="688"/>
      <c r="DV34" s="688"/>
      <c r="DW34" s="688"/>
      <c r="DX34" s="688"/>
      <c r="DY34" s="688"/>
      <c r="DZ34" s="688"/>
      <c r="EA34" s="688"/>
      <c r="EB34" s="688"/>
      <c r="EC34" s="688"/>
      <c r="ED34" s="688"/>
      <c r="EE34" s="688"/>
      <c r="EF34" s="688"/>
      <c r="EG34" s="688"/>
      <c r="EH34" s="688"/>
      <c r="EI34" s="688"/>
      <c r="EJ34" s="688"/>
      <c r="EK34" s="688"/>
      <c r="EL34" s="688"/>
      <c r="EM34" s="688"/>
      <c r="EN34" s="688"/>
      <c r="EO34" s="688"/>
      <c r="EP34" s="688"/>
      <c r="EQ34" s="688"/>
      <c r="ER34" s="688"/>
      <c r="ES34" s="688"/>
      <c r="ET34" s="688"/>
      <c r="EU34" s="688"/>
      <c r="EV34" s="688"/>
      <c r="EW34" s="688"/>
      <c r="EX34" s="688"/>
      <c r="EY34" s="688"/>
    </row>
    <row r="35" spans="1:155" s="689" customFormat="1" ht="13.5" customHeight="1" x14ac:dyDescent="0.25">
      <c r="A35" s="679">
        <f t="shared" si="1"/>
        <v>24</v>
      </c>
      <c r="B35" s="636" t="s">
        <v>1758</v>
      </c>
      <c r="C35" s="627" t="s">
        <v>1759</v>
      </c>
      <c r="D35" s="635" t="s">
        <v>1757</v>
      </c>
      <c r="E35" s="620"/>
      <c r="F35" s="685"/>
      <c r="G35" s="685"/>
      <c r="H35" s="685"/>
      <c r="I35" s="685"/>
      <c r="J35" s="685"/>
      <c r="K35" s="685"/>
      <c r="L35" s="685"/>
      <c r="M35" s="685"/>
      <c r="N35" s="685"/>
      <c r="O35" s="685"/>
      <c r="P35" s="685"/>
      <c r="Q35" s="685"/>
      <c r="R35" s="685"/>
      <c r="S35" s="685"/>
      <c r="T35" s="685"/>
      <c r="U35" s="685"/>
      <c r="V35" s="685"/>
      <c r="W35" s="685"/>
      <c r="X35" s="685"/>
      <c r="Y35" s="685"/>
      <c r="Z35" s="685"/>
      <c r="AA35" s="685"/>
      <c r="AB35" s="685"/>
      <c r="AC35" s="685"/>
      <c r="AD35" s="685"/>
      <c r="AE35" s="685"/>
      <c r="AF35" s="685"/>
      <c r="AG35" s="685"/>
      <c r="AH35" s="685"/>
      <c r="AI35" s="685"/>
      <c r="AJ35" s="685"/>
      <c r="AK35" s="687"/>
      <c r="AL35" s="688"/>
      <c r="AM35" s="688"/>
      <c r="AN35" s="688"/>
      <c r="AO35" s="688"/>
      <c r="AP35" s="688"/>
      <c r="AQ35" s="688"/>
      <c r="AR35" s="688"/>
      <c r="AS35" s="688"/>
      <c r="AT35" s="688"/>
      <c r="AU35" s="688"/>
      <c r="AV35" s="688"/>
      <c r="AW35" s="688"/>
      <c r="AX35" s="688"/>
      <c r="AY35" s="688"/>
      <c r="AZ35" s="688"/>
      <c r="BA35" s="688"/>
      <c r="BB35" s="688"/>
      <c r="BC35" s="688"/>
      <c r="BD35" s="688"/>
      <c r="BE35" s="688"/>
      <c r="BF35" s="688"/>
      <c r="BG35" s="688"/>
      <c r="BH35" s="688"/>
      <c r="BI35" s="688"/>
      <c r="BJ35" s="688"/>
      <c r="BK35" s="688"/>
      <c r="BL35" s="688"/>
      <c r="BM35" s="688"/>
      <c r="BN35" s="688"/>
      <c r="BO35" s="688"/>
      <c r="BP35" s="688"/>
      <c r="BQ35" s="688"/>
      <c r="BR35" s="688"/>
      <c r="BS35" s="688"/>
      <c r="BT35" s="688"/>
      <c r="BU35" s="688"/>
      <c r="BV35" s="688"/>
      <c r="BW35" s="688"/>
      <c r="BX35" s="688"/>
      <c r="BY35" s="688"/>
      <c r="BZ35" s="688"/>
      <c r="CA35" s="688"/>
      <c r="CB35" s="688"/>
      <c r="CC35" s="688"/>
      <c r="CD35" s="688"/>
      <c r="CE35" s="688"/>
      <c r="CF35" s="688"/>
      <c r="CG35" s="688"/>
      <c r="CH35" s="688"/>
      <c r="CI35" s="688"/>
      <c r="CJ35" s="688"/>
      <c r="CK35" s="688"/>
      <c r="CL35" s="688"/>
      <c r="CM35" s="688"/>
      <c r="CN35" s="688"/>
      <c r="CO35" s="688"/>
      <c r="CP35" s="688"/>
      <c r="CQ35" s="688"/>
      <c r="CR35" s="688"/>
      <c r="CS35" s="688"/>
      <c r="CT35" s="688"/>
      <c r="CU35" s="688"/>
      <c r="CV35" s="688"/>
      <c r="CW35" s="688"/>
      <c r="CX35" s="688"/>
      <c r="CY35" s="688"/>
      <c r="CZ35" s="688"/>
      <c r="DA35" s="688"/>
      <c r="DB35" s="688"/>
      <c r="DC35" s="688"/>
      <c r="DD35" s="688"/>
      <c r="DE35" s="688"/>
      <c r="DF35" s="688"/>
      <c r="DG35" s="688"/>
      <c r="DH35" s="688"/>
      <c r="DI35" s="688"/>
      <c r="DJ35" s="688"/>
      <c r="DK35" s="688"/>
      <c r="DL35" s="688"/>
      <c r="DM35" s="688"/>
      <c r="DN35" s="688"/>
      <c r="DO35" s="688"/>
      <c r="DP35" s="688"/>
      <c r="DQ35" s="688"/>
      <c r="DR35" s="688"/>
      <c r="DS35" s="688"/>
      <c r="DT35" s="688"/>
      <c r="DU35" s="688"/>
      <c r="DV35" s="688"/>
      <c r="DW35" s="688"/>
      <c r="DX35" s="688"/>
      <c r="DY35" s="688"/>
      <c r="DZ35" s="688"/>
      <c r="EA35" s="688"/>
      <c r="EB35" s="688"/>
      <c r="EC35" s="688"/>
      <c r="ED35" s="688"/>
      <c r="EE35" s="688"/>
      <c r="EF35" s="688"/>
      <c r="EG35" s="688"/>
      <c r="EH35" s="688"/>
      <c r="EI35" s="688"/>
      <c r="EJ35" s="688"/>
      <c r="EK35" s="688"/>
      <c r="EL35" s="688"/>
      <c r="EM35" s="688"/>
      <c r="EN35" s="688"/>
      <c r="EO35" s="688"/>
      <c r="EP35" s="688"/>
      <c r="EQ35" s="688"/>
      <c r="ER35" s="688"/>
      <c r="ES35" s="688"/>
      <c r="ET35" s="688"/>
      <c r="EU35" s="688"/>
      <c r="EV35" s="688"/>
      <c r="EW35" s="688"/>
      <c r="EX35" s="688"/>
      <c r="EY35" s="688"/>
    </row>
    <row r="36" spans="1:155" s="689" customFormat="1" ht="13.5" customHeight="1" x14ac:dyDescent="0.25">
      <c r="A36" s="679">
        <f t="shared" si="1"/>
        <v>25</v>
      </c>
      <c r="B36" s="691" t="s">
        <v>1762</v>
      </c>
      <c r="C36" s="633"/>
      <c r="D36" s="635" t="s">
        <v>1761</v>
      </c>
      <c r="E36" s="620" t="s">
        <v>1999</v>
      </c>
      <c r="F36" s="685"/>
      <c r="G36" s="685"/>
      <c r="H36" s="685"/>
      <c r="I36" s="685"/>
      <c r="J36" s="685"/>
      <c r="K36" s="685"/>
      <c r="L36" s="685"/>
      <c r="M36" s="685"/>
      <c r="N36" s="685"/>
      <c r="O36" s="685"/>
      <c r="P36" s="685"/>
      <c r="Q36" s="685"/>
      <c r="R36" s="685"/>
      <c r="S36" s="685"/>
      <c r="T36" s="685"/>
      <c r="U36" s="685"/>
      <c r="V36" s="685"/>
      <c r="W36" s="685"/>
      <c r="X36" s="685"/>
      <c r="Y36" s="685"/>
      <c r="Z36" s="685"/>
      <c r="AA36" s="685"/>
      <c r="AB36" s="685"/>
      <c r="AC36" s="685"/>
      <c r="AD36" s="685"/>
      <c r="AE36" s="685"/>
      <c r="AF36" s="685"/>
      <c r="AG36" s="685"/>
      <c r="AH36" s="685"/>
      <c r="AI36" s="685"/>
      <c r="AJ36" s="685" t="s">
        <v>638</v>
      </c>
      <c r="AK36" s="687"/>
      <c r="AL36" s="688"/>
      <c r="AM36" s="688"/>
      <c r="AN36" s="688"/>
      <c r="AO36" s="688"/>
      <c r="AP36" s="688"/>
      <c r="AQ36" s="688"/>
      <c r="AR36" s="688"/>
      <c r="AS36" s="688"/>
      <c r="AT36" s="688"/>
      <c r="AU36" s="688"/>
      <c r="AV36" s="688"/>
      <c r="AW36" s="688"/>
      <c r="AX36" s="688"/>
      <c r="AY36" s="688"/>
      <c r="AZ36" s="688"/>
      <c r="BA36" s="688"/>
      <c r="BB36" s="688"/>
      <c r="BC36" s="688"/>
      <c r="BD36" s="688"/>
      <c r="BE36" s="688"/>
      <c r="BF36" s="688"/>
      <c r="BG36" s="688"/>
      <c r="BH36" s="688"/>
      <c r="BI36" s="688"/>
      <c r="BJ36" s="688"/>
      <c r="BK36" s="688"/>
      <c r="BL36" s="688"/>
      <c r="BM36" s="688"/>
      <c r="BN36" s="688"/>
      <c r="BO36" s="688"/>
      <c r="BP36" s="688"/>
      <c r="BQ36" s="688"/>
      <c r="BR36" s="688"/>
      <c r="BS36" s="688"/>
      <c r="BT36" s="688"/>
      <c r="BU36" s="688"/>
      <c r="BV36" s="688"/>
      <c r="BW36" s="688"/>
      <c r="BX36" s="688"/>
      <c r="BY36" s="688"/>
      <c r="BZ36" s="688"/>
      <c r="CA36" s="688"/>
      <c r="CB36" s="688"/>
      <c r="CC36" s="688"/>
      <c r="CD36" s="688"/>
      <c r="CE36" s="688"/>
      <c r="CF36" s="688"/>
      <c r="CG36" s="688"/>
      <c r="CH36" s="688"/>
      <c r="CI36" s="688"/>
      <c r="CJ36" s="688"/>
      <c r="CK36" s="688"/>
      <c r="CL36" s="688"/>
      <c r="CM36" s="688"/>
      <c r="CN36" s="688"/>
      <c r="CO36" s="688"/>
      <c r="CP36" s="688"/>
      <c r="CQ36" s="688"/>
      <c r="CR36" s="688"/>
      <c r="CS36" s="688"/>
      <c r="CT36" s="688"/>
      <c r="CU36" s="688"/>
      <c r="CV36" s="688"/>
      <c r="CW36" s="688"/>
      <c r="CX36" s="688"/>
      <c r="CY36" s="688"/>
      <c r="CZ36" s="688"/>
      <c r="DA36" s="688"/>
      <c r="DB36" s="688"/>
      <c r="DC36" s="688"/>
      <c r="DD36" s="688"/>
      <c r="DE36" s="688"/>
      <c r="DF36" s="688"/>
      <c r="DG36" s="688"/>
      <c r="DH36" s="688"/>
      <c r="DI36" s="688"/>
      <c r="DJ36" s="688"/>
      <c r="DK36" s="688"/>
      <c r="DL36" s="688"/>
      <c r="DM36" s="688"/>
      <c r="DN36" s="688"/>
      <c r="DO36" s="688"/>
      <c r="DP36" s="688"/>
      <c r="DQ36" s="688"/>
      <c r="DR36" s="688"/>
      <c r="DS36" s="688"/>
      <c r="DT36" s="688"/>
      <c r="DU36" s="688"/>
      <c r="DV36" s="688"/>
      <c r="DW36" s="688"/>
      <c r="DX36" s="688"/>
      <c r="DY36" s="688"/>
      <c r="DZ36" s="688"/>
      <c r="EA36" s="688"/>
      <c r="EB36" s="688"/>
      <c r="EC36" s="688"/>
      <c r="ED36" s="688"/>
      <c r="EE36" s="688"/>
      <c r="EF36" s="688"/>
      <c r="EG36" s="688"/>
      <c r="EH36" s="688"/>
      <c r="EI36" s="688"/>
      <c r="EJ36" s="688"/>
      <c r="EK36" s="688"/>
      <c r="EL36" s="688"/>
      <c r="EM36" s="688"/>
      <c r="EN36" s="688"/>
      <c r="EO36" s="688"/>
      <c r="EP36" s="688"/>
      <c r="EQ36" s="688"/>
      <c r="ER36" s="688"/>
      <c r="ES36" s="688"/>
      <c r="ET36" s="688"/>
      <c r="EU36" s="688"/>
      <c r="EV36" s="688"/>
      <c r="EW36" s="688"/>
      <c r="EX36" s="688"/>
      <c r="EY36" s="688"/>
    </row>
    <row r="37" spans="1:155" s="689" customFormat="1" ht="13.5" customHeight="1" x14ac:dyDescent="0.25">
      <c r="A37" s="679">
        <f t="shared" si="1"/>
        <v>26</v>
      </c>
      <c r="B37" s="691" t="s">
        <v>1764</v>
      </c>
      <c r="C37" s="633" t="s">
        <v>1765</v>
      </c>
      <c r="D37" s="635" t="s">
        <v>2006</v>
      </c>
      <c r="E37" s="620"/>
      <c r="F37" s="685"/>
      <c r="G37" s="685"/>
      <c r="H37" s="685"/>
      <c r="I37" s="685"/>
      <c r="J37" s="685"/>
      <c r="K37" s="685"/>
      <c r="L37" s="685"/>
      <c r="M37" s="685"/>
      <c r="N37" s="685"/>
      <c r="O37" s="685"/>
      <c r="P37" s="685"/>
      <c r="Q37" s="685"/>
      <c r="R37" s="685"/>
      <c r="S37" s="685"/>
      <c r="T37" s="685"/>
      <c r="U37" s="685"/>
      <c r="V37" s="685"/>
      <c r="W37" s="685"/>
      <c r="X37" s="685"/>
      <c r="Y37" s="685"/>
      <c r="Z37" s="685"/>
      <c r="AA37" s="685"/>
      <c r="AB37" s="685"/>
      <c r="AC37" s="685"/>
      <c r="AD37" s="685"/>
      <c r="AE37" s="685"/>
      <c r="AF37" s="685"/>
      <c r="AG37" s="685"/>
      <c r="AH37" s="685"/>
      <c r="AI37" s="685"/>
      <c r="AJ37" s="685"/>
      <c r="AK37" s="687"/>
      <c r="AL37" s="688"/>
      <c r="AM37" s="688"/>
      <c r="AN37" s="688"/>
      <c r="AO37" s="688"/>
      <c r="AP37" s="688"/>
      <c r="AQ37" s="688"/>
      <c r="AR37" s="688"/>
      <c r="AS37" s="688"/>
      <c r="AT37" s="688"/>
      <c r="AU37" s="688"/>
      <c r="AV37" s="688"/>
      <c r="AW37" s="688"/>
      <c r="AX37" s="688"/>
      <c r="AY37" s="688"/>
      <c r="AZ37" s="688"/>
      <c r="BA37" s="688"/>
      <c r="BB37" s="688"/>
      <c r="BC37" s="688"/>
      <c r="BD37" s="688"/>
      <c r="BE37" s="688"/>
      <c r="BF37" s="688"/>
      <c r="BG37" s="688"/>
      <c r="BH37" s="688"/>
      <c r="BI37" s="688"/>
      <c r="BJ37" s="688"/>
      <c r="BK37" s="688"/>
      <c r="BL37" s="688"/>
      <c r="BM37" s="688"/>
      <c r="BN37" s="688"/>
      <c r="BO37" s="688"/>
      <c r="BP37" s="688"/>
      <c r="BQ37" s="688"/>
      <c r="BR37" s="688"/>
      <c r="BS37" s="688"/>
      <c r="BT37" s="688"/>
      <c r="BU37" s="688"/>
      <c r="BV37" s="688"/>
      <c r="BW37" s="688"/>
      <c r="BX37" s="688"/>
      <c r="BY37" s="688"/>
      <c r="BZ37" s="688"/>
      <c r="CA37" s="688"/>
      <c r="CB37" s="688"/>
      <c r="CC37" s="688"/>
      <c r="CD37" s="688"/>
      <c r="CE37" s="688"/>
      <c r="CF37" s="688"/>
      <c r="CG37" s="688"/>
      <c r="CH37" s="688"/>
      <c r="CI37" s="688"/>
      <c r="CJ37" s="688"/>
      <c r="CK37" s="688"/>
      <c r="CL37" s="688"/>
      <c r="CM37" s="688"/>
      <c r="CN37" s="688"/>
      <c r="CO37" s="688"/>
      <c r="CP37" s="688"/>
      <c r="CQ37" s="688"/>
      <c r="CR37" s="688"/>
      <c r="CS37" s="688"/>
      <c r="CT37" s="688"/>
      <c r="CU37" s="688"/>
      <c r="CV37" s="688"/>
      <c r="CW37" s="688"/>
      <c r="CX37" s="688"/>
      <c r="CY37" s="688"/>
      <c r="CZ37" s="688"/>
      <c r="DA37" s="688"/>
      <c r="DB37" s="688"/>
      <c r="DC37" s="688"/>
      <c r="DD37" s="688"/>
      <c r="DE37" s="688"/>
      <c r="DF37" s="688"/>
      <c r="DG37" s="688"/>
      <c r="DH37" s="688"/>
      <c r="DI37" s="688"/>
      <c r="DJ37" s="688"/>
      <c r="DK37" s="688"/>
      <c r="DL37" s="688"/>
      <c r="DM37" s="688"/>
      <c r="DN37" s="688"/>
      <c r="DO37" s="688"/>
      <c r="DP37" s="688"/>
      <c r="DQ37" s="688"/>
      <c r="DR37" s="688"/>
      <c r="DS37" s="688"/>
      <c r="DT37" s="688"/>
      <c r="DU37" s="688"/>
      <c r="DV37" s="688"/>
      <c r="DW37" s="688"/>
      <c r="DX37" s="688"/>
      <c r="DY37" s="688"/>
      <c r="DZ37" s="688"/>
      <c r="EA37" s="688"/>
      <c r="EB37" s="688"/>
      <c r="EC37" s="688"/>
      <c r="ED37" s="688"/>
      <c r="EE37" s="688"/>
      <c r="EF37" s="688"/>
      <c r="EG37" s="688"/>
      <c r="EH37" s="688"/>
      <c r="EI37" s="688"/>
      <c r="EJ37" s="688"/>
      <c r="EK37" s="688"/>
      <c r="EL37" s="688"/>
      <c r="EM37" s="688"/>
      <c r="EN37" s="688"/>
      <c r="EO37" s="688"/>
      <c r="EP37" s="688"/>
      <c r="EQ37" s="688"/>
      <c r="ER37" s="688"/>
      <c r="ES37" s="688"/>
      <c r="ET37" s="688"/>
      <c r="EU37" s="688"/>
      <c r="EV37" s="688"/>
      <c r="EW37" s="688"/>
      <c r="EX37" s="688"/>
      <c r="EY37" s="688"/>
    </row>
    <row r="38" spans="1:155" s="689" customFormat="1" ht="13.5" customHeight="1" x14ac:dyDescent="0.25">
      <c r="A38" s="679">
        <f t="shared" si="1"/>
        <v>27</v>
      </c>
      <c r="B38" s="691" t="s">
        <v>1767</v>
      </c>
      <c r="C38" s="633" t="s">
        <v>1768</v>
      </c>
      <c r="D38" s="635" t="s">
        <v>1766</v>
      </c>
      <c r="E38" s="620" t="s">
        <v>1999</v>
      </c>
      <c r="F38" s="685"/>
      <c r="G38" s="685"/>
      <c r="H38" s="685"/>
      <c r="I38" s="685"/>
      <c r="J38" s="685"/>
      <c r="K38" s="685"/>
      <c r="L38" s="685"/>
      <c r="M38" s="685"/>
      <c r="N38" s="685"/>
      <c r="O38" s="685"/>
      <c r="P38" s="685"/>
      <c r="Q38" s="685"/>
      <c r="R38" s="685"/>
      <c r="S38" s="685" t="s">
        <v>638</v>
      </c>
      <c r="T38" s="685"/>
      <c r="U38" s="685"/>
      <c r="V38" s="685"/>
      <c r="W38" s="685"/>
      <c r="X38" s="685"/>
      <c r="Y38" s="685"/>
      <c r="Z38" s="685"/>
      <c r="AA38" s="685"/>
      <c r="AB38" s="685"/>
      <c r="AC38" s="685"/>
      <c r="AD38" s="685"/>
      <c r="AE38" s="685"/>
      <c r="AF38" s="685"/>
      <c r="AG38" s="685"/>
      <c r="AH38" s="685"/>
      <c r="AI38" s="685"/>
      <c r="AJ38" s="685"/>
      <c r="AK38" s="687"/>
      <c r="AL38" s="688"/>
      <c r="AM38" s="688"/>
      <c r="AN38" s="688"/>
      <c r="AO38" s="688"/>
      <c r="AP38" s="688"/>
      <c r="AQ38" s="688"/>
      <c r="AR38" s="688"/>
      <c r="AS38" s="688"/>
      <c r="AT38" s="688"/>
      <c r="AU38" s="688"/>
      <c r="AV38" s="688"/>
      <c r="AW38" s="688"/>
      <c r="AX38" s="688"/>
      <c r="AY38" s="688"/>
      <c r="AZ38" s="688"/>
      <c r="BA38" s="688"/>
      <c r="BB38" s="688"/>
      <c r="BC38" s="688"/>
      <c r="BD38" s="688"/>
      <c r="BE38" s="688"/>
      <c r="BF38" s="688"/>
      <c r="BG38" s="688"/>
      <c r="BH38" s="688"/>
      <c r="BI38" s="688"/>
      <c r="BJ38" s="688"/>
      <c r="BK38" s="688"/>
      <c r="BL38" s="688"/>
      <c r="BM38" s="688"/>
      <c r="BN38" s="688"/>
      <c r="BO38" s="688"/>
      <c r="BP38" s="688"/>
      <c r="BQ38" s="688"/>
      <c r="BR38" s="688"/>
      <c r="BS38" s="688"/>
      <c r="BT38" s="688"/>
      <c r="BU38" s="688"/>
      <c r="BV38" s="688"/>
      <c r="BW38" s="688"/>
      <c r="BX38" s="688"/>
      <c r="BY38" s="688"/>
      <c r="BZ38" s="688"/>
      <c r="CA38" s="688"/>
      <c r="CB38" s="688"/>
      <c r="CC38" s="688"/>
      <c r="CD38" s="688"/>
      <c r="CE38" s="688"/>
      <c r="CF38" s="688"/>
      <c r="CG38" s="688"/>
      <c r="CH38" s="688"/>
      <c r="CI38" s="688"/>
      <c r="CJ38" s="688"/>
      <c r="CK38" s="688"/>
      <c r="CL38" s="688"/>
      <c r="CM38" s="688"/>
      <c r="CN38" s="688"/>
      <c r="CO38" s="688"/>
      <c r="CP38" s="688"/>
      <c r="CQ38" s="688"/>
      <c r="CR38" s="688"/>
      <c r="CS38" s="688"/>
      <c r="CT38" s="688"/>
      <c r="CU38" s="688"/>
      <c r="CV38" s="688"/>
      <c r="CW38" s="688"/>
      <c r="CX38" s="688"/>
      <c r="CY38" s="688"/>
      <c r="CZ38" s="688"/>
      <c r="DA38" s="688"/>
      <c r="DB38" s="688"/>
      <c r="DC38" s="688"/>
      <c r="DD38" s="688"/>
      <c r="DE38" s="688"/>
      <c r="DF38" s="688"/>
      <c r="DG38" s="688"/>
      <c r="DH38" s="688"/>
      <c r="DI38" s="688"/>
      <c r="DJ38" s="688"/>
      <c r="DK38" s="688"/>
      <c r="DL38" s="688"/>
      <c r="DM38" s="688"/>
      <c r="DN38" s="688"/>
      <c r="DO38" s="688"/>
      <c r="DP38" s="688"/>
      <c r="DQ38" s="688"/>
      <c r="DR38" s="688"/>
      <c r="DS38" s="688"/>
      <c r="DT38" s="688"/>
      <c r="DU38" s="688"/>
      <c r="DV38" s="688"/>
      <c r="DW38" s="688"/>
      <c r="DX38" s="688"/>
      <c r="DY38" s="688"/>
      <c r="DZ38" s="688"/>
      <c r="EA38" s="688"/>
      <c r="EB38" s="688"/>
      <c r="EC38" s="688"/>
      <c r="ED38" s="688"/>
      <c r="EE38" s="688"/>
      <c r="EF38" s="688"/>
      <c r="EG38" s="688"/>
      <c r="EH38" s="688"/>
      <c r="EI38" s="688"/>
      <c r="EJ38" s="688"/>
      <c r="EK38" s="688"/>
      <c r="EL38" s="688"/>
      <c r="EM38" s="688"/>
      <c r="EN38" s="688"/>
      <c r="EO38" s="688"/>
      <c r="EP38" s="688"/>
      <c r="EQ38" s="688"/>
      <c r="ER38" s="688"/>
      <c r="ES38" s="688"/>
      <c r="ET38" s="688"/>
      <c r="EU38" s="688"/>
      <c r="EV38" s="688"/>
      <c r="EW38" s="688"/>
      <c r="EX38" s="688"/>
      <c r="EY38" s="688"/>
    </row>
    <row r="39" spans="1:155" s="689" customFormat="1" ht="13.5" customHeight="1" x14ac:dyDescent="0.25">
      <c r="A39" s="679">
        <f t="shared" si="1"/>
        <v>28</v>
      </c>
      <c r="B39" s="691" t="s">
        <v>1771</v>
      </c>
      <c r="C39" s="633" t="s">
        <v>1772</v>
      </c>
      <c r="D39" s="635" t="s">
        <v>2007</v>
      </c>
      <c r="E39" s="620"/>
      <c r="F39" s="685"/>
      <c r="G39" s="685"/>
      <c r="H39" s="685"/>
      <c r="I39" s="685"/>
      <c r="J39" s="685"/>
      <c r="K39" s="685"/>
      <c r="L39" s="685"/>
      <c r="M39" s="685"/>
      <c r="N39" s="685"/>
      <c r="O39" s="685"/>
      <c r="P39" s="685"/>
      <c r="Q39" s="685"/>
      <c r="R39" s="685"/>
      <c r="S39" s="685"/>
      <c r="T39" s="685"/>
      <c r="U39" s="685"/>
      <c r="V39" s="685"/>
      <c r="W39" s="685"/>
      <c r="X39" s="685"/>
      <c r="Y39" s="685"/>
      <c r="Z39" s="685"/>
      <c r="AA39" s="685"/>
      <c r="AB39" s="685"/>
      <c r="AC39" s="685"/>
      <c r="AD39" s="685"/>
      <c r="AE39" s="685"/>
      <c r="AF39" s="685"/>
      <c r="AG39" s="685"/>
      <c r="AH39" s="685"/>
      <c r="AI39" s="685"/>
      <c r="AJ39" s="685"/>
      <c r="AK39" s="687"/>
      <c r="AL39" s="688"/>
      <c r="AM39" s="688"/>
      <c r="AN39" s="688"/>
      <c r="AO39" s="688"/>
      <c r="AP39" s="688"/>
      <c r="AQ39" s="688"/>
      <c r="AR39" s="688"/>
      <c r="AS39" s="688"/>
      <c r="AT39" s="688"/>
      <c r="AU39" s="688"/>
      <c r="AV39" s="688"/>
      <c r="AW39" s="688"/>
      <c r="AX39" s="688"/>
      <c r="AY39" s="688"/>
      <c r="AZ39" s="688"/>
      <c r="BA39" s="688"/>
      <c r="BB39" s="688"/>
      <c r="BC39" s="688"/>
      <c r="BD39" s="688"/>
      <c r="BE39" s="688"/>
      <c r="BF39" s="688"/>
      <c r="BG39" s="688"/>
      <c r="BH39" s="688"/>
      <c r="BI39" s="688"/>
      <c r="BJ39" s="688"/>
      <c r="BK39" s="688"/>
      <c r="BL39" s="688"/>
      <c r="BM39" s="688"/>
      <c r="BN39" s="688"/>
      <c r="BO39" s="688"/>
      <c r="BP39" s="688"/>
      <c r="BQ39" s="688"/>
      <c r="BR39" s="688"/>
      <c r="BS39" s="688"/>
      <c r="BT39" s="688"/>
      <c r="BU39" s="688"/>
      <c r="BV39" s="688"/>
      <c r="BW39" s="688"/>
      <c r="BX39" s="688"/>
      <c r="BY39" s="688"/>
      <c r="BZ39" s="688"/>
      <c r="CA39" s="688"/>
      <c r="CB39" s="688"/>
      <c r="CC39" s="688"/>
      <c r="CD39" s="688"/>
      <c r="CE39" s="688"/>
      <c r="CF39" s="688"/>
      <c r="CG39" s="688"/>
      <c r="CH39" s="688"/>
      <c r="CI39" s="688"/>
      <c r="CJ39" s="688"/>
      <c r="CK39" s="688"/>
      <c r="CL39" s="688"/>
      <c r="CM39" s="688"/>
      <c r="CN39" s="688"/>
      <c r="CO39" s="688"/>
      <c r="CP39" s="688"/>
      <c r="CQ39" s="688"/>
      <c r="CR39" s="688"/>
      <c r="CS39" s="688"/>
      <c r="CT39" s="688"/>
      <c r="CU39" s="688"/>
      <c r="CV39" s="688"/>
      <c r="CW39" s="688"/>
      <c r="CX39" s="688"/>
      <c r="CY39" s="688"/>
      <c r="CZ39" s="688"/>
      <c r="DA39" s="688"/>
      <c r="DB39" s="688"/>
      <c r="DC39" s="688"/>
      <c r="DD39" s="688"/>
      <c r="DE39" s="688"/>
      <c r="DF39" s="688"/>
      <c r="DG39" s="688"/>
      <c r="DH39" s="688"/>
      <c r="DI39" s="688"/>
      <c r="DJ39" s="688"/>
      <c r="DK39" s="688"/>
      <c r="DL39" s="688"/>
      <c r="DM39" s="688"/>
      <c r="DN39" s="688"/>
      <c r="DO39" s="688"/>
      <c r="DP39" s="688"/>
      <c r="DQ39" s="688"/>
      <c r="DR39" s="688"/>
      <c r="DS39" s="688"/>
      <c r="DT39" s="688"/>
      <c r="DU39" s="688"/>
      <c r="DV39" s="688"/>
      <c r="DW39" s="688"/>
      <c r="DX39" s="688"/>
      <c r="DY39" s="688"/>
      <c r="DZ39" s="688"/>
      <c r="EA39" s="688"/>
      <c r="EB39" s="688"/>
      <c r="EC39" s="688"/>
      <c r="ED39" s="688"/>
      <c r="EE39" s="688"/>
      <c r="EF39" s="688"/>
      <c r="EG39" s="688"/>
      <c r="EH39" s="688"/>
      <c r="EI39" s="688"/>
      <c r="EJ39" s="688"/>
      <c r="EK39" s="688"/>
      <c r="EL39" s="688"/>
      <c r="EM39" s="688"/>
      <c r="EN39" s="688"/>
      <c r="EO39" s="688"/>
      <c r="EP39" s="688"/>
      <c r="EQ39" s="688"/>
      <c r="ER39" s="688"/>
      <c r="ES39" s="688"/>
      <c r="ET39" s="688"/>
      <c r="EU39" s="688"/>
      <c r="EV39" s="688"/>
      <c r="EW39" s="688"/>
      <c r="EX39" s="688"/>
      <c r="EY39" s="688"/>
    </row>
    <row r="40" spans="1:155" s="689" customFormat="1" ht="13.5" customHeight="1" x14ac:dyDescent="0.25">
      <c r="A40" s="679">
        <f t="shared" si="1"/>
        <v>29</v>
      </c>
      <c r="B40" s="691" t="s">
        <v>1774</v>
      </c>
      <c r="C40" s="633" t="s">
        <v>1775</v>
      </c>
      <c r="D40" s="635" t="s">
        <v>1773</v>
      </c>
      <c r="E40" s="620" t="s">
        <v>1999</v>
      </c>
      <c r="F40" s="685"/>
      <c r="G40" s="685"/>
      <c r="H40" s="685"/>
      <c r="I40" s="685"/>
      <c r="J40" s="685"/>
      <c r="K40" s="685"/>
      <c r="L40" s="685"/>
      <c r="M40" s="685"/>
      <c r="N40" s="685"/>
      <c r="O40" s="685"/>
      <c r="P40" s="685"/>
      <c r="Q40" s="685"/>
      <c r="R40" s="685"/>
      <c r="S40" s="685"/>
      <c r="T40" s="685" t="s">
        <v>638</v>
      </c>
      <c r="U40" s="685"/>
      <c r="V40" s="685"/>
      <c r="W40" s="685"/>
      <c r="X40" s="685"/>
      <c r="Y40" s="685"/>
      <c r="Z40" s="685"/>
      <c r="AA40" s="685"/>
      <c r="AB40" s="685"/>
      <c r="AC40" s="685"/>
      <c r="AD40" s="685"/>
      <c r="AE40" s="685"/>
      <c r="AF40" s="685"/>
      <c r="AG40" s="685"/>
      <c r="AH40" s="685"/>
      <c r="AI40" s="685"/>
      <c r="AJ40" s="685"/>
      <c r="AK40" s="687"/>
      <c r="AL40" s="688"/>
      <c r="AM40" s="688"/>
      <c r="AN40" s="688"/>
      <c r="AO40" s="688"/>
      <c r="AP40" s="688"/>
      <c r="AQ40" s="688"/>
      <c r="AR40" s="688"/>
      <c r="AS40" s="688"/>
      <c r="AT40" s="688"/>
      <c r="AU40" s="688"/>
      <c r="AV40" s="688"/>
      <c r="AW40" s="688"/>
      <c r="AX40" s="688"/>
      <c r="AY40" s="688"/>
      <c r="AZ40" s="688"/>
      <c r="BA40" s="688"/>
      <c r="BB40" s="688"/>
      <c r="BC40" s="688"/>
      <c r="BD40" s="688"/>
      <c r="BE40" s="688"/>
      <c r="BF40" s="688"/>
      <c r="BG40" s="688"/>
      <c r="BH40" s="688"/>
      <c r="BI40" s="688"/>
      <c r="BJ40" s="688"/>
      <c r="BK40" s="688"/>
      <c r="BL40" s="688"/>
      <c r="BM40" s="688"/>
      <c r="BN40" s="688"/>
      <c r="BO40" s="688"/>
      <c r="BP40" s="688"/>
      <c r="BQ40" s="688"/>
      <c r="BR40" s="688"/>
      <c r="BS40" s="688"/>
      <c r="BT40" s="688"/>
      <c r="BU40" s="688"/>
      <c r="BV40" s="688"/>
      <c r="BW40" s="688"/>
      <c r="BX40" s="688"/>
      <c r="BY40" s="688"/>
      <c r="BZ40" s="688"/>
      <c r="CA40" s="688"/>
      <c r="CB40" s="688"/>
      <c r="CC40" s="688"/>
      <c r="CD40" s="688"/>
      <c r="CE40" s="688"/>
      <c r="CF40" s="688"/>
      <c r="CG40" s="688"/>
      <c r="CH40" s="688"/>
      <c r="CI40" s="688"/>
      <c r="CJ40" s="688"/>
      <c r="CK40" s="688"/>
      <c r="CL40" s="688"/>
      <c r="CM40" s="688"/>
      <c r="CN40" s="688"/>
      <c r="CO40" s="688"/>
      <c r="CP40" s="688"/>
      <c r="CQ40" s="688"/>
      <c r="CR40" s="688"/>
      <c r="CS40" s="688"/>
      <c r="CT40" s="688"/>
      <c r="CU40" s="688"/>
      <c r="CV40" s="688"/>
      <c r="CW40" s="688"/>
      <c r="CX40" s="688"/>
      <c r="CY40" s="688"/>
      <c r="CZ40" s="688"/>
      <c r="DA40" s="688"/>
      <c r="DB40" s="688"/>
      <c r="DC40" s="688"/>
      <c r="DD40" s="688"/>
      <c r="DE40" s="688"/>
      <c r="DF40" s="688"/>
      <c r="DG40" s="688"/>
      <c r="DH40" s="688"/>
      <c r="DI40" s="688"/>
      <c r="DJ40" s="688"/>
      <c r="DK40" s="688"/>
      <c r="DL40" s="688"/>
      <c r="DM40" s="688"/>
      <c r="DN40" s="688"/>
      <c r="DO40" s="688"/>
      <c r="DP40" s="688"/>
      <c r="DQ40" s="688"/>
      <c r="DR40" s="688"/>
      <c r="DS40" s="688"/>
      <c r="DT40" s="688"/>
      <c r="DU40" s="688"/>
      <c r="DV40" s="688"/>
      <c r="DW40" s="688"/>
      <c r="DX40" s="688"/>
      <c r="DY40" s="688"/>
      <c r="DZ40" s="688"/>
      <c r="EA40" s="688"/>
      <c r="EB40" s="688"/>
      <c r="EC40" s="688"/>
      <c r="ED40" s="688"/>
      <c r="EE40" s="688"/>
      <c r="EF40" s="688"/>
      <c r="EG40" s="688"/>
      <c r="EH40" s="688"/>
      <c r="EI40" s="688"/>
      <c r="EJ40" s="688"/>
      <c r="EK40" s="688"/>
      <c r="EL40" s="688"/>
      <c r="EM40" s="688"/>
      <c r="EN40" s="688"/>
      <c r="EO40" s="688"/>
      <c r="EP40" s="688"/>
      <c r="EQ40" s="688"/>
      <c r="ER40" s="688"/>
      <c r="ES40" s="688"/>
      <c r="ET40" s="688"/>
      <c r="EU40" s="688"/>
      <c r="EV40" s="688"/>
      <c r="EW40" s="688"/>
      <c r="EX40" s="688"/>
      <c r="EY40" s="688"/>
    </row>
    <row r="41" spans="1:155" s="689" customFormat="1" ht="13.5" customHeight="1" x14ac:dyDescent="0.25">
      <c r="A41" s="679">
        <f t="shared" si="1"/>
        <v>30</v>
      </c>
      <c r="B41" s="633" t="s">
        <v>1777</v>
      </c>
      <c r="C41" s="633" t="s">
        <v>1778</v>
      </c>
      <c r="D41" s="621" t="s">
        <v>1776</v>
      </c>
      <c r="E41" s="620"/>
      <c r="F41" s="685"/>
      <c r="G41" s="685"/>
      <c r="H41" s="685"/>
      <c r="I41" s="685"/>
      <c r="J41" s="685"/>
      <c r="K41" s="685"/>
      <c r="L41" s="685"/>
      <c r="M41" s="685"/>
      <c r="N41" s="685"/>
      <c r="O41" s="685"/>
      <c r="P41" s="685"/>
      <c r="Q41" s="685"/>
      <c r="R41" s="685"/>
      <c r="S41" s="685"/>
      <c r="T41" s="685"/>
      <c r="U41" s="685"/>
      <c r="V41" s="685"/>
      <c r="W41" s="685"/>
      <c r="X41" s="685"/>
      <c r="Y41" s="685"/>
      <c r="Z41" s="685"/>
      <c r="AA41" s="685"/>
      <c r="AB41" s="685"/>
      <c r="AC41" s="685"/>
      <c r="AD41" s="685"/>
      <c r="AE41" s="685"/>
      <c r="AF41" s="685"/>
      <c r="AG41" s="685"/>
      <c r="AH41" s="685"/>
      <c r="AI41" s="685"/>
      <c r="AJ41" s="685"/>
      <c r="AK41" s="687"/>
      <c r="AL41" s="688"/>
      <c r="AM41" s="688"/>
      <c r="AN41" s="688"/>
      <c r="AO41" s="688"/>
      <c r="AP41" s="688"/>
      <c r="AQ41" s="688"/>
      <c r="AR41" s="688"/>
      <c r="AS41" s="688"/>
      <c r="AT41" s="688"/>
      <c r="AU41" s="688"/>
      <c r="AV41" s="688"/>
      <c r="AW41" s="688"/>
      <c r="AX41" s="688"/>
      <c r="AY41" s="688"/>
      <c r="AZ41" s="688"/>
      <c r="BA41" s="688"/>
      <c r="BB41" s="688"/>
      <c r="BC41" s="688"/>
      <c r="BD41" s="688"/>
      <c r="BE41" s="688"/>
      <c r="BF41" s="688"/>
      <c r="BG41" s="688"/>
      <c r="BH41" s="688"/>
      <c r="BI41" s="688"/>
      <c r="BJ41" s="688"/>
      <c r="BK41" s="688"/>
      <c r="BL41" s="688"/>
      <c r="BM41" s="688"/>
      <c r="BN41" s="688"/>
      <c r="BO41" s="688"/>
      <c r="BP41" s="688"/>
      <c r="BQ41" s="688"/>
      <c r="BR41" s="688"/>
      <c r="BS41" s="688"/>
      <c r="BT41" s="688"/>
      <c r="BU41" s="688"/>
      <c r="BV41" s="688"/>
      <c r="BW41" s="688"/>
      <c r="BX41" s="688"/>
      <c r="BY41" s="688"/>
      <c r="BZ41" s="688"/>
      <c r="CA41" s="688"/>
      <c r="CB41" s="688"/>
      <c r="CC41" s="688"/>
      <c r="CD41" s="688"/>
      <c r="CE41" s="688"/>
      <c r="CF41" s="688"/>
      <c r="CG41" s="688"/>
      <c r="CH41" s="688"/>
      <c r="CI41" s="688"/>
      <c r="CJ41" s="688"/>
      <c r="CK41" s="688"/>
      <c r="CL41" s="688"/>
      <c r="CM41" s="688"/>
      <c r="CN41" s="688"/>
      <c r="CO41" s="688"/>
      <c r="CP41" s="688"/>
      <c r="CQ41" s="688"/>
      <c r="CR41" s="688"/>
      <c r="CS41" s="688"/>
      <c r="CT41" s="688"/>
      <c r="CU41" s="688"/>
      <c r="CV41" s="688"/>
      <c r="CW41" s="688"/>
      <c r="CX41" s="688"/>
      <c r="CY41" s="688"/>
      <c r="CZ41" s="688"/>
      <c r="DA41" s="688"/>
      <c r="DB41" s="688"/>
      <c r="DC41" s="688"/>
      <c r="DD41" s="688"/>
      <c r="DE41" s="688"/>
      <c r="DF41" s="688"/>
      <c r="DG41" s="688"/>
      <c r="DH41" s="688"/>
      <c r="DI41" s="688"/>
      <c r="DJ41" s="688"/>
      <c r="DK41" s="688"/>
      <c r="DL41" s="688"/>
      <c r="DM41" s="688"/>
      <c r="DN41" s="688"/>
      <c r="DO41" s="688"/>
      <c r="DP41" s="688"/>
      <c r="DQ41" s="688"/>
      <c r="DR41" s="688"/>
      <c r="DS41" s="688"/>
      <c r="DT41" s="688"/>
      <c r="DU41" s="688"/>
      <c r="DV41" s="688"/>
      <c r="DW41" s="688"/>
      <c r="DX41" s="688"/>
      <c r="DY41" s="688"/>
      <c r="DZ41" s="688"/>
      <c r="EA41" s="688"/>
      <c r="EB41" s="688"/>
      <c r="EC41" s="688"/>
      <c r="ED41" s="688"/>
      <c r="EE41" s="688"/>
      <c r="EF41" s="688"/>
      <c r="EG41" s="688"/>
      <c r="EH41" s="688"/>
      <c r="EI41" s="688"/>
      <c r="EJ41" s="688"/>
      <c r="EK41" s="688"/>
      <c r="EL41" s="688"/>
      <c r="EM41" s="688"/>
      <c r="EN41" s="688"/>
      <c r="EO41" s="688"/>
      <c r="EP41" s="688"/>
      <c r="EQ41" s="688"/>
      <c r="ER41" s="688"/>
      <c r="ES41" s="688"/>
      <c r="ET41" s="688"/>
      <c r="EU41" s="688"/>
      <c r="EV41" s="688"/>
      <c r="EW41" s="688"/>
      <c r="EX41" s="688"/>
      <c r="EY41" s="688"/>
    </row>
    <row r="42" spans="1:155" s="689" customFormat="1" ht="13.5" customHeight="1" x14ac:dyDescent="0.25">
      <c r="A42" s="679">
        <f t="shared" si="1"/>
        <v>31</v>
      </c>
      <c r="B42" s="633" t="s">
        <v>1777</v>
      </c>
      <c r="C42" s="633" t="s">
        <v>1778</v>
      </c>
      <c r="D42" s="621" t="s">
        <v>1779</v>
      </c>
      <c r="E42" s="620"/>
      <c r="F42" s="685"/>
      <c r="G42" s="685"/>
      <c r="H42" s="685"/>
      <c r="I42" s="685"/>
      <c r="J42" s="685"/>
      <c r="K42" s="685"/>
      <c r="L42" s="685"/>
      <c r="M42" s="685"/>
      <c r="N42" s="685"/>
      <c r="O42" s="685"/>
      <c r="P42" s="685"/>
      <c r="Q42" s="685"/>
      <c r="R42" s="685"/>
      <c r="S42" s="685"/>
      <c r="T42" s="685"/>
      <c r="U42" s="685"/>
      <c r="V42" s="685"/>
      <c r="W42" s="685"/>
      <c r="X42" s="685"/>
      <c r="Y42" s="685"/>
      <c r="Z42" s="685"/>
      <c r="AA42" s="685"/>
      <c r="AB42" s="685"/>
      <c r="AC42" s="685"/>
      <c r="AD42" s="685"/>
      <c r="AE42" s="685"/>
      <c r="AF42" s="685"/>
      <c r="AG42" s="685"/>
      <c r="AH42" s="685"/>
      <c r="AI42" s="685"/>
      <c r="AJ42" s="685"/>
      <c r="AK42" s="687"/>
      <c r="AL42" s="688"/>
      <c r="AM42" s="688"/>
      <c r="AN42" s="688"/>
      <c r="AO42" s="688"/>
      <c r="AP42" s="688"/>
      <c r="AQ42" s="688"/>
      <c r="AR42" s="688"/>
      <c r="AS42" s="688"/>
      <c r="AT42" s="688"/>
      <c r="AU42" s="688"/>
      <c r="AV42" s="688"/>
      <c r="AW42" s="688"/>
      <c r="AX42" s="688"/>
      <c r="AY42" s="688"/>
      <c r="AZ42" s="688"/>
      <c r="BA42" s="688"/>
      <c r="BB42" s="688"/>
      <c r="BC42" s="688"/>
      <c r="BD42" s="688"/>
      <c r="BE42" s="688"/>
      <c r="BF42" s="688"/>
      <c r="BG42" s="688"/>
      <c r="BH42" s="688"/>
      <c r="BI42" s="688"/>
      <c r="BJ42" s="688"/>
      <c r="BK42" s="688"/>
      <c r="BL42" s="688"/>
      <c r="BM42" s="688"/>
      <c r="BN42" s="688"/>
      <c r="BO42" s="688"/>
      <c r="BP42" s="688"/>
      <c r="BQ42" s="688"/>
      <c r="BR42" s="688"/>
      <c r="BS42" s="688"/>
      <c r="BT42" s="688"/>
      <c r="BU42" s="688"/>
      <c r="BV42" s="688"/>
      <c r="BW42" s="688"/>
      <c r="BX42" s="688"/>
      <c r="BY42" s="688"/>
      <c r="BZ42" s="688"/>
      <c r="CA42" s="688"/>
      <c r="CB42" s="688"/>
      <c r="CC42" s="688"/>
      <c r="CD42" s="688"/>
      <c r="CE42" s="688"/>
      <c r="CF42" s="688"/>
      <c r="CG42" s="688"/>
      <c r="CH42" s="688"/>
      <c r="CI42" s="688"/>
      <c r="CJ42" s="688"/>
      <c r="CK42" s="688"/>
      <c r="CL42" s="688"/>
      <c r="CM42" s="688"/>
      <c r="CN42" s="688"/>
      <c r="CO42" s="688"/>
      <c r="CP42" s="688"/>
      <c r="CQ42" s="688"/>
      <c r="CR42" s="688"/>
      <c r="CS42" s="688"/>
      <c r="CT42" s="688"/>
      <c r="CU42" s="688"/>
      <c r="CV42" s="688"/>
      <c r="CW42" s="688"/>
      <c r="CX42" s="688"/>
      <c r="CY42" s="688"/>
      <c r="CZ42" s="688"/>
      <c r="DA42" s="688"/>
      <c r="DB42" s="688"/>
      <c r="DC42" s="688"/>
      <c r="DD42" s="688"/>
      <c r="DE42" s="688"/>
      <c r="DF42" s="688"/>
      <c r="DG42" s="688"/>
      <c r="DH42" s="688"/>
      <c r="DI42" s="688"/>
      <c r="DJ42" s="688"/>
      <c r="DK42" s="688"/>
      <c r="DL42" s="688"/>
      <c r="DM42" s="688"/>
      <c r="DN42" s="688"/>
      <c r="DO42" s="688"/>
      <c r="DP42" s="688"/>
      <c r="DQ42" s="688"/>
      <c r="DR42" s="688"/>
      <c r="DS42" s="688"/>
      <c r="DT42" s="688"/>
      <c r="DU42" s="688"/>
      <c r="DV42" s="688"/>
      <c r="DW42" s="688"/>
      <c r="DX42" s="688"/>
      <c r="DY42" s="688"/>
      <c r="DZ42" s="688"/>
      <c r="EA42" s="688"/>
      <c r="EB42" s="688"/>
      <c r="EC42" s="688"/>
      <c r="ED42" s="688"/>
      <c r="EE42" s="688"/>
      <c r="EF42" s="688"/>
      <c r="EG42" s="688"/>
      <c r="EH42" s="688"/>
      <c r="EI42" s="688"/>
      <c r="EJ42" s="688"/>
      <c r="EK42" s="688"/>
      <c r="EL42" s="688"/>
      <c r="EM42" s="688"/>
      <c r="EN42" s="688"/>
      <c r="EO42" s="688"/>
      <c r="EP42" s="688"/>
      <c r="EQ42" s="688"/>
      <c r="ER42" s="688"/>
      <c r="ES42" s="688"/>
      <c r="ET42" s="688"/>
      <c r="EU42" s="688"/>
      <c r="EV42" s="688"/>
      <c r="EW42" s="688"/>
      <c r="EX42" s="688"/>
      <c r="EY42" s="688"/>
    </row>
    <row r="43" spans="1:155" s="689" customFormat="1" ht="13.5" customHeight="1" x14ac:dyDescent="0.25">
      <c r="A43" s="679">
        <f t="shared" si="1"/>
        <v>32</v>
      </c>
      <c r="B43" s="633" t="s">
        <v>1777</v>
      </c>
      <c r="C43" s="633" t="s">
        <v>1778</v>
      </c>
      <c r="D43" s="621" t="s">
        <v>1780</v>
      </c>
      <c r="E43" s="620" t="s">
        <v>1999</v>
      </c>
      <c r="F43" s="685"/>
      <c r="G43" s="685"/>
      <c r="H43" s="685"/>
      <c r="I43" s="685"/>
      <c r="J43" s="685"/>
      <c r="K43" s="685"/>
      <c r="L43" s="685"/>
      <c r="M43" s="685"/>
      <c r="N43" s="685"/>
      <c r="O43" s="685"/>
      <c r="P43" s="685"/>
      <c r="Q43" s="685"/>
      <c r="R43" s="685"/>
      <c r="S43" s="685"/>
      <c r="T43" s="685"/>
      <c r="U43" s="685"/>
      <c r="V43" s="685"/>
      <c r="W43" s="685"/>
      <c r="X43" s="685"/>
      <c r="Y43" s="685"/>
      <c r="Z43" s="685"/>
      <c r="AA43" s="685"/>
      <c r="AB43" s="685" t="s">
        <v>638</v>
      </c>
      <c r="AC43" s="685"/>
      <c r="AD43" s="685"/>
      <c r="AE43" s="685"/>
      <c r="AF43" s="685"/>
      <c r="AG43" s="685"/>
      <c r="AH43" s="685"/>
      <c r="AI43" s="685"/>
      <c r="AJ43" s="685"/>
      <c r="AK43" s="687"/>
      <c r="AL43" s="688"/>
      <c r="AM43" s="688"/>
      <c r="AN43" s="688"/>
      <c r="AO43" s="688"/>
      <c r="AP43" s="688"/>
      <c r="AQ43" s="688"/>
      <c r="AR43" s="688"/>
      <c r="AS43" s="688"/>
      <c r="AT43" s="688"/>
      <c r="AU43" s="688"/>
      <c r="AV43" s="688"/>
      <c r="AW43" s="688"/>
      <c r="AX43" s="688"/>
      <c r="AY43" s="688"/>
      <c r="AZ43" s="688"/>
      <c r="BA43" s="688"/>
      <c r="BB43" s="688"/>
      <c r="BC43" s="688"/>
      <c r="BD43" s="688"/>
      <c r="BE43" s="688"/>
      <c r="BF43" s="688"/>
      <c r="BG43" s="688"/>
      <c r="BH43" s="688"/>
      <c r="BI43" s="688"/>
      <c r="BJ43" s="688"/>
      <c r="BK43" s="688"/>
      <c r="BL43" s="688"/>
      <c r="BM43" s="688"/>
      <c r="BN43" s="688"/>
      <c r="BO43" s="688"/>
      <c r="BP43" s="688"/>
      <c r="BQ43" s="688"/>
      <c r="BR43" s="688"/>
      <c r="BS43" s="688"/>
      <c r="BT43" s="688"/>
      <c r="BU43" s="688"/>
      <c r="BV43" s="688"/>
      <c r="BW43" s="688"/>
      <c r="BX43" s="688"/>
      <c r="BY43" s="688"/>
      <c r="BZ43" s="688"/>
      <c r="CA43" s="688"/>
      <c r="CB43" s="688"/>
      <c r="CC43" s="688"/>
      <c r="CD43" s="688"/>
      <c r="CE43" s="688"/>
      <c r="CF43" s="688"/>
      <c r="CG43" s="688"/>
      <c r="CH43" s="688"/>
      <c r="CI43" s="688"/>
      <c r="CJ43" s="688"/>
      <c r="CK43" s="688"/>
      <c r="CL43" s="688"/>
      <c r="CM43" s="688"/>
      <c r="CN43" s="688"/>
      <c r="CO43" s="688"/>
      <c r="CP43" s="688"/>
      <c r="CQ43" s="688"/>
      <c r="CR43" s="688"/>
      <c r="CS43" s="688"/>
      <c r="CT43" s="688"/>
      <c r="CU43" s="688"/>
      <c r="CV43" s="688"/>
      <c r="CW43" s="688"/>
      <c r="CX43" s="688"/>
      <c r="CY43" s="688"/>
      <c r="CZ43" s="688"/>
      <c r="DA43" s="688"/>
      <c r="DB43" s="688"/>
      <c r="DC43" s="688"/>
      <c r="DD43" s="688"/>
      <c r="DE43" s="688"/>
      <c r="DF43" s="688"/>
      <c r="DG43" s="688"/>
      <c r="DH43" s="688"/>
      <c r="DI43" s="688"/>
      <c r="DJ43" s="688"/>
      <c r="DK43" s="688"/>
      <c r="DL43" s="688"/>
      <c r="DM43" s="688"/>
      <c r="DN43" s="688"/>
      <c r="DO43" s="688"/>
      <c r="DP43" s="688"/>
      <c r="DQ43" s="688"/>
      <c r="DR43" s="688"/>
      <c r="DS43" s="688"/>
      <c r="DT43" s="688"/>
      <c r="DU43" s="688"/>
      <c r="DV43" s="688"/>
      <c r="DW43" s="688"/>
      <c r="DX43" s="688"/>
      <c r="DY43" s="688"/>
      <c r="DZ43" s="688"/>
      <c r="EA43" s="688"/>
      <c r="EB43" s="688"/>
      <c r="EC43" s="688"/>
      <c r="ED43" s="688"/>
      <c r="EE43" s="688"/>
      <c r="EF43" s="688"/>
      <c r="EG43" s="688"/>
      <c r="EH43" s="688"/>
      <c r="EI43" s="688"/>
      <c r="EJ43" s="688"/>
      <c r="EK43" s="688"/>
      <c r="EL43" s="688"/>
      <c r="EM43" s="688"/>
      <c r="EN43" s="688"/>
      <c r="EO43" s="688"/>
      <c r="EP43" s="688"/>
      <c r="EQ43" s="688"/>
      <c r="ER43" s="688"/>
      <c r="ES43" s="688"/>
      <c r="ET43" s="688"/>
      <c r="EU43" s="688"/>
      <c r="EV43" s="688"/>
      <c r="EW43" s="688"/>
      <c r="EX43" s="688"/>
      <c r="EY43" s="688"/>
    </row>
    <row r="44" spans="1:155" s="689" customFormat="1" ht="13.5" customHeight="1" x14ac:dyDescent="0.25">
      <c r="A44" s="679">
        <f t="shared" si="1"/>
        <v>33</v>
      </c>
      <c r="B44" s="633" t="s">
        <v>1782</v>
      </c>
      <c r="C44" s="633" t="s">
        <v>1783</v>
      </c>
      <c r="D44" s="621" t="s">
        <v>1781</v>
      </c>
      <c r="E44" s="620"/>
      <c r="F44" s="685"/>
      <c r="G44" s="685"/>
      <c r="H44" s="685"/>
      <c r="I44" s="685"/>
      <c r="J44" s="685"/>
      <c r="K44" s="685"/>
      <c r="L44" s="685"/>
      <c r="M44" s="685"/>
      <c r="N44" s="685"/>
      <c r="O44" s="685"/>
      <c r="P44" s="685"/>
      <c r="Q44" s="685"/>
      <c r="R44" s="685"/>
      <c r="S44" s="685"/>
      <c r="T44" s="685"/>
      <c r="U44" s="685"/>
      <c r="V44" s="685"/>
      <c r="W44" s="685"/>
      <c r="X44" s="685"/>
      <c r="Y44" s="685"/>
      <c r="Z44" s="685"/>
      <c r="AA44" s="685"/>
      <c r="AB44" s="685"/>
      <c r="AC44" s="685"/>
      <c r="AD44" s="685"/>
      <c r="AE44" s="685"/>
      <c r="AF44" s="685"/>
      <c r="AG44" s="685"/>
      <c r="AH44" s="685"/>
      <c r="AI44" s="685"/>
      <c r="AJ44" s="685"/>
      <c r="AK44" s="687"/>
      <c r="AL44" s="688"/>
      <c r="AM44" s="688"/>
      <c r="AN44" s="688"/>
      <c r="AO44" s="688"/>
      <c r="AP44" s="688"/>
      <c r="AQ44" s="688"/>
      <c r="AR44" s="688"/>
      <c r="AS44" s="688"/>
      <c r="AT44" s="688"/>
      <c r="AU44" s="688"/>
      <c r="AV44" s="688"/>
      <c r="AW44" s="688"/>
      <c r="AX44" s="688"/>
      <c r="AY44" s="688"/>
      <c r="AZ44" s="688"/>
      <c r="BA44" s="688"/>
      <c r="BB44" s="688"/>
      <c r="BC44" s="688"/>
      <c r="BD44" s="688"/>
      <c r="BE44" s="688"/>
      <c r="BF44" s="688"/>
      <c r="BG44" s="688"/>
      <c r="BH44" s="688"/>
      <c r="BI44" s="688"/>
      <c r="BJ44" s="688"/>
      <c r="BK44" s="688"/>
      <c r="BL44" s="688"/>
      <c r="BM44" s="688"/>
      <c r="BN44" s="688"/>
      <c r="BO44" s="688"/>
      <c r="BP44" s="688"/>
      <c r="BQ44" s="688"/>
      <c r="BR44" s="688"/>
      <c r="BS44" s="688"/>
      <c r="BT44" s="688"/>
      <c r="BU44" s="688"/>
      <c r="BV44" s="688"/>
      <c r="BW44" s="688"/>
      <c r="BX44" s="688"/>
      <c r="BY44" s="688"/>
      <c r="BZ44" s="688"/>
      <c r="CA44" s="688"/>
      <c r="CB44" s="688"/>
      <c r="CC44" s="688"/>
      <c r="CD44" s="688"/>
      <c r="CE44" s="688"/>
      <c r="CF44" s="688"/>
      <c r="CG44" s="688"/>
      <c r="CH44" s="688"/>
      <c r="CI44" s="688"/>
      <c r="CJ44" s="688"/>
      <c r="CK44" s="688"/>
      <c r="CL44" s="688"/>
      <c r="CM44" s="688"/>
      <c r="CN44" s="688"/>
      <c r="CO44" s="688"/>
      <c r="CP44" s="688"/>
      <c r="CQ44" s="688"/>
      <c r="CR44" s="688"/>
      <c r="CS44" s="688"/>
      <c r="CT44" s="688"/>
      <c r="CU44" s="688"/>
      <c r="CV44" s="688"/>
      <c r="CW44" s="688"/>
      <c r="CX44" s="688"/>
      <c r="CY44" s="688"/>
      <c r="CZ44" s="688"/>
      <c r="DA44" s="688"/>
      <c r="DB44" s="688"/>
      <c r="DC44" s="688"/>
      <c r="DD44" s="688"/>
      <c r="DE44" s="688"/>
      <c r="DF44" s="688"/>
      <c r="DG44" s="688"/>
      <c r="DH44" s="688"/>
      <c r="DI44" s="688"/>
      <c r="DJ44" s="688"/>
      <c r="DK44" s="688"/>
      <c r="DL44" s="688"/>
      <c r="DM44" s="688"/>
      <c r="DN44" s="688"/>
      <c r="DO44" s="688"/>
      <c r="DP44" s="688"/>
      <c r="DQ44" s="688"/>
      <c r="DR44" s="688"/>
      <c r="DS44" s="688"/>
      <c r="DT44" s="688"/>
      <c r="DU44" s="688"/>
      <c r="DV44" s="688"/>
      <c r="DW44" s="688"/>
      <c r="DX44" s="688"/>
      <c r="DY44" s="688"/>
      <c r="DZ44" s="688"/>
      <c r="EA44" s="688"/>
      <c r="EB44" s="688"/>
      <c r="EC44" s="688"/>
      <c r="ED44" s="688"/>
      <c r="EE44" s="688"/>
      <c r="EF44" s="688"/>
      <c r="EG44" s="688"/>
      <c r="EH44" s="688"/>
      <c r="EI44" s="688"/>
      <c r="EJ44" s="688"/>
      <c r="EK44" s="688"/>
      <c r="EL44" s="688"/>
      <c r="EM44" s="688"/>
      <c r="EN44" s="688"/>
      <c r="EO44" s="688"/>
      <c r="EP44" s="688"/>
      <c r="EQ44" s="688"/>
      <c r="ER44" s="688"/>
      <c r="ES44" s="688"/>
      <c r="ET44" s="688"/>
      <c r="EU44" s="688"/>
      <c r="EV44" s="688"/>
      <c r="EW44" s="688"/>
      <c r="EX44" s="688"/>
      <c r="EY44" s="688"/>
    </row>
    <row r="45" spans="1:155" s="689" customFormat="1" ht="13.5" customHeight="1" x14ac:dyDescent="0.25">
      <c r="A45" s="679">
        <f t="shared" si="1"/>
        <v>34</v>
      </c>
      <c r="B45" s="633" t="s">
        <v>1785</v>
      </c>
      <c r="C45" s="633" t="s">
        <v>1786</v>
      </c>
      <c r="D45" s="621" t="s">
        <v>1784</v>
      </c>
      <c r="E45" s="620"/>
      <c r="F45" s="685"/>
      <c r="G45" s="685"/>
      <c r="H45" s="685"/>
      <c r="I45" s="685"/>
      <c r="J45" s="685"/>
      <c r="K45" s="685"/>
      <c r="L45" s="685"/>
      <c r="M45" s="685"/>
      <c r="N45" s="685"/>
      <c r="O45" s="685"/>
      <c r="P45" s="685"/>
      <c r="Q45" s="685"/>
      <c r="R45" s="685"/>
      <c r="S45" s="685"/>
      <c r="T45" s="685"/>
      <c r="U45" s="685"/>
      <c r="V45" s="685"/>
      <c r="W45" s="685"/>
      <c r="X45" s="685"/>
      <c r="Y45" s="685"/>
      <c r="Z45" s="685"/>
      <c r="AA45" s="685"/>
      <c r="AB45" s="685"/>
      <c r="AC45" s="685"/>
      <c r="AD45" s="685"/>
      <c r="AE45" s="685"/>
      <c r="AF45" s="685"/>
      <c r="AG45" s="685"/>
      <c r="AH45" s="685"/>
      <c r="AI45" s="685"/>
      <c r="AJ45" s="685"/>
      <c r="AK45" s="687"/>
      <c r="AL45" s="688"/>
      <c r="AM45" s="688"/>
      <c r="AN45" s="688"/>
      <c r="AO45" s="688"/>
      <c r="AP45" s="688"/>
      <c r="AQ45" s="688"/>
      <c r="AR45" s="688"/>
      <c r="AS45" s="688"/>
      <c r="AT45" s="688"/>
      <c r="AU45" s="688"/>
      <c r="AV45" s="688"/>
      <c r="AW45" s="688"/>
      <c r="AX45" s="688"/>
      <c r="AY45" s="688"/>
      <c r="AZ45" s="688"/>
      <c r="BA45" s="688"/>
      <c r="BB45" s="688"/>
      <c r="BC45" s="688"/>
      <c r="BD45" s="688"/>
      <c r="BE45" s="688"/>
      <c r="BF45" s="688"/>
      <c r="BG45" s="688"/>
      <c r="BH45" s="688"/>
      <c r="BI45" s="688"/>
      <c r="BJ45" s="688"/>
      <c r="BK45" s="688"/>
      <c r="BL45" s="688"/>
      <c r="BM45" s="688"/>
      <c r="BN45" s="688"/>
      <c r="BO45" s="688"/>
      <c r="BP45" s="688"/>
      <c r="BQ45" s="688"/>
      <c r="BR45" s="688"/>
      <c r="BS45" s="688"/>
      <c r="BT45" s="688"/>
      <c r="BU45" s="688"/>
      <c r="BV45" s="688"/>
      <c r="BW45" s="688"/>
      <c r="BX45" s="688"/>
      <c r="BY45" s="688"/>
      <c r="BZ45" s="688"/>
      <c r="CA45" s="688"/>
      <c r="CB45" s="688"/>
      <c r="CC45" s="688"/>
      <c r="CD45" s="688"/>
      <c r="CE45" s="688"/>
      <c r="CF45" s="688"/>
      <c r="CG45" s="688"/>
      <c r="CH45" s="688"/>
      <c r="CI45" s="688"/>
      <c r="CJ45" s="688"/>
      <c r="CK45" s="688"/>
      <c r="CL45" s="688"/>
      <c r="CM45" s="688"/>
      <c r="CN45" s="688"/>
      <c r="CO45" s="688"/>
      <c r="CP45" s="688"/>
      <c r="CQ45" s="688"/>
      <c r="CR45" s="688"/>
      <c r="CS45" s="688"/>
      <c r="CT45" s="688"/>
      <c r="CU45" s="688"/>
      <c r="CV45" s="688"/>
      <c r="CW45" s="688"/>
      <c r="CX45" s="688"/>
      <c r="CY45" s="688"/>
      <c r="CZ45" s="688"/>
      <c r="DA45" s="688"/>
      <c r="DB45" s="688"/>
      <c r="DC45" s="688"/>
      <c r="DD45" s="688"/>
      <c r="DE45" s="688"/>
      <c r="DF45" s="688"/>
      <c r="DG45" s="688"/>
      <c r="DH45" s="688"/>
      <c r="DI45" s="688"/>
      <c r="DJ45" s="688"/>
      <c r="DK45" s="688"/>
      <c r="DL45" s="688"/>
      <c r="DM45" s="688"/>
      <c r="DN45" s="688"/>
      <c r="DO45" s="688"/>
      <c r="DP45" s="688"/>
      <c r="DQ45" s="688"/>
      <c r="DR45" s="688"/>
      <c r="DS45" s="688"/>
      <c r="DT45" s="688"/>
      <c r="DU45" s="688"/>
      <c r="DV45" s="688"/>
      <c r="DW45" s="688"/>
      <c r="DX45" s="688"/>
      <c r="DY45" s="688"/>
      <c r="DZ45" s="688"/>
      <c r="EA45" s="688"/>
      <c r="EB45" s="688"/>
      <c r="EC45" s="688"/>
      <c r="ED45" s="688"/>
      <c r="EE45" s="688"/>
      <c r="EF45" s="688"/>
      <c r="EG45" s="688"/>
      <c r="EH45" s="688"/>
      <c r="EI45" s="688"/>
      <c r="EJ45" s="688"/>
      <c r="EK45" s="688"/>
      <c r="EL45" s="688"/>
      <c r="EM45" s="688"/>
      <c r="EN45" s="688"/>
      <c r="EO45" s="688"/>
      <c r="EP45" s="688"/>
      <c r="EQ45" s="688"/>
      <c r="ER45" s="688"/>
      <c r="ES45" s="688"/>
      <c r="ET45" s="688"/>
      <c r="EU45" s="688"/>
      <c r="EV45" s="688"/>
      <c r="EW45" s="688"/>
      <c r="EX45" s="688"/>
      <c r="EY45" s="688"/>
    </row>
    <row r="46" spans="1:155" s="689" customFormat="1" ht="13.5" customHeight="1" x14ac:dyDescent="0.25">
      <c r="A46" s="679">
        <f t="shared" si="1"/>
        <v>35</v>
      </c>
      <c r="B46" s="633" t="s">
        <v>1788</v>
      </c>
      <c r="C46" s="633" t="s">
        <v>1789</v>
      </c>
      <c r="D46" s="621" t="s">
        <v>1787</v>
      </c>
      <c r="E46" s="620" t="s">
        <v>1999</v>
      </c>
      <c r="F46" s="685"/>
      <c r="G46" s="685"/>
      <c r="H46" s="685"/>
      <c r="I46" s="685"/>
      <c r="J46" s="685"/>
      <c r="K46" s="685"/>
      <c r="L46" s="685"/>
      <c r="M46" s="685"/>
      <c r="N46" s="685"/>
      <c r="O46" s="685"/>
      <c r="P46" s="685"/>
      <c r="Q46" s="685"/>
      <c r="R46" s="685"/>
      <c r="S46" s="685"/>
      <c r="T46" s="685"/>
      <c r="U46" s="685"/>
      <c r="V46" s="685"/>
      <c r="W46" s="685"/>
      <c r="X46" s="685"/>
      <c r="Y46" s="685"/>
      <c r="Z46" s="685"/>
      <c r="AA46" s="685"/>
      <c r="AB46" s="685"/>
      <c r="AC46" s="685" t="s">
        <v>638</v>
      </c>
      <c r="AD46" s="685"/>
      <c r="AE46" s="685"/>
      <c r="AF46" s="685"/>
      <c r="AG46" s="685"/>
      <c r="AH46" s="685"/>
      <c r="AI46" s="685"/>
      <c r="AJ46" s="685"/>
      <c r="AK46" s="687"/>
      <c r="AL46" s="688"/>
      <c r="AM46" s="688"/>
      <c r="AN46" s="688"/>
      <c r="AO46" s="688"/>
      <c r="AP46" s="688"/>
      <c r="AQ46" s="688"/>
      <c r="AR46" s="688"/>
      <c r="AS46" s="688"/>
      <c r="AT46" s="688"/>
      <c r="AU46" s="688"/>
      <c r="AV46" s="688"/>
      <c r="AW46" s="688"/>
      <c r="AX46" s="688"/>
      <c r="AY46" s="688"/>
      <c r="AZ46" s="688"/>
      <c r="BA46" s="688"/>
      <c r="BB46" s="688"/>
      <c r="BC46" s="688"/>
      <c r="BD46" s="688"/>
      <c r="BE46" s="688"/>
      <c r="BF46" s="688"/>
      <c r="BG46" s="688"/>
      <c r="BH46" s="688"/>
      <c r="BI46" s="688"/>
      <c r="BJ46" s="688"/>
      <c r="BK46" s="688"/>
      <c r="BL46" s="688"/>
      <c r="BM46" s="688"/>
      <c r="BN46" s="688"/>
      <c r="BO46" s="688"/>
      <c r="BP46" s="688"/>
      <c r="BQ46" s="688"/>
      <c r="BR46" s="688"/>
      <c r="BS46" s="688"/>
      <c r="BT46" s="688"/>
      <c r="BU46" s="688"/>
      <c r="BV46" s="688"/>
      <c r="BW46" s="688"/>
      <c r="BX46" s="688"/>
      <c r="BY46" s="688"/>
      <c r="BZ46" s="688"/>
      <c r="CA46" s="688"/>
      <c r="CB46" s="688"/>
      <c r="CC46" s="688"/>
      <c r="CD46" s="688"/>
      <c r="CE46" s="688"/>
      <c r="CF46" s="688"/>
      <c r="CG46" s="688"/>
      <c r="CH46" s="688"/>
      <c r="CI46" s="688"/>
      <c r="CJ46" s="688"/>
      <c r="CK46" s="688"/>
      <c r="CL46" s="688"/>
      <c r="CM46" s="688"/>
      <c r="CN46" s="688"/>
      <c r="CO46" s="688"/>
      <c r="CP46" s="688"/>
      <c r="CQ46" s="688"/>
      <c r="CR46" s="688"/>
      <c r="CS46" s="688"/>
      <c r="CT46" s="688"/>
      <c r="CU46" s="688"/>
      <c r="CV46" s="688"/>
      <c r="CW46" s="688"/>
      <c r="CX46" s="688"/>
      <c r="CY46" s="688"/>
      <c r="CZ46" s="688"/>
      <c r="DA46" s="688"/>
      <c r="DB46" s="688"/>
      <c r="DC46" s="688"/>
      <c r="DD46" s="688"/>
      <c r="DE46" s="688"/>
      <c r="DF46" s="688"/>
      <c r="DG46" s="688"/>
      <c r="DH46" s="688"/>
      <c r="DI46" s="688"/>
      <c r="DJ46" s="688"/>
      <c r="DK46" s="688"/>
      <c r="DL46" s="688"/>
      <c r="DM46" s="688"/>
      <c r="DN46" s="688"/>
      <c r="DO46" s="688"/>
      <c r="DP46" s="688"/>
      <c r="DQ46" s="688"/>
      <c r="DR46" s="688"/>
      <c r="DS46" s="688"/>
      <c r="DT46" s="688"/>
      <c r="DU46" s="688"/>
      <c r="DV46" s="688"/>
      <c r="DW46" s="688"/>
      <c r="DX46" s="688"/>
      <c r="DY46" s="688"/>
      <c r="DZ46" s="688"/>
      <c r="EA46" s="688"/>
      <c r="EB46" s="688"/>
      <c r="EC46" s="688"/>
      <c r="ED46" s="688"/>
      <c r="EE46" s="688"/>
      <c r="EF46" s="688"/>
      <c r="EG46" s="688"/>
      <c r="EH46" s="688"/>
      <c r="EI46" s="688"/>
      <c r="EJ46" s="688"/>
      <c r="EK46" s="688"/>
      <c r="EL46" s="688"/>
      <c r="EM46" s="688"/>
      <c r="EN46" s="688"/>
      <c r="EO46" s="688"/>
      <c r="EP46" s="688"/>
      <c r="EQ46" s="688"/>
      <c r="ER46" s="688"/>
      <c r="ES46" s="688"/>
      <c r="ET46" s="688"/>
      <c r="EU46" s="688"/>
      <c r="EV46" s="688"/>
      <c r="EW46" s="688"/>
      <c r="EX46" s="688"/>
      <c r="EY46" s="688"/>
    </row>
    <row r="47" spans="1:155" s="689" customFormat="1" ht="13.5" customHeight="1" x14ac:dyDescent="0.25">
      <c r="A47" s="679">
        <f t="shared" si="1"/>
        <v>36</v>
      </c>
      <c r="B47" s="633" t="s">
        <v>1791</v>
      </c>
      <c r="C47" s="633" t="s">
        <v>1792</v>
      </c>
      <c r="D47" s="621" t="s">
        <v>1790</v>
      </c>
      <c r="E47" s="620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5"/>
      <c r="W47" s="685"/>
      <c r="X47" s="685"/>
      <c r="Y47" s="685"/>
      <c r="Z47" s="685"/>
      <c r="AA47" s="685"/>
      <c r="AB47" s="685"/>
      <c r="AC47" s="685"/>
      <c r="AD47" s="685"/>
      <c r="AE47" s="685"/>
      <c r="AF47" s="685"/>
      <c r="AG47" s="685"/>
      <c r="AH47" s="685"/>
      <c r="AI47" s="685"/>
      <c r="AJ47" s="685"/>
      <c r="AK47" s="687"/>
      <c r="AL47" s="688"/>
      <c r="AM47" s="688"/>
      <c r="AN47" s="688"/>
      <c r="AO47" s="688"/>
      <c r="AP47" s="688"/>
      <c r="AQ47" s="688"/>
      <c r="AR47" s="688"/>
      <c r="AS47" s="688"/>
      <c r="AT47" s="688"/>
      <c r="AU47" s="688"/>
      <c r="AV47" s="688"/>
      <c r="AW47" s="688"/>
      <c r="AX47" s="688"/>
      <c r="AY47" s="688"/>
      <c r="AZ47" s="688"/>
      <c r="BA47" s="688"/>
      <c r="BB47" s="688"/>
      <c r="BC47" s="688"/>
      <c r="BD47" s="688"/>
      <c r="BE47" s="688"/>
      <c r="BF47" s="688"/>
      <c r="BG47" s="688"/>
      <c r="BH47" s="688"/>
      <c r="BI47" s="688"/>
      <c r="BJ47" s="688"/>
      <c r="BK47" s="688"/>
      <c r="BL47" s="688"/>
      <c r="BM47" s="688"/>
      <c r="BN47" s="688"/>
      <c r="BO47" s="688"/>
      <c r="BP47" s="688"/>
      <c r="BQ47" s="688"/>
      <c r="BR47" s="688"/>
      <c r="BS47" s="688"/>
      <c r="BT47" s="688"/>
      <c r="BU47" s="688"/>
      <c r="BV47" s="688"/>
      <c r="BW47" s="688"/>
      <c r="BX47" s="688"/>
      <c r="BY47" s="688"/>
      <c r="BZ47" s="688"/>
      <c r="CA47" s="688"/>
      <c r="CB47" s="688"/>
      <c r="CC47" s="688"/>
      <c r="CD47" s="688"/>
      <c r="CE47" s="688"/>
      <c r="CF47" s="688"/>
      <c r="CG47" s="688"/>
      <c r="CH47" s="688"/>
      <c r="CI47" s="688"/>
      <c r="CJ47" s="688"/>
      <c r="CK47" s="688"/>
      <c r="CL47" s="688"/>
      <c r="CM47" s="688"/>
      <c r="CN47" s="688"/>
      <c r="CO47" s="688"/>
      <c r="CP47" s="688"/>
      <c r="CQ47" s="688"/>
      <c r="CR47" s="688"/>
      <c r="CS47" s="688"/>
      <c r="CT47" s="688"/>
      <c r="CU47" s="688"/>
      <c r="CV47" s="688"/>
      <c r="CW47" s="688"/>
      <c r="CX47" s="688"/>
      <c r="CY47" s="688"/>
      <c r="CZ47" s="688"/>
      <c r="DA47" s="688"/>
      <c r="DB47" s="688"/>
      <c r="DC47" s="688"/>
      <c r="DD47" s="688"/>
      <c r="DE47" s="688"/>
      <c r="DF47" s="688"/>
      <c r="DG47" s="688"/>
      <c r="DH47" s="688"/>
      <c r="DI47" s="688"/>
      <c r="DJ47" s="688"/>
      <c r="DK47" s="688"/>
      <c r="DL47" s="688"/>
      <c r="DM47" s="688"/>
      <c r="DN47" s="688"/>
      <c r="DO47" s="688"/>
      <c r="DP47" s="688"/>
      <c r="DQ47" s="688"/>
      <c r="DR47" s="688"/>
      <c r="DS47" s="688"/>
      <c r="DT47" s="688"/>
      <c r="DU47" s="688"/>
      <c r="DV47" s="688"/>
      <c r="DW47" s="688"/>
      <c r="DX47" s="688"/>
      <c r="DY47" s="688"/>
      <c r="DZ47" s="688"/>
      <c r="EA47" s="688"/>
      <c r="EB47" s="688"/>
      <c r="EC47" s="688"/>
      <c r="ED47" s="688"/>
      <c r="EE47" s="688"/>
      <c r="EF47" s="688"/>
      <c r="EG47" s="688"/>
      <c r="EH47" s="688"/>
      <c r="EI47" s="688"/>
      <c r="EJ47" s="688"/>
      <c r="EK47" s="688"/>
      <c r="EL47" s="688"/>
      <c r="EM47" s="688"/>
      <c r="EN47" s="688"/>
      <c r="EO47" s="688"/>
      <c r="EP47" s="688"/>
      <c r="EQ47" s="688"/>
      <c r="ER47" s="688"/>
      <c r="ES47" s="688"/>
      <c r="ET47" s="688"/>
      <c r="EU47" s="688"/>
      <c r="EV47" s="688"/>
      <c r="EW47" s="688"/>
      <c r="EX47" s="688"/>
      <c r="EY47" s="688"/>
    </row>
    <row r="48" spans="1:155" s="689" customFormat="1" ht="13.5" customHeight="1" x14ac:dyDescent="0.25">
      <c r="A48" s="679">
        <f t="shared" si="1"/>
        <v>37</v>
      </c>
      <c r="B48" s="633" t="s">
        <v>1794</v>
      </c>
      <c r="C48" s="633" t="s">
        <v>1795</v>
      </c>
      <c r="D48" s="621" t="s">
        <v>1793</v>
      </c>
      <c r="E48" s="620"/>
      <c r="F48" s="685"/>
      <c r="G48" s="685"/>
      <c r="H48" s="685"/>
      <c r="I48" s="685"/>
      <c r="J48" s="685"/>
      <c r="K48" s="685"/>
      <c r="L48" s="685"/>
      <c r="M48" s="685"/>
      <c r="N48" s="685"/>
      <c r="O48" s="685"/>
      <c r="P48" s="685"/>
      <c r="Q48" s="685"/>
      <c r="R48" s="685"/>
      <c r="S48" s="685"/>
      <c r="T48" s="685"/>
      <c r="U48" s="685"/>
      <c r="V48" s="685"/>
      <c r="W48" s="685"/>
      <c r="X48" s="685"/>
      <c r="Y48" s="685"/>
      <c r="Z48" s="685"/>
      <c r="AA48" s="685"/>
      <c r="AB48" s="685"/>
      <c r="AC48" s="685"/>
      <c r="AD48" s="685"/>
      <c r="AE48" s="685"/>
      <c r="AF48" s="685"/>
      <c r="AG48" s="685"/>
      <c r="AH48" s="685"/>
      <c r="AI48" s="685"/>
      <c r="AJ48" s="685"/>
      <c r="AK48" s="687"/>
      <c r="AL48" s="688"/>
      <c r="AM48" s="688"/>
      <c r="AN48" s="688"/>
      <c r="AO48" s="688"/>
      <c r="AP48" s="688"/>
      <c r="AQ48" s="688"/>
      <c r="AR48" s="688"/>
      <c r="AS48" s="688"/>
      <c r="AT48" s="688"/>
      <c r="AU48" s="688"/>
      <c r="AV48" s="688"/>
      <c r="AW48" s="688"/>
      <c r="AX48" s="688"/>
      <c r="AY48" s="688"/>
      <c r="AZ48" s="688"/>
      <c r="BA48" s="688"/>
      <c r="BB48" s="688"/>
      <c r="BC48" s="688"/>
      <c r="BD48" s="688"/>
      <c r="BE48" s="688"/>
      <c r="BF48" s="688"/>
      <c r="BG48" s="688"/>
      <c r="BH48" s="688"/>
      <c r="BI48" s="688"/>
      <c r="BJ48" s="688"/>
      <c r="BK48" s="688"/>
      <c r="BL48" s="688"/>
      <c r="BM48" s="688"/>
      <c r="BN48" s="688"/>
      <c r="BO48" s="688"/>
      <c r="BP48" s="688"/>
      <c r="BQ48" s="688"/>
      <c r="BR48" s="688"/>
      <c r="BS48" s="688"/>
      <c r="BT48" s="688"/>
      <c r="BU48" s="688"/>
      <c r="BV48" s="688"/>
      <c r="BW48" s="688"/>
      <c r="BX48" s="688"/>
      <c r="BY48" s="688"/>
      <c r="BZ48" s="688"/>
      <c r="CA48" s="688"/>
      <c r="CB48" s="688"/>
      <c r="CC48" s="688"/>
      <c r="CD48" s="688"/>
      <c r="CE48" s="688"/>
      <c r="CF48" s="688"/>
      <c r="CG48" s="688"/>
      <c r="CH48" s="688"/>
      <c r="CI48" s="688"/>
      <c r="CJ48" s="688"/>
      <c r="CK48" s="688"/>
      <c r="CL48" s="688"/>
      <c r="CM48" s="688"/>
      <c r="CN48" s="688"/>
      <c r="CO48" s="688"/>
      <c r="CP48" s="688"/>
      <c r="CQ48" s="688"/>
      <c r="CR48" s="688"/>
      <c r="CS48" s="688"/>
      <c r="CT48" s="688"/>
      <c r="CU48" s="688"/>
      <c r="CV48" s="688"/>
      <c r="CW48" s="688"/>
      <c r="CX48" s="688"/>
      <c r="CY48" s="688"/>
      <c r="CZ48" s="688"/>
      <c r="DA48" s="688"/>
      <c r="DB48" s="688"/>
      <c r="DC48" s="688"/>
      <c r="DD48" s="688"/>
      <c r="DE48" s="688"/>
      <c r="DF48" s="688"/>
      <c r="DG48" s="688"/>
      <c r="DH48" s="688"/>
      <c r="DI48" s="688"/>
      <c r="DJ48" s="688"/>
      <c r="DK48" s="688"/>
      <c r="DL48" s="688"/>
      <c r="DM48" s="688"/>
      <c r="DN48" s="688"/>
      <c r="DO48" s="688"/>
      <c r="DP48" s="688"/>
      <c r="DQ48" s="688"/>
      <c r="DR48" s="688"/>
      <c r="DS48" s="688"/>
      <c r="DT48" s="688"/>
      <c r="DU48" s="688"/>
      <c r="DV48" s="688"/>
      <c r="DW48" s="688"/>
      <c r="DX48" s="688"/>
      <c r="DY48" s="688"/>
      <c r="DZ48" s="688"/>
      <c r="EA48" s="688"/>
      <c r="EB48" s="688"/>
      <c r="EC48" s="688"/>
      <c r="ED48" s="688"/>
      <c r="EE48" s="688"/>
      <c r="EF48" s="688"/>
      <c r="EG48" s="688"/>
      <c r="EH48" s="688"/>
      <c r="EI48" s="688"/>
      <c r="EJ48" s="688"/>
      <c r="EK48" s="688"/>
      <c r="EL48" s="688"/>
      <c r="EM48" s="688"/>
      <c r="EN48" s="688"/>
      <c r="EO48" s="688"/>
      <c r="EP48" s="688"/>
      <c r="EQ48" s="688"/>
      <c r="ER48" s="688"/>
      <c r="ES48" s="688"/>
      <c r="ET48" s="688"/>
      <c r="EU48" s="688"/>
      <c r="EV48" s="688"/>
      <c r="EW48" s="688"/>
      <c r="EX48" s="688"/>
      <c r="EY48" s="688"/>
    </row>
    <row r="49" spans="1:155" s="689" customFormat="1" ht="13.5" customHeight="1" x14ac:dyDescent="0.25">
      <c r="A49" s="679">
        <f t="shared" si="1"/>
        <v>38</v>
      </c>
      <c r="B49" s="691" t="s">
        <v>1797</v>
      </c>
      <c r="C49" s="633" t="s">
        <v>1798</v>
      </c>
      <c r="D49" s="635" t="s">
        <v>1796</v>
      </c>
      <c r="E49" s="620" t="s">
        <v>1999</v>
      </c>
      <c r="F49" s="685"/>
      <c r="G49" s="685"/>
      <c r="H49" s="685"/>
      <c r="I49" s="685"/>
      <c r="J49" s="685"/>
      <c r="K49" s="685"/>
      <c r="L49" s="685"/>
      <c r="M49" s="685"/>
      <c r="N49" s="685"/>
      <c r="O49" s="685"/>
      <c r="P49" s="685"/>
      <c r="Q49" s="685"/>
      <c r="R49" s="685"/>
      <c r="S49" s="685"/>
      <c r="T49" s="685"/>
      <c r="U49" s="685"/>
      <c r="V49" s="685"/>
      <c r="W49" s="685"/>
      <c r="X49" s="685"/>
      <c r="Y49" s="685"/>
      <c r="Z49" s="685"/>
      <c r="AA49" s="685"/>
      <c r="AB49" s="685"/>
      <c r="AC49" s="685"/>
      <c r="AD49" s="685" t="s">
        <v>638</v>
      </c>
      <c r="AE49" s="685"/>
      <c r="AF49" s="685"/>
      <c r="AG49" s="685"/>
      <c r="AH49" s="685"/>
      <c r="AI49" s="685"/>
      <c r="AJ49" s="685"/>
      <c r="AK49" s="687"/>
      <c r="AL49" s="688"/>
      <c r="AM49" s="688"/>
      <c r="AN49" s="688"/>
      <c r="AO49" s="688"/>
      <c r="AP49" s="688"/>
      <c r="AQ49" s="688"/>
      <c r="AR49" s="688"/>
      <c r="AS49" s="688"/>
      <c r="AT49" s="688"/>
      <c r="AU49" s="688"/>
      <c r="AV49" s="688"/>
      <c r="AW49" s="688"/>
      <c r="AX49" s="688"/>
      <c r="AY49" s="688"/>
      <c r="AZ49" s="688"/>
      <c r="BA49" s="688"/>
      <c r="BB49" s="688"/>
      <c r="BC49" s="688"/>
      <c r="BD49" s="688"/>
      <c r="BE49" s="688"/>
      <c r="BF49" s="688"/>
      <c r="BG49" s="688"/>
      <c r="BH49" s="688"/>
      <c r="BI49" s="688"/>
      <c r="BJ49" s="688"/>
      <c r="BK49" s="688"/>
      <c r="BL49" s="688"/>
      <c r="BM49" s="688"/>
      <c r="BN49" s="688"/>
      <c r="BO49" s="688"/>
      <c r="BP49" s="688"/>
      <c r="BQ49" s="688"/>
      <c r="BR49" s="688"/>
      <c r="BS49" s="688"/>
      <c r="BT49" s="688"/>
      <c r="BU49" s="688"/>
      <c r="BV49" s="688"/>
      <c r="BW49" s="688"/>
      <c r="BX49" s="688"/>
      <c r="BY49" s="688"/>
      <c r="BZ49" s="688"/>
      <c r="CA49" s="688"/>
      <c r="CB49" s="688"/>
      <c r="CC49" s="688"/>
      <c r="CD49" s="688"/>
      <c r="CE49" s="688"/>
      <c r="CF49" s="688"/>
      <c r="CG49" s="688"/>
      <c r="CH49" s="688"/>
      <c r="CI49" s="688"/>
      <c r="CJ49" s="688"/>
      <c r="CK49" s="688"/>
      <c r="CL49" s="688"/>
      <c r="CM49" s="688"/>
      <c r="CN49" s="688"/>
      <c r="CO49" s="688"/>
      <c r="CP49" s="688"/>
      <c r="CQ49" s="688"/>
      <c r="CR49" s="688"/>
      <c r="CS49" s="688"/>
      <c r="CT49" s="688"/>
      <c r="CU49" s="688"/>
      <c r="CV49" s="688"/>
      <c r="CW49" s="688"/>
      <c r="CX49" s="688"/>
      <c r="CY49" s="688"/>
      <c r="CZ49" s="688"/>
      <c r="DA49" s="688"/>
      <c r="DB49" s="688"/>
      <c r="DC49" s="688"/>
      <c r="DD49" s="688"/>
      <c r="DE49" s="688"/>
      <c r="DF49" s="688"/>
      <c r="DG49" s="688"/>
      <c r="DH49" s="688"/>
      <c r="DI49" s="688"/>
      <c r="DJ49" s="688"/>
      <c r="DK49" s="688"/>
      <c r="DL49" s="688"/>
      <c r="DM49" s="688"/>
      <c r="DN49" s="688"/>
      <c r="DO49" s="688"/>
      <c r="DP49" s="688"/>
      <c r="DQ49" s="688"/>
      <c r="DR49" s="688"/>
      <c r="DS49" s="688"/>
      <c r="DT49" s="688"/>
      <c r="DU49" s="688"/>
      <c r="DV49" s="688"/>
      <c r="DW49" s="688"/>
      <c r="DX49" s="688"/>
      <c r="DY49" s="688"/>
      <c r="DZ49" s="688"/>
      <c r="EA49" s="688"/>
      <c r="EB49" s="688"/>
      <c r="EC49" s="688"/>
      <c r="ED49" s="688"/>
      <c r="EE49" s="688"/>
      <c r="EF49" s="688"/>
      <c r="EG49" s="688"/>
      <c r="EH49" s="688"/>
      <c r="EI49" s="688"/>
      <c r="EJ49" s="688"/>
      <c r="EK49" s="688"/>
      <c r="EL49" s="688"/>
      <c r="EM49" s="688"/>
      <c r="EN49" s="688"/>
      <c r="EO49" s="688"/>
      <c r="EP49" s="688"/>
      <c r="EQ49" s="688"/>
      <c r="ER49" s="688"/>
      <c r="ES49" s="688"/>
      <c r="ET49" s="688"/>
      <c r="EU49" s="688"/>
      <c r="EV49" s="688"/>
      <c r="EW49" s="688"/>
      <c r="EX49" s="688"/>
      <c r="EY49" s="688"/>
    </row>
    <row r="50" spans="1:155" s="689" customFormat="1" ht="25.5" x14ac:dyDescent="0.25">
      <c r="A50" s="679">
        <f t="shared" si="1"/>
        <v>39</v>
      </c>
      <c r="B50" s="691" t="s">
        <v>1800</v>
      </c>
      <c r="C50" s="633" t="s">
        <v>1801</v>
      </c>
      <c r="D50" s="635" t="s">
        <v>2008</v>
      </c>
      <c r="E50" s="620"/>
      <c r="F50" s="685"/>
      <c r="G50" s="685"/>
      <c r="H50" s="685"/>
      <c r="I50" s="685"/>
      <c r="J50" s="685"/>
      <c r="K50" s="685"/>
      <c r="L50" s="685"/>
      <c r="M50" s="685"/>
      <c r="N50" s="685"/>
      <c r="O50" s="685"/>
      <c r="P50" s="685"/>
      <c r="Q50" s="685"/>
      <c r="R50" s="685"/>
      <c r="S50" s="685"/>
      <c r="T50" s="685"/>
      <c r="U50" s="685"/>
      <c r="V50" s="685"/>
      <c r="W50" s="685"/>
      <c r="X50" s="685"/>
      <c r="Y50" s="685"/>
      <c r="Z50" s="685"/>
      <c r="AA50" s="685"/>
      <c r="AB50" s="685"/>
      <c r="AC50" s="685"/>
      <c r="AD50" s="685"/>
      <c r="AE50" s="685"/>
      <c r="AF50" s="685"/>
      <c r="AG50" s="685"/>
      <c r="AH50" s="685"/>
      <c r="AI50" s="685"/>
      <c r="AJ50" s="685"/>
      <c r="AK50" s="687"/>
      <c r="AL50" s="688"/>
      <c r="AM50" s="688"/>
      <c r="AN50" s="688"/>
      <c r="AO50" s="688"/>
      <c r="AP50" s="688"/>
      <c r="AQ50" s="688"/>
      <c r="AR50" s="688"/>
      <c r="AS50" s="688"/>
      <c r="AT50" s="688"/>
      <c r="AU50" s="688"/>
      <c r="AV50" s="688"/>
      <c r="AW50" s="688"/>
      <c r="AX50" s="688"/>
      <c r="AY50" s="688"/>
      <c r="AZ50" s="688"/>
      <c r="BA50" s="688"/>
      <c r="BB50" s="688"/>
      <c r="BC50" s="688"/>
      <c r="BD50" s="688"/>
      <c r="BE50" s="688"/>
      <c r="BF50" s="688"/>
      <c r="BG50" s="688"/>
      <c r="BH50" s="688"/>
      <c r="BI50" s="688"/>
      <c r="BJ50" s="688"/>
      <c r="BK50" s="688"/>
      <c r="BL50" s="688"/>
      <c r="BM50" s="688"/>
      <c r="BN50" s="688"/>
      <c r="BO50" s="688"/>
      <c r="BP50" s="688"/>
      <c r="BQ50" s="688"/>
      <c r="BR50" s="688"/>
      <c r="BS50" s="688"/>
      <c r="BT50" s="688"/>
      <c r="BU50" s="688"/>
      <c r="BV50" s="688"/>
      <c r="BW50" s="688"/>
      <c r="BX50" s="688"/>
      <c r="BY50" s="688"/>
      <c r="BZ50" s="688"/>
      <c r="CA50" s="688"/>
      <c r="CB50" s="688"/>
      <c r="CC50" s="688"/>
      <c r="CD50" s="688"/>
      <c r="CE50" s="688"/>
      <c r="CF50" s="688"/>
      <c r="CG50" s="688"/>
      <c r="CH50" s="688"/>
      <c r="CI50" s="688"/>
      <c r="CJ50" s="688"/>
      <c r="CK50" s="688"/>
      <c r="CL50" s="688"/>
      <c r="CM50" s="688"/>
      <c r="CN50" s="688"/>
      <c r="CO50" s="688"/>
      <c r="CP50" s="688"/>
      <c r="CQ50" s="688"/>
      <c r="CR50" s="688"/>
      <c r="CS50" s="688"/>
      <c r="CT50" s="688"/>
      <c r="CU50" s="688"/>
      <c r="CV50" s="688"/>
      <c r="CW50" s="688"/>
      <c r="CX50" s="688"/>
      <c r="CY50" s="688"/>
      <c r="CZ50" s="688"/>
      <c r="DA50" s="688"/>
      <c r="DB50" s="688"/>
      <c r="DC50" s="688"/>
      <c r="DD50" s="688"/>
      <c r="DE50" s="688"/>
      <c r="DF50" s="688"/>
      <c r="DG50" s="688"/>
      <c r="DH50" s="688"/>
      <c r="DI50" s="688"/>
      <c r="DJ50" s="688"/>
      <c r="DK50" s="688"/>
      <c r="DL50" s="688"/>
      <c r="DM50" s="688"/>
      <c r="DN50" s="688"/>
      <c r="DO50" s="688"/>
      <c r="DP50" s="688"/>
      <c r="DQ50" s="688"/>
      <c r="DR50" s="688"/>
      <c r="DS50" s="688"/>
      <c r="DT50" s="688"/>
      <c r="DU50" s="688"/>
      <c r="DV50" s="688"/>
      <c r="DW50" s="688"/>
      <c r="DX50" s="688"/>
      <c r="DY50" s="688"/>
      <c r="DZ50" s="688"/>
      <c r="EA50" s="688"/>
      <c r="EB50" s="688"/>
      <c r="EC50" s="688"/>
      <c r="ED50" s="688"/>
      <c r="EE50" s="688"/>
      <c r="EF50" s="688"/>
      <c r="EG50" s="688"/>
      <c r="EH50" s="688"/>
      <c r="EI50" s="688"/>
      <c r="EJ50" s="688"/>
      <c r="EK50" s="688"/>
      <c r="EL50" s="688"/>
      <c r="EM50" s="688"/>
      <c r="EN50" s="688"/>
      <c r="EO50" s="688"/>
      <c r="EP50" s="688"/>
      <c r="EQ50" s="688"/>
      <c r="ER50" s="688"/>
      <c r="ES50" s="688"/>
      <c r="ET50" s="688"/>
      <c r="EU50" s="688"/>
      <c r="EV50" s="688"/>
      <c r="EW50" s="688"/>
      <c r="EX50" s="688"/>
      <c r="EY50" s="688"/>
    </row>
    <row r="51" spans="1:155" s="689" customFormat="1" ht="13.5" customHeight="1" x14ac:dyDescent="0.2">
      <c r="A51" s="679">
        <f t="shared" si="1"/>
        <v>40</v>
      </c>
      <c r="B51" s="691" t="s">
        <v>1803</v>
      </c>
      <c r="C51" s="633" t="s">
        <v>1804</v>
      </c>
      <c r="D51" s="644" t="s">
        <v>1802</v>
      </c>
      <c r="E51" s="692"/>
      <c r="F51" s="685"/>
      <c r="G51" s="685"/>
      <c r="H51" s="685"/>
      <c r="I51" s="685"/>
      <c r="J51" s="685"/>
      <c r="K51" s="685"/>
      <c r="L51" s="685"/>
      <c r="M51" s="685"/>
      <c r="N51" s="685"/>
      <c r="O51" s="685"/>
      <c r="P51" s="685"/>
      <c r="Q51" s="685"/>
      <c r="R51" s="685"/>
      <c r="S51" s="685"/>
      <c r="T51" s="685"/>
      <c r="U51" s="685"/>
      <c r="V51" s="685"/>
      <c r="W51" s="685"/>
      <c r="X51" s="685"/>
      <c r="Y51" s="685"/>
      <c r="Z51" s="685"/>
      <c r="AA51" s="685"/>
      <c r="AB51" s="685"/>
      <c r="AC51" s="685"/>
      <c r="AD51" s="685"/>
      <c r="AE51" s="685"/>
      <c r="AF51" s="685"/>
      <c r="AG51" s="685"/>
      <c r="AH51" s="685"/>
      <c r="AI51" s="685"/>
      <c r="AJ51" s="685"/>
      <c r="AK51" s="687"/>
      <c r="AL51" s="688"/>
      <c r="AM51" s="688"/>
      <c r="AN51" s="688"/>
      <c r="AO51" s="688"/>
      <c r="AP51" s="688"/>
      <c r="AQ51" s="688"/>
      <c r="AR51" s="688"/>
      <c r="AS51" s="688"/>
      <c r="AT51" s="688"/>
      <c r="AU51" s="688"/>
      <c r="AV51" s="688"/>
      <c r="AW51" s="688"/>
      <c r="AX51" s="688"/>
      <c r="AY51" s="688"/>
      <c r="AZ51" s="688"/>
      <c r="BA51" s="688"/>
      <c r="BB51" s="688"/>
      <c r="BC51" s="688"/>
      <c r="BD51" s="688"/>
      <c r="BE51" s="688"/>
      <c r="BF51" s="688"/>
      <c r="BG51" s="688"/>
      <c r="BH51" s="688"/>
      <c r="BI51" s="688"/>
      <c r="BJ51" s="688"/>
      <c r="BK51" s="688"/>
      <c r="BL51" s="688"/>
      <c r="BM51" s="688"/>
      <c r="BN51" s="688"/>
      <c r="BO51" s="688"/>
      <c r="BP51" s="688"/>
      <c r="BQ51" s="688"/>
      <c r="BR51" s="688"/>
      <c r="BS51" s="688"/>
      <c r="BT51" s="688"/>
      <c r="BU51" s="688"/>
      <c r="BV51" s="688"/>
      <c r="BW51" s="688"/>
      <c r="BX51" s="688"/>
      <c r="BY51" s="688"/>
      <c r="BZ51" s="688"/>
      <c r="CA51" s="688"/>
      <c r="CB51" s="688"/>
      <c r="CC51" s="688"/>
      <c r="CD51" s="688"/>
      <c r="CE51" s="688"/>
      <c r="CF51" s="688"/>
      <c r="CG51" s="688"/>
      <c r="CH51" s="688"/>
      <c r="CI51" s="688"/>
      <c r="CJ51" s="688"/>
      <c r="CK51" s="688"/>
      <c r="CL51" s="688"/>
      <c r="CM51" s="688"/>
      <c r="CN51" s="688"/>
      <c r="CO51" s="688"/>
      <c r="CP51" s="688"/>
      <c r="CQ51" s="688"/>
      <c r="CR51" s="688"/>
      <c r="CS51" s="688"/>
      <c r="CT51" s="688"/>
      <c r="CU51" s="688"/>
      <c r="CV51" s="688"/>
      <c r="CW51" s="688"/>
      <c r="CX51" s="688"/>
      <c r="CY51" s="688"/>
      <c r="CZ51" s="688"/>
      <c r="DA51" s="688"/>
      <c r="DB51" s="688"/>
      <c r="DC51" s="688"/>
      <c r="DD51" s="688"/>
      <c r="DE51" s="688"/>
      <c r="DF51" s="688"/>
      <c r="DG51" s="688"/>
      <c r="DH51" s="688"/>
      <c r="DI51" s="688"/>
      <c r="DJ51" s="688"/>
      <c r="DK51" s="688"/>
      <c r="DL51" s="688"/>
      <c r="DM51" s="688"/>
      <c r="DN51" s="688"/>
      <c r="DO51" s="688"/>
      <c r="DP51" s="688"/>
      <c r="DQ51" s="688"/>
      <c r="DR51" s="688"/>
      <c r="DS51" s="688"/>
      <c r="DT51" s="688"/>
      <c r="DU51" s="688"/>
      <c r="DV51" s="688"/>
      <c r="DW51" s="688"/>
      <c r="DX51" s="688"/>
      <c r="DY51" s="688"/>
      <c r="DZ51" s="688"/>
      <c r="EA51" s="688"/>
      <c r="EB51" s="688"/>
      <c r="EC51" s="688"/>
      <c r="ED51" s="688"/>
      <c r="EE51" s="688"/>
      <c r="EF51" s="688"/>
      <c r="EG51" s="688"/>
      <c r="EH51" s="688"/>
      <c r="EI51" s="688"/>
      <c r="EJ51" s="688"/>
      <c r="EK51" s="688"/>
      <c r="EL51" s="688"/>
      <c r="EM51" s="688"/>
      <c r="EN51" s="688"/>
      <c r="EO51" s="688"/>
      <c r="EP51" s="688"/>
      <c r="EQ51" s="688"/>
      <c r="ER51" s="688"/>
      <c r="ES51" s="688"/>
      <c r="ET51" s="688"/>
      <c r="EU51" s="688"/>
      <c r="EV51" s="688"/>
      <c r="EW51" s="688"/>
      <c r="EX51" s="688"/>
      <c r="EY51" s="688"/>
    </row>
    <row r="52" spans="1:155" s="689" customFormat="1" ht="13.5" customHeight="1" x14ac:dyDescent="0.25">
      <c r="A52" s="679">
        <f t="shared" si="1"/>
        <v>41</v>
      </c>
      <c r="B52" s="691" t="s">
        <v>1806</v>
      </c>
      <c r="C52" s="633" t="s">
        <v>1807</v>
      </c>
      <c r="D52" s="635" t="s">
        <v>1805</v>
      </c>
      <c r="E52" s="620"/>
      <c r="F52" s="685"/>
      <c r="G52" s="685"/>
      <c r="H52" s="685"/>
      <c r="I52" s="685"/>
      <c r="J52" s="685"/>
      <c r="K52" s="685"/>
      <c r="L52" s="685"/>
      <c r="M52" s="685"/>
      <c r="N52" s="685"/>
      <c r="O52" s="685"/>
      <c r="P52" s="685"/>
      <c r="Q52" s="685"/>
      <c r="R52" s="685"/>
      <c r="S52" s="685"/>
      <c r="T52" s="685"/>
      <c r="U52" s="685"/>
      <c r="V52" s="685"/>
      <c r="W52" s="685"/>
      <c r="X52" s="685"/>
      <c r="Y52" s="685"/>
      <c r="Z52" s="685"/>
      <c r="AA52" s="685"/>
      <c r="AB52" s="685"/>
      <c r="AC52" s="685"/>
      <c r="AD52" s="685"/>
      <c r="AE52" s="685"/>
      <c r="AF52" s="685"/>
      <c r="AG52" s="685"/>
      <c r="AH52" s="685"/>
      <c r="AI52" s="685"/>
      <c r="AJ52" s="685"/>
      <c r="AK52" s="687"/>
      <c r="AL52" s="688"/>
      <c r="AM52" s="688"/>
      <c r="AN52" s="688"/>
      <c r="AO52" s="688"/>
      <c r="AP52" s="688"/>
      <c r="AQ52" s="688"/>
      <c r="AR52" s="688"/>
      <c r="AS52" s="688"/>
      <c r="AT52" s="688"/>
      <c r="AU52" s="688"/>
      <c r="AV52" s="688"/>
      <c r="AW52" s="688"/>
      <c r="AX52" s="688"/>
      <c r="AY52" s="688"/>
      <c r="AZ52" s="688"/>
      <c r="BA52" s="688"/>
      <c r="BB52" s="688"/>
      <c r="BC52" s="688"/>
      <c r="BD52" s="688"/>
      <c r="BE52" s="688"/>
      <c r="BF52" s="688"/>
      <c r="BG52" s="688"/>
      <c r="BH52" s="688"/>
      <c r="BI52" s="688"/>
      <c r="BJ52" s="688"/>
      <c r="BK52" s="688"/>
      <c r="BL52" s="688"/>
      <c r="BM52" s="688"/>
      <c r="BN52" s="688"/>
      <c r="BO52" s="688"/>
      <c r="BP52" s="688"/>
      <c r="BQ52" s="688"/>
      <c r="BR52" s="688"/>
      <c r="BS52" s="688"/>
      <c r="BT52" s="688"/>
      <c r="BU52" s="688"/>
      <c r="BV52" s="688"/>
      <c r="BW52" s="688"/>
      <c r="BX52" s="688"/>
      <c r="BY52" s="688"/>
      <c r="BZ52" s="688"/>
      <c r="CA52" s="688"/>
      <c r="CB52" s="688"/>
      <c r="CC52" s="688"/>
      <c r="CD52" s="688"/>
      <c r="CE52" s="688"/>
      <c r="CF52" s="688"/>
      <c r="CG52" s="688"/>
      <c r="CH52" s="688"/>
      <c r="CI52" s="688"/>
      <c r="CJ52" s="688"/>
      <c r="CK52" s="688"/>
      <c r="CL52" s="688"/>
      <c r="CM52" s="688"/>
      <c r="CN52" s="688"/>
      <c r="CO52" s="688"/>
      <c r="CP52" s="688"/>
      <c r="CQ52" s="688"/>
      <c r="CR52" s="688"/>
      <c r="CS52" s="688"/>
      <c r="CT52" s="688"/>
      <c r="CU52" s="688"/>
      <c r="CV52" s="688"/>
      <c r="CW52" s="688"/>
      <c r="CX52" s="688"/>
      <c r="CY52" s="688"/>
      <c r="CZ52" s="688"/>
      <c r="DA52" s="688"/>
      <c r="DB52" s="688"/>
      <c r="DC52" s="688"/>
      <c r="DD52" s="688"/>
      <c r="DE52" s="688"/>
      <c r="DF52" s="688"/>
      <c r="DG52" s="688"/>
      <c r="DH52" s="688"/>
      <c r="DI52" s="688"/>
      <c r="DJ52" s="688"/>
      <c r="DK52" s="688"/>
      <c r="DL52" s="688"/>
      <c r="DM52" s="688"/>
      <c r="DN52" s="688"/>
      <c r="DO52" s="688"/>
      <c r="DP52" s="688"/>
      <c r="DQ52" s="688"/>
      <c r="DR52" s="688"/>
      <c r="DS52" s="688"/>
      <c r="DT52" s="688"/>
      <c r="DU52" s="688"/>
      <c r="DV52" s="688"/>
      <c r="DW52" s="688"/>
      <c r="DX52" s="688"/>
      <c r="DY52" s="688"/>
      <c r="DZ52" s="688"/>
      <c r="EA52" s="688"/>
      <c r="EB52" s="688"/>
      <c r="EC52" s="688"/>
      <c r="ED52" s="688"/>
      <c r="EE52" s="688"/>
      <c r="EF52" s="688"/>
      <c r="EG52" s="688"/>
      <c r="EH52" s="688"/>
      <c r="EI52" s="688"/>
      <c r="EJ52" s="688"/>
      <c r="EK52" s="688"/>
      <c r="EL52" s="688"/>
      <c r="EM52" s="688"/>
      <c r="EN52" s="688"/>
      <c r="EO52" s="688"/>
      <c r="EP52" s="688"/>
      <c r="EQ52" s="688"/>
      <c r="ER52" s="688"/>
      <c r="ES52" s="688"/>
      <c r="ET52" s="688"/>
      <c r="EU52" s="688"/>
      <c r="EV52" s="688"/>
      <c r="EW52" s="688"/>
      <c r="EX52" s="688"/>
      <c r="EY52" s="688"/>
    </row>
    <row r="53" spans="1:155" s="689" customFormat="1" ht="13.5" customHeight="1" x14ac:dyDescent="0.25">
      <c r="A53" s="679">
        <f t="shared" si="1"/>
        <v>42</v>
      </c>
      <c r="B53" s="693" t="s">
        <v>1809</v>
      </c>
      <c r="C53" s="633" t="s">
        <v>1810</v>
      </c>
      <c r="D53" s="635" t="s">
        <v>1808</v>
      </c>
      <c r="E53" s="620"/>
      <c r="F53" s="685"/>
      <c r="G53" s="685"/>
      <c r="H53" s="685"/>
      <c r="I53" s="685"/>
      <c r="J53" s="685"/>
      <c r="K53" s="685"/>
      <c r="L53" s="685"/>
      <c r="M53" s="685"/>
      <c r="N53" s="685"/>
      <c r="O53" s="685"/>
      <c r="P53" s="685"/>
      <c r="Q53" s="685"/>
      <c r="R53" s="685"/>
      <c r="S53" s="685"/>
      <c r="T53" s="685"/>
      <c r="U53" s="685"/>
      <c r="V53" s="685"/>
      <c r="W53" s="685"/>
      <c r="X53" s="685"/>
      <c r="Y53" s="685"/>
      <c r="Z53" s="685"/>
      <c r="AA53" s="685"/>
      <c r="AB53" s="685"/>
      <c r="AC53" s="685"/>
      <c r="AD53" s="685"/>
      <c r="AE53" s="685"/>
      <c r="AF53" s="685"/>
      <c r="AG53" s="685"/>
      <c r="AH53" s="685"/>
      <c r="AI53" s="685"/>
      <c r="AJ53" s="685"/>
      <c r="AK53" s="687"/>
      <c r="AL53" s="688"/>
      <c r="AM53" s="688"/>
      <c r="AN53" s="688"/>
      <c r="AO53" s="688"/>
      <c r="AP53" s="688"/>
      <c r="AQ53" s="688"/>
      <c r="AR53" s="688"/>
      <c r="AS53" s="688"/>
      <c r="AT53" s="688"/>
      <c r="AU53" s="688"/>
      <c r="AV53" s="688"/>
      <c r="AW53" s="688"/>
      <c r="AX53" s="688"/>
      <c r="AY53" s="688"/>
      <c r="AZ53" s="688"/>
      <c r="BA53" s="688"/>
      <c r="BB53" s="688"/>
      <c r="BC53" s="688"/>
      <c r="BD53" s="688"/>
      <c r="BE53" s="688"/>
      <c r="BF53" s="688"/>
      <c r="BG53" s="688"/>
      <c r="BH53" s="688"/>
      <c r="BI53" s="688"/>
      <c r="BJ53" s="688"/>
      <c r="BK53" s="688"/>
      <c r="BL53" s="688"/>
      <c r="BM53" s="688"/>
      <c r="BN53" s="688"/>
      <c r="BO53" s="688"/>
      <c r="BP53" s="688"/>
      <c r="BQ53" s="688"/>
      <c r="BR53" s="688"/>
      <c r="BS53" s="688"/>
      <c r="BT53" s="688"/>
      <c r="BU53" s="688"/>
      <c r="BV53" s="688"/>
      <c r="BW53" s="688"/>
      <c r="BX53" s="688"/>
      <c r="BY53" s="688"/>
      <c r="BZ53" s="688"/>
      <c r="CA53" s="688"/>
      <c r="CB53" s="688"/>
      <c r="CC53" s="688"/>
      <c r="CD53" s="688"/>
      <c r="CE53" s="688"/>
      <c r="CF53" s="688"/>
      <c r="CG53" s="688"/>
      <c r="CH53" s="688"/>
      <c r="CI53" s="688"/>
      <c r="CJ53" s="688"/>
      <c r="CK53" s="688"/>
      <c r="CL53" s="688"/>
      <c r="CM53" s="688"/>
      <c r="CN53" s="688"/>
      <c r="CO53" s="688"/>
      <c r="CP53" s="688"/>
      <c r="CQ53" s="688"/>
      <c r="CR53" s="688"/>
      <c r="CS53" s="688"/>
      <c r="CT53" s="688"/>
      <c r="CU53" s="688"/>
      <c r="CV53" s="688"/>
      <c r="CW53" s="688"/>
      <c r="CX53" s="688"/>
      <c r="CY53" s="688"/>
      <c r="CZ53" s="688"/>
      <c r="DA53" s="688"/>
      <c r="DB53" s="688"/>
      <c r="DC53" s="688"/>
      <c r="DD53" s="688"/>
      <c r="DE53" s="688"/>
      <c r="DF53" s="688"/>
      <c r="DG53" s="688"/>
      <c r="DH53" s="688"/>
      <c r="DI53" s="688"/>
      <c r="DJ53" s="688"/>
      <c r="DK53" s="688"/>
      <c r="DL53" s="688"/>
      <c r="DM53" s="688"/>
      <c r="DN53" s="688"/>
      <c r="DO53" s="688"/>
      <c r="DP53" s="688"/>
      <c r="DQ53" s="688"/>
      <c r="DR53" s="688"/>
      <c r="DS53" s="688"/>
      <c r="DT53" s="688"/>
      <c r="DU53" s="688"/>
      <c r="DV53" s="688"/>
      <c r="DW53" s="688"/>
      <c r="DX53" s="688"/>
      <c r="DY53" s="688"/>
      <c r="DZ53" s="688"/>
      <c r="EA53" s="688"/>
      <c r="EB53" s="688"/>
      <c r="EC53" s="688"/>
      <c r="ED53" s="688"/>
      <c r="EE53" s="688"/>
      <c r="EF53" s="688"/>
      <c r="EG53" s="688"/>
      <c r="EH53" s="688"/>
      <c r="EI53" s="688"/>
      <c r="EJ53" s="688"/>
      <c r="EK53" s="688"/>
      <c r="EL53" s="688"/>
      <c r="EM53" s="688"/>
      <c r="EN53" s="688"/>
      <c r="EO53" s="688"/>
      <c r="EP53" s="688"/>
      <c r="EQ53" s="688"/>
      <c r="ER53" s="688"/>
      <c r="ES53" s="688"/>
      <c r="ET53" s="688"/>
      <c r="EU53" s="688"/>
      <c r="EV53" s="688"/>
      <c r="EW53" s="688"/>
      <c r="EX53" s="688"/>
      <c r="EY53" s="688"/>
    </row>
    <row r="54" spans="1:155" s="689" customFormat="1" ht="13.5" customHeight="1" x14ac:dyDescent="0.25">
      <c r="A54" s="679">
        <f t="shared" si="1"/>
        <v>43</v>
      </c>
      <c r="B54" s="633" t="s">
        <v>1812</v>
      </c>
      <c r="C54" s="633" t="s">
        <v>1813</v>
      </c>
      <c r="D54" s="621" t="s">
        <v>1811</v>
      </c>
      <c r="E54" s="620"/>
      <c r="F54" s="685"/>
      <c r="G54" s="685"/>
      <c r="H54" s="685"/>
      <c r="I54" s="685"/>
      <c r="J54" s="685"/>
      <c r="K54" s="685"/>
      <c r="L54" s="685"/>
      <c r="M54" s="685"/>
      <c r="N54" s="685"/>
      <c r="O54" s="685"/>
      <c r="P54" s="685"/>
      <c r="Q54" s="685"/>
      <c r="R54" s="685"/>
      <c r="S54" s="685"/>
      <c r="T54" s="685"/>
      <c r="U54" s="685"/>
      <c r="V54" s="685"/>
      <c r="W54" s="685"/>
      <c r="X54" s="685"/>
      <c r="Y54" s="685"/>
      <c r="Z54" s="685"/>
      <c r="AA54" s="685"/>
      <c r="AB54" s="685"/>
      <c r="AC54" s="685"/>
      <c r="AD54" s="685"/>
      <c r="AE54" s="685"/>
      <c r="AF54" s="685"/>
      <c r="AG54" s="685"/>
      <c r="AH54" s="685"/>
      <c r="AI54" s="685"/>
      <c r="AJ54" s="685"/>
      <c r="AK54" s="687"/>
      <c r="AL54" s="688"/>
      <c r="AM54" s="688"/>
      <c r="AN54" s="688"/>
      <c r="AO54" s="688"/>
      <c r="AP54" s="688"/>
      <c r="AQ54" s="688"/>
      <c r="AR54" s="688"/>
      <c r="AS54" s="688"/>
      <c r="AT54" s="688"/>
      <c r="AU54" s="688"/>
      <c r="AV54" s="688"/>
      <c r="AW54" s="688"/>
      <c r="AX54" s="688"/>
      <c r="AY54" s="688"/>
      <c r="AZ54" s="688"/>
      <c r="BA54" s="688"/>
      <c r="BB54" s="688"/>
      <c r="BC54" s="688"/>
      <c r="BD54" s="688"/>
      <c r="BE54" s="688"/>
      <c r="BF54" s="688"/>
      <c r="BG54" s="688"/>
      <c r="BH54" s="688"/>
      <c r="BI54" s="688"/>
      <c r="BJ54" s="688"/>
      <c r="BK54" s="688"/>
      <c r="BL54" s="688"/>
      <c r="BM54" s="688"/>
      <c r="BN54" s="688"/>
      <c r="BO54" s="688"/>
      <c r="BP54" s="688"/>
      <c r="BQ54" s="688"/>
      <c r="BR54" s="688"/>
      <c r="BS54" s="688"/>
      <c r="BT54" s="688"/>
      <c r="BU54" s="688"/>
      <c r="BV54" s="688"/>
      <c r="BW54" s="688"/>
      <c r="BX54" s="688"/>
      <c r="BY54" s="688"/>
      <c r="BZ54" s="688"/>
      <c r="CA54" s="688"/>
      <c r="CB54" s="688"/>
      <c r="CC54" s="688"/>
      <c r="CD54" s="688"/>
      <c r="CE54" s="688"/>
      <c r="CF54" s="688"/>
      <c r="CG54" s="688"/>
      <c r="CH54" s="688"/>
      <c r="CI54" s="688"/>
      <c r="CJ54" s="688"/>
      <c r="CK54" s="688"/>
      <c r="CL54" s="688"/>
      <c r="CM54" s="688"/>
      <c r="CN54" s="688"/>
      <c r="CO54" s="688"/>
      <c r="CP54" s="688"/>
      <c r="CQ54" s="688"/>
      <c r="CR54" s="688"/>
      <c r="CS54" s="688"/>
      <c r="CT54" s="688"/>
      <c r="CU54" s="688"/>
      <c r="CV54" s="688"/>
      <c r="CW54" s="688"/>
      <c r="CX54" s="688"/>
      <c r="CY54" s="688"/>
      <c r="CZ54" s="688"/>
      <c r="DA54" s="688"/>
      <c r="DB54" s="688"/>
      <c r="DC54" s="688"/>
      <c r="DD54" s="688"/>
      <c r="DE54" s="688"/>
      <c r="DF54" s="688"/>
      <c r="DG54" s="688"/>
      <c r="DH54" s="688"/>
      <c r="DI54" s="688"/>
      <c r="DJ54" s="688"/>
      <c r="DK54" s="688"/>
      <c r="DL54" s="688"/>
      <c r="DM54" s="688"/>
      <c r="DN54" s="688"/>
      <c r="DO54" s="688"/>
      <c r="DP54" s="688"/>
      <c r="DQ54" s="688"/>
      <c r="DR54" s="688"/>
      <c r="DS54" s="688"/>
      <c r="DT54" s="688"/>
      <c r="DU54" s="688"/>
      <c r="DV54" s="688"/>
      <c r="DW54" s="688"/>
      <c r="DX54" s="688"/>
      <c r="DY54" s="688"/>
      <c r="DZ54" s="688"/>
      <c r="EA54" s="688"/>
      <c r="EB54" s="688"/>
      <c r="EC54" s="688"/>
      <c r="ED54" s="688"/>
      <c r="EE54" s="688"/>
      <c r="EF54" s="688"/>
      <c r="EG54" s="688"/>
      <c r="EH54" s="688"/>
      <c r="EI54" s="688"/>
      <c r="EJ54" s="688"/>
      <c r="EK54" s="688"/>
      <c r="EL54" s="688"/>
      <c r="EM54" s="688"/>
      <c r="EN54" s="688"/>
      <c r="EO54" s="688"/>
      <c r="EP54" s="688"/>
      <c r="EQ54" s="688"/>
      <c r="ER54" s="688"/>
      <c r="ES54" s="688"/>
      <c r="ET54" s="688"/>
      <c r="EU54" s="688"/>
      <c r="EV54" s="688"/>
      <c r="EW54" s="688"/>
      <c r="EX54" s="688"/>
      <c r="EY54" s="688"/>
    </row>
    <row r="55" spans="1:155" s="689" customFormat="1" ht="13.5" customHeight="1" x14ac:dyDescent="0.25">
      <c r="A55" s="679">
        <f t="shared" si="1"/>
        <v>44</v>
      </c>
      <c r="B55" s="633" t="s">
        <v>1815</v>
      </c>
      <c r="C55" s="633" t="s">
        <v>1816</v>
      </c>
      <c r="D55" s="621" t="s">
        <v>1814</v>
      </c>
      <c r="E55" s="620"/>
      <c r="F55" s="685"/>
      <c r="G55" s="685"/>
      <c r="H55" s="685"/>
      <c r="I55" s="685"/>
      <c r="J55" s="685"/>
      <c r="K55" s="685"/>
      <c r="L55" s="685"/>
      <c r="M55" s="685"/>
      <c r="N55" s="685"/>
      <c r="O55" s="685"/>
      <c r="P55" s="685"/>
      <c r="Q55" s="685"/>
      <c r="R55" s="685"/>
      <c r="S55" s="685"/>
      <c r="T55" s="685"/>
      <c r="U55" s="685"/>
      <c r="V55" s="685"/>
      <c r="W55" s="685"/>
      <c r="X55" s="685"/>
      <c r="Y55" s="685"/>
      <c r="Z55" s="685"/>
      <c r="AA55" s="685"/>
      <c r="AB55" s="685"/>
      <c r="AC55" s="685"/>
      <c r="AD55" s="685"/>
      <c r="AE55" s="685"/>
      <c r="AF55" s="685"/>
      <c r="AG55" s="685"/>
      <c r="AH55" s="685"/>
      <c r="AI55" s="685"/>
      <c r="AJ55" s="685"/>
      <c r="AK55" s="687"/>
      <c r="AL55" s="688"/>
      <c r="AM55" s="688"/>
      <c r="AN55" s="688"/>
      <c r="AO55" s="688"/>
      <c r="AP55" s="688"/>
      <c r="AQ55" s="688"/>
      <c r="AR55" s="688"/>
      <c r="AS55" s="688"/>
      <c r="AT55" s="688"/>
      <c r="AU55" s="688"/>
      <c r="AV55" s="688"/>
      <c r="AW55" s="688"/>
      <c r="AX55" s="688"/>
      <c r="AY55" s="688"/>
      <c r="AZ55" s="688"/>
      <c r="BA55" s="688"/>
      <c r="BB55" s="688"/>
      <c r="BC55" s="688"/>
      <c r="BD55" s="688"/>
      <c r="BE55" s="688"/>
      <c r="BF55" s="688"/>
      <c r="BG55" s="688"/>
      <c r="BH55" s="688"/>
      <c r="BI55" s="688"/>
      <c r="BJ55" s="688"/>
      <c r="BK55" s="688"/>
      <c r="BL55" s="688"/>
      <c r="BM55" s="688"/>
      <c r="BN55" s="688"/>
      <c r="BO55" s="688"/>
      <c r="BP55" s="688"/>
      <c r="BQ55" s="688"/>
      <c r="BR55" s="688"/>
      <c r="BS55" s="688"/>
      <c r="BT55" s="688"/>
      <c r="BU55" s="688"/>
      <c r="BV55" s="688"/>
      <c r="BW55" s="688"/>
      <c r="BX55" s="688"/>
      <c r="BY55" s="688"/>
      <c r="BZ55" s="688"/>
      <c r="CA55" s="688"/>
      <c r="CB55" s="688"/>
      <c r="CC55" s="688"/>
      <c r="CD55" s="688"/>
      <c r="CE55" s="688"/>
      <c r="CF55" s="688"/>
      <c r="CG55" s="688"/>
      <c r="CH55" s="688"/>
      <c r="CI55" s="688"/>
      <c r="CJ55" s="688"/>
      <c r="CK55" s="688"/>
      <c r="CL55" s="688"/>
      <c r="CM55" s="688"/>
      <c r="CN55" s="688"/>
      <c r="CO55" s="688"/>
      <c r="CP55" s="688"/>
      <c r="CQ55" s="688"/>
      <c r="CR55" s="688"/>
      <c r="CS55" s="688"/>
      <c r="CT55" s="688"/>
      <c r="CU55" s="688"/>
      <c r="CV55" s="688"/>
      <c r="CW55" s="688"/>
      <c r="CX55" s="688"/>
      <c r="CY55" s="688"/>
      <c r="CZ55" s="688"/>
      <c r="DA55" s="688"/>
      <c r="DB55" s="688"/>
      <c r="DC55" s="688"/>
      <c r="DD55" s="688"/>
      <c r="DE55" s="688"/>
      <c r="DF55" s="688"/>
      <c r="DG55" s="688"/>
      <c r="DH55" s="688"/>
      <c r="DI55" s="688"/>
      <c r="DJ55" s="688"/>
      <c r="DK55" s="688"/>
      <c r="DL55" s="688"/>
      <c r="DM55" s="688"/>
      <c r="DN55" s="688"/>
      <c r="DO55" s="688"/>
      <c r="DP55" s="688"/>
      <c r="DQ55" s="688"/>
      <c r="DR55" s="688"/>
      <c r="DS55" s="688"/>
      <c r="DT55" s="688"/>
      <c r="DU55" s="688"/>
      <c r="DV55" s="688"/>
      <c r="DW55" s="688"/>
      <c r="DX55" s="688"/>
      <c r="DY55" s="688"/>
      <c r="DZ55" s="688"/>
      <c r="EA55" s="688"/>
      <c r="EB55" s="688"/>
      <c r="EC55" s="688"/>
      <c r="ED55" s="688"/>
      <c r="EE55" s="688"/>
      <c r="EF55" s="688"/>
      <c r="EG55" s="688"/>
      <c r="EH55" s="688"/>
      <c r="EI55" s="688"/>
      <c r="EJ55" s="688"/>
      <c r="EK55" s="688"/>
      <c r="EL55" s="688"/>
      <c r="EM55" s="688"/>
      <c r="EN55" s="688"/>
      <c r="EO55" s="688"/>
      <c r="EP55" s="688"/>
      <c r="EQ55" s="688"/>
      <c r="ER55" s="688"/>
      <c r="ES55" s="688"/>
      <c r="ET55" s="688"/>
      <c r="EU55" s="688"/>
      <c r="EV55" s="688"/>
      <c r="EW55" s="688"/>
      <c r="EX55" s="688"/>
      <c r="EY55" s="688"/>
    </row>
    <row r="56" spans="1:155" s="689" customFormat="1" ht="38.25" x14ac:dyDescent="0.25">
      <c r="A56" s="679">
        <f t="shared" si="1"/>
        <v>45</v>
      </c>
      <c r="B56" s="633" t="s">
        <v>1818</v>
      </c>
      <c r="C56" s="633" t="s">
        <v>1819</v>
      </c>
      <c r="D56" s="621" t="s">
        <v>1817</v>
      </c>
      <c r="E56" s="620" t="s">
        <v>1999</v>
      </c>
      <c r="F56" s="685"/>
      <c r="H56" s="685" t="s">
        <v>638</v>
      </c>
      <c r="I56" s="685" t="s">
        <v>638</v>
      </c>
      <c r="J56" s="685"/>
      <c r="K56" s="685"/>
      <c r="L56" s="685"/>
      <c r="M56" s="685"/>
      <c r="N56" s="685"/>
      <c r="O56" s="685"/>
      <c r="P56" s="685"/>
      <c r="Q56" s="685"/>
      <c r="R56" s="685"/>
      <c r="S56" s="685"/>
      <c r="T56" s="685"/>
      <c r="U56" s="685"/>
      <c r="V56" s="685"/>
      <c r="W56" s="685"/>
      <c r="X56" s="685"/>
      <c r="Y56" s="685"/>
      <c r="Z56" s="685"/>
      <c r="AA56" s="685"/>
      <c r="AB56" s="685"/>
      <c r="AC56" s="685"/>
      <c r="AD56" s="685"/>
      <c r="AE56" s="685"/>
      <c r="AF56" s="685"/>
      <c r="AG56" s="685"/>
      <c r="AH56" s="685"/>
      <c r="AI56" s="685"/>
      <c r="AJ56" s="685"/>
      <c r="AK56" s="687"/>
      <c r="AL56" s="688"/>
      <c r="AM56" s="688"/>
      <c r="AN56" s="688"/>
      <c r="AO56" s="688"/>
      <c r="AP56" s="688"/>
      <c r="AQ56" s="688"/>
      <c r="AR56" s="688"/>
      <c r="AS56" s="688"/>
      <c r="AT56" s="688"/>
      <c r="AU56" s="688"/>
      <c r="AV56" s="688"/>
      <c r="AW56" s="688"/>
      <c r="AX56" s="688"/>
      <c r="AY56" s="688"/>
      <c r="AZ56" s="688"/>
      <c r="BA56" s="688"/>
      <c r="BB56" s="688"/>
      <c r="BC56" s="688"/>
      <c r="BD56" s="688"/>
      <c r="BE56" s="688"/>
      <c r="BF56" s="688"/>
      <c r="BG56" s="688"/>
      <c r="BH56" s="688"/>
      <c r="BI56" s="688"/>
      <c r="BJ56" s="688"/>
      <c r="BK56" s="688"/>
      <c r="BL56" s="688"/>
      <c r="BM56" s="688"/>
      <c r="BN56" s="688"/>
      <c r="BO56" s="688"/>
      <c r="BP56" s="688"/>
      <c r="BQ56" s="688"/>
      <c r="BR56" s="688"/>
      <c r="BS56" s="688"/>
      <c r="BT56" s="688"/>
      <c r="BU56" s="688"/>
      <c r="BV56" s="688"/>
      <c r="BW56" s="688"/>
      <c r="BX56" s="688"/>
      <c r="BY56" s="688"/>
      <c r="BZ56" s="688"/>
      <c r="CA56" s="688"/>
      <c r="CB56" s="688"/>
      <c r="CC56" s="688"/>
      <c r="CD56" s="688"/>
      <c r="CE56" s="688"/>
      <c r="CF56" s="688"/>
      <c r="CG56" s="688"/>
      <c r="CH56" s="688"/>
      <c r="CI56" s="688"/>
      <c r="CJ56" s="688"/>
      <c r="CK56" s="688"/>
      <c r="CL56" s="688"/>
      <c r="CM56" s="688"/>
      <c r="CN56" s="688"/>
      <c r="CO56" s="688"/>
      <c r="CP56" s="688"/>
      <c r="CQ56" s="688"/>
      <c r="CR56" s="688"/>
      <c r="CS56" s="688"/>
      <c r="CT56" s="688"/>
      <c r="CU56" s="688"/>
      <c r="CV56" s="688"/>
      <c r="CW56" s="688"/>
      <c r="CX56" s="688"/>
      <c r="CY56" s="688"/>
      <c r="CZ56" s="688"/>
      <c r="DA56" s="688"/>
      <c r="DB56" s="688"/>
      <c r="DC56" s="688"/>
      <c r="DD56" s="688"/>
      <c r="DE56" s="688"/>
      <c r="DF56" s="688"/>
      <c r="DG56" s="688"/>
      <c r="DH56" s="688"/>
      <c r="DI56" s="688"/>
      <c r="DJ56" s="688"/>
      <c r="DK56" s="688"/>
      <c r="DL56" s="688"/>
      <c r="DM56" s="688"/>
      <c r="DN56" s="688"/>
      <c r="DO56" s="688"/>
      <c r="DP56" s="688"/>
      <c r="DQ56" s="688"/>
      <c r="DR56" s="688"/>
      <c r="DS56" s="688"/>
      <c r="DT56" s="688"/>
      <c r="DU56" s="688"/>
      <c r="DV56" s="688"/>
      <c r="DW56" s="688"/>
      <c r="DX56" s="688"/>
      <c r="DY56" s="688"/>
      <c r="DZ56" s="688"/>
      <c r="EA56" s="688"/>
      <c r="EB56" s="688"/>
      <c r="EC56" s="688"/>
      <c r="ED56" s="688"/>
      <c r="EE56" s="688"/>
      <c r="EF56" s="688"/>
      <c r="EG56" s="688"/>
      <c r="EH56" s="688"/>
      <c r="EI56" s="688"/>
      <c r="EJ56" s="688"/>
      <c r="EK56" s="688"/>
      <c r="EL56" s="688"/>
      <c r="EM56" s="688"/>
      <c r="EN56" s="688"/>
      <c r="EO56" s="688"/>
      <c r="EP56" s="688"/>
      <c r="EQ56" s="688"/>
      <c r="ER56" s="688"/>
      <c r="ES56" s="688"/>
      <c r="ET56" s="688"/>
      <c r="EU56" s="688"/>
      <c r="EV56" s="688"/>
      <c r="EW56" s="688"/>
      <c r="EX56" s="688"/>
      <c r="EY56" s="688"/>
    </row>
    <row r="57" spans="1:155" s="689" customFormat="1" ht="38.25" x14ac:dyDescent="0.25">
      <c r="A57" s="679">
        <f t="shared" si="1"/>
        <v>46</v>
      </c>
      <c r="B57" s="633" t="s">
        <v>1818</v>
      </c>
      <c r="C57" s="633" t="s">
        <v>1819</v>
      </c>
      <c r="D57" s="621" t="s">
        <v>1820</v>
      </c>
      <c r="E57" s="620" t="s">
        <v>1999</v>
      </c>
      <c r="F57" s="685"/>
      <c r="H57" s="685" t="s">
        <v>638</v>
      </c>
      <c r="I57" s="685" t="s">
        <v>638</v>
      </c>
      <c r="J57" s="685"/>
      <c r="K57" s="685"/>
      <c r="L57" s="685"/>
      <c r="M57" s="685"/>
      <c r="N57" s="685"/>
      <c r="O57" s="685"/>
      <c r="P57" s="685"/>
      <c r="Q57" s="685"/>
      <c r="R57" s="685"/>
      <c r="S57" s="685"/>
      <c r="T57" s="685"/>
      <c r="U57" s="685"/>
      <c r="V57" s="685"/>
      <c r="W57" s="685"/>
      <c r="X57" s="685"/>
      <c r="Y57" s="685"/>
      <c r="Z57" s="685"/>
      <c r="AA57" s="685"/>
      <c r="AB57" s="685"/>
      <c r="AC57" s="685"/>
      <c r="AD57" s="685"/>
      <c r="AE57" s="685"/>
      <c r="AF57" s="685"/>
      <c r="AG57" s="685"/>
      <c r="AH57" s="685"/>
      <c r="AI57" s="685"/>
      <c r="AJ57" s="685"/>
      <c r="AK57" s="687"/>
      <c r="AL57" s="688"/>
      <c r="AM57" s="688"/>
      <c r="AN57" s="688"/>
      <c r="AO57" s="688"/>
      <c r="AP57" s="688"/>
      <c r="AQ57" s="688"/>
      <c r="AR57" s="688"/>
      <c r="AS57" s="688"/>
      <c r="AT57" s="688"/>
      <c r="AU57" s="688"/>
      <c r="AV57" s="688"/>
      <c r="AW57" s="688"/>
      <c r="AX57" s="688"/>
      <c r="AY57" s="688"/>
      <c r="AZ57" s="688"/>
      <c r="BA57" s="688"/>
      <c r="BB57" s="688"/>
      <c r="BC57" s="688"/>
      <c r="BD57" s="688"/>
      <c r="BE57" s="688"/>
      <c r="BF57" s="688"/>
      <c r="BG57" s="688"/>
      <c r="BH57" s="688"/>
      <c r="BI57" s="688"/>
      <c r="BJ57" s="688"/>
      <c r="BK57" s="688"/>
      <c r="BL57" s="688"/>
      <c r="BM57" s="688"/>
      <c r="BN57" s="688"/>
      <c r="BO57" s="688"/>
      <c r="BP57" s="688"/>
      <c r="BQ57" s="688"/>
      <c r="BR57" s="688"/>
      <c r="BS57" s="688"/>
      <c r="BT57" s="688"/>
      <c r="BU57" s="688"/>
      <c r="BV57" s="688"/>
      <c r="BW57" s="688"/>
      <c r="BX57" s="688"/>
      <c r="BY57" s="688"/>
      <c r="BZ57" s="688"/>
      <c r="CA57" s="688"/>
      <c r="CB57" s="688"/>
      <c r="CC57" s="688"/>
      <c r="CD57" s="688"/>
      <c r="CE57" s="688"/>
      <c r="CF57" s="688"/>
      <c r="CG57" s="688"/>
      <c r="CH57" s="688"/>
      <c r="CI57" s="688"/>
      <c r="CJ57" s="688"/>
      <c r="CK57" s="688"/>
      <c r="CL57" s="688"/>
      <c r="CM57" s="688"/>
      <c r="CN57" s="688"/>
      <c r="CO57" s="688"/>
      <c r="CP57" s="688"/>
      <c r="CQ57" s="688"/>
      <c r="CR57" s="688"/>
      <c r="CS57" s="688"/>
      <c r="CT57" s="688"/>
      <c r="CU57" s="688"/>
      <c r="CV57" s="688"/>
      <c r="CW57" s="688"/>
      <c r="CX57" s="688"/>
      <c r="CY57" s="688"/>
      <c r="CZ57" s="688"/>
      <c r="DA57" s="688"/>
      <c r="DB57" s="688"/>
      <c r="DC57" s="688"/>
      <c r="DD57" s="688"/>
      <c r="DE57" s="688"/>
      <c r="DF57" s="688"/>
      <c r="DG57" s="688"/>
      <c r="DH57" s="688"/>
      <c r="DI57" s="688"/>
      <c r="DJ57" s="688"/>
      <c r="DK57" s="688"/>
      <c r="DL57" s="688"/>
      <c r="DM57" s="688"/>
      <c r="DN57" s="688"/>
      <c r="DO57" s="688"/>
      <c r="DP57" s="688"/>
      <c r="DQ57" s="688"/>
      <c r="DR57" s="688"/>
      <c r="DS57" s="688"/>
      <c r="DT57" s="688"/>
      <c r="DU57" s="688"/>
      <c r="DV57" s="688"/>
      <c r="DW57" s="688"/>
      <c r="DX57" s="688"/>
      <c r="DY57" s="688"/>
      <c r="DZ57" s="688"/>
      <c r="EA57" s="688"/>
      <c r="EB57" s="688"/>
      <c r="EC57" s="688"/>
      <c r="ED57" s="688"/>
      <c r="EE57" s="688"/>
      <c r="EF57" s="688"/>
      <c r="EG57" s="688"/>
      <c r="EH57" s="688"/>
      <c r="EI57" s="688"/>
      <c r="EJ57" s="688"/>
      <c r="EK57" s="688"/>
      <c r="EL57" s="688"/>
      <c r="EM57" s="688"/>
      <c r="EN57" s="688"/>
      <c r="EO57" s="688"/>
      <c r="EP57" s="688"/>
      <c r="EQ57" s="688"/>
      <c r="ER57" s="688"/>
      <c r="ES57" s="688"/>
      <c r="ET57" s="688"/>
      <c r="EU57" s="688"/>
      <c r="EV57" s="688"/>
      <c r="EW57" s="688"/>
      <c r="EX57" s="688"/>
      <c r="EY57" s="688"/>
    </row>
    <row r="58" spans="1:155" s="689" customFormat="1" ht="13.5" customHeight="1" x14ac:dyDescent="0.25">
      <c r="A58" s="679"/>
      <c r="B58" s="694" t="s">
        <v>1823</v>
      </c>
      <c r="C58" s="628" t="s">
        <v>1824</v>
      </c>
      <c r="D58" s="635" t="s">
        <v>2009</v>
      </c>
      <c r="E58" s="620" t="s">
        <v>1999</v>
      </c>
      <c r="F58" s="685"/>
      <c r="G58" s="685"/>
      <c r="H58" s="685" t="s">
        <v>638</v>
      </c>
      <c r="I58" s="685" t="s">
        <v>638</v>
      </c>
      <c r="J58" s="685" t="s">
        <v>638</v>
      </c>
      <c r="K58" s="685"/>
      <c r="L58" s="685"/>
      <c r="M58" s="685"/>
      <c r="N58" s="685"/>
      <c r="O58" s="685"/>
      <c r="P58" s="685"/>
      <c r="Q58" s="685"/>
      <c r="R58" s="685"/>
      <c r="S58" s="685"/>
      <c r="T58" s="685"/>
      <c r="U58" s="685"/>
      <c r="V58" s="685"/>
      <c r="W58" s="685"/>
      <c r="X58" s="685"/>
      <c r="Y58" s="685"/>
      <c r="Z58" s="685"/>
      <c r="AA58" s="685"/>
      <c r="AB58" s="685"/>
      <c r="AC58" s="685"/>
      <c r="AD58" s="685"/>
      <c r="AE58" s="685"/>
      <c r="AF58" s="685"/>
      <c r="AG58" s="685"/>
      <c r="AH58" s="685"/>
      <c r="AI58" s="685"/>
      <c r="AJ58" s="685"/>
      <c r="AK58" s="687"/>
      <c r="AL58" s="688"/>
      <c r="AM58" s="688"/>
      <c r="AN58" s="688"/>
      <c r="AO58" s="688"/>
      <c r="AP58" s="688"/>
      <c r="AQ58" s="688"/>
      <c r="AR58" s="688"/>
      <c r="AS58" s="688"/>
      <c r="AT58" s="688"/>
      <c r="AU58" s="688"/>
      <c r="AV58" s="688"/>
      <c r="AW58" s="688"/>
      <c r="AX58" s="688"/>
      <c r="AY58" s="688"/>
      <c r="AZ58" s="688"/>
      <c r="BA58" s="688"/>
      <c r="BB58" s="688"/>
      <c r="BC58" s="688"/>
      <c r="BD58" s="688"/>
      <c r="BE58" s="688"/>
      <c r="BF58" s="688"/>
      <c r="BG58" s="688"/>
      <c r="BH58" s="688"/>
      <c r="BI58" s="688"/>
      <c r="BJ58" s="688"/>
      <c r="BK58" s="688"/>
      <c r="BL58" s="688"/>
      <c r="BM58" s="688"/>
      <c r="BN58" s="688"/>
      <c r="BO58" s="688"/>
      <c r="BP58" s="688"/>
      <c r="BQ58" s="688"/>
      <c r="BR58" s="688"/>
      <c r="BS58" s="688"/>
      <c r="BT58" s="688"/>
      <c r="BU58" s="688"/>
      <c r="BV58" s="688"/>
      <c r="BW58" s="688"/>
      <c r="BX58" s="688"/>
      <c r="BY58" s="688"/>
      <c r="BZ58" s="688"/>
      <c r="CA58" s="688"/>
      <c r="CB58" s="688"/>
      <c r="CC58" s="688"/>
      <c r="CD58" s="688"/>
      <c r="CE58" s="688"/>
      <c r="CF58" s="688"/>
      <c r="CG58" s="688"/>
      <c r="CH58" s="688"/>
      <c r="CI58" s="688"/>
      <c r="CJ58" s="688"/>
      <c r="CK58" s="688"/>
      <c r="CL58" s="688"/>
      <c r="CM58" s="688"/>
      <c r="CN58" s="688"/>
      <c r="CO58" s="688"/>
      <c r="CP58" s="688"/>
      <c r="CQ58" s="688"/>
      <c r="CR58" s="688"/>
      <c r="CS58" s="688"/>
      <c r="CT58" s="688"/>
      <c r="CU58" s="688"/>
      <c r="CV58" s="688"/>
      <c r="CW58" s="688"/>
      <c r="CX58" s="688"/>
      <c r="CY58" s="688"/>
      <c r="CZ58" s="688"/>
      <c r="DA58" s="688"/>
      <c r="DB58" s="688"/>
      <c r="DC58" s="688"/>
      <c r="DD58" s="688"/>
      <c r="DE58" s="688"/>
      <c r="DF58" s="688"/>
      <c r="DG58" s="688"/>
      <c r="DH58" s="688"/>
      <c r="DI58" s="688"/>
      <c r="DJ58" s="688"/>
      <c r="DK58" s="688"/>
      <c r="DL58" s="688"/>
      <c r="DM58" s="688"/>
      <c r="DN58" s="688"/>
      <c r="DO58" s="688"/>
      <c r="DP58" s="688"/>
      <c r="DQ58" s="688"/>
      <c r="DR58" s="688"/>
      <c r="DS58" s="688"/>
      <c r="DT58" s="688"/>
      <c r="DU58" s="688"/>
      <c r="DV58" s="688"/>
      <c r="DW58" s="688"/>
      <c r="DX58" s="688"/>
      <c r="DY58" s="688"/>
      <c r="DZ58" s="688"/>
      <c r="EA58" s="688"/>
      <c r="EB58" s="688"/>
      <c r="EC58" s="688"/>
      <c r="ED58" s="688"/>
      <c r="EE58" s="688"/>
      <c r="EF58" s="688"/>
      <c r="EG58" s="688"/>
      <c r="EH58" s="688"/>
      <c r="EI58" s="688"/>
      <c r="EJ58" s="688"/>
      <c r="EK58" s="688"/>
      <c r="EL58" s="688"/>
      <c r="EM58" s="688"/>
      <c r="EN58" s="688"/>
      <c r="EO58" s="688"/>
      <c r="EP58" s="688"/>
      <c r="EQ58" s="688"/>
      <c r="ER58" s="688"/>
      <c r="ES58" s="688"/>
      <c r="ET58" s="688"/>
      <c r="EU58" s="688"/>
      <c r="EV58" s="688"/>
      <c r="EW58" s="688"/>
      <c r="EX58" s="688"/>
      <c r="EY58" s="688"/>
    </row>
    <row r="59" spans="1:155" s="689" customFormat="1" ht="13.5" customHeight="1" x14ac:dyDescent="0.25">
      <c r="A59" s="679">
        <f>A57+1</f>
        <v>47</v>
      </c>
      <c r="B59" s="691" t="s">
        <v>1826</v>
      </c>
      <c r="C59" s="633" t="s">
        <v>1827</v>
      </c>
      <c r="D59" s="635" t="s">
        <v>1825</v>
      </c>
      <c r="E59" s="620" t="s">
        <v>1999</v>
      </c>
      <c r="F59" s="685"/>
      <c r="H59" s="685" t="s">
        <v>638</v>
      </c>
      <c r="I59" s="685"/>
      <c r="J59" s="685"/>
      <c r="K59" s="685"/>
      <c r="L59" s="685"/>
      <c r="M59" s="685"/>
      <c r="N59" s="685"/>
      <c r="O59" s="685"/>
      <c r="P59" s="685"/>
      <c r="Q59" s="685"/>
      <c r="R59" s="685"/>
      <c r="S59" s="685"/>
      <c r="T59" s="685"/>
      <c r="U59" s="685"/>
      <c r="V59" s="685"/>
      <c r="W59" s="685"/>
      <c r="X59" s="685"/>
      <c r="Y59" s="685"/>
      <c r="Z59" s="685"/>
      <c r="AA59" s="685"/>
      <c r="AB59" s="685"/>
      <c r="AC59" s="685"/>
      <c r="AD59" s="685"/>
      <c r="AE59" s="685"/>
      <c r="AF59" s="685"/>
      <c r="AG59" s="685"/>
      <c r="AH59" s="685"/>
      <c r="AI59" s="685"/>
      <c r="AJ59" s="685"/>
      <c r="AK59" s="687"/>
      <c r="AL59" s="688"/>
      <c r="AM59" s="688"/>
      <c r="AN59" s="688"/>
      <c r="AO59" s="688"/>
      <c r="AP59" s="688"/>
      <c r="AQ59" s="688"/>
      <c r="AR59" s="688"/>
      <c r="AS59" s="688"/>
      <c r="AT59" s="688"/>
      <c r="AU59" s="688"/>
      <c r="AV59" s="688"/>
      <c r="AW59" s="688"/>
      <c r="AX59" s="688"/>
      <c r="AY59" s="688"/>
      <c r="AZ59" s="688"/>
      <c r="BA59" s="688"/>
      <c r="BB59" s="688"/>
      <c r="BC59" s="688"/>
      <c r="BD59" s="688"/>
      <c r="BE59" s="688"/>
      <c r="BF59" s="688"/>
      <c r="BG59" s="688"/>
      <c r="BH59" s="688"/>
      <c r="BI59" s="688"/>
      <c r="BJ59" s="688"/>
      <c r="BK59" s="688"/>
      <c r="BL59" s="688"/>
      <c r="BM59" s="688"/>
      <c r="BN59" s="688"/>
      <c r="BO59" s="688"/>
      <c r="BP59" s="688"/>
      <c r="BQ59" s="688"/>
      <c r="BR59" s="688"/>
      <c r="BS59" s="688"/>
      <c r="BT59" s="688"/>
      <c r="BU59" s="688"/>
      <c r="BV59" s="688"/>
      <c r="BW59" s="688"/>
      <c r="BX59" s="688"/>
      <c r="BY59" s="688"/>
      <c r="BZ59" s="688"/>
      <c r="CA59" s="688"/>
      <c r="CB59" s="688"/>
      <c r="CC59" s="688"/>
      <c r="CD59" s="688"/>
      <c r="CE59" s="688"/>
      <c r="CF59" s="688"/>
      <c r="CG59" s="688"/>
      <c r="CH59" s="688"/>
      <c r="CI59" s="688"/>
      <c r="CJ59" s="688"/>
      <c r="CK59" s="688"/>
      <c r="CL59" s="688"/>
      <c r="CM59" s="688"/>
      <c r="CN59" s="688"/>
      <c r="CO59" s="688"/>
      <c r="CP59" s="688"/>
      <c r="CQ59" s="688"/>
      <c r="CR59" s="688"/>
      <c r="CS59" s="688"/>
      <c r="CT59" s="688"/>
      <c r="CU59" s="688"/>
      <c r="CV59" s="688"/>
      <c r="CW59" s="688"/>
      <c r="CX59" s="688"/>
      <c r="CY59" s="688"/>
      <c r="CZ59" s="688"/>
      <c r="DA59" s="688"/>
      <c r="DB59" s="688"/>
      <c r="DC59" s="688"/>
      <c r="DD59" s="688"/>
      <c r="DE59" s="688"/>
      <c r="DF59" s="688"/>
      <c r="DG59" s="688"/>
      <c r="DH59" s="688"/>
      <c r="DI59" s="688"/>
      <c r="DJ59" s="688"/>
      <c r="DK59" s="688"/>
      <c r="DL59" s="688"/>
      <c r="DM59" s="688"/>
      <c r="DN59" s="688"/>
      <c r="DO59" s="688"/>
      <c r="DP59" s="688"/>
      <c r="DQ59" s="688"/>
      <c r="DR59" s="688"/>
      <c r="DS59" s="688"/>
      <c r="DT59" s="688"/>
      <c r="DU59" s="688"/>
      <c r="DV59" s="688"/>
      <c r="DW59" s="688"/>
      <c r="DX59" s="688"/>
      <c r="DY59" s="688"/>
      <c r="DZ59" s="688"/>
      <c r="EA59" s="688"/>
      <c r="EB59" s="688"/>
      <c r="EC59" s="688"/>
      <c r="ED59" s="688"/>
      <c r="EE59" s="688"/>
      <c r="EF59" s="688"/>
      <c r="EG59" s="688"/>
      <c r="EH59" s="688"/>
      <c r="EI59" s="688"/>
      <c r="EJ59" s="688"/>
      <c r="EK59" s="688"/>
      <c r="EL59" s="688"/>
      <c r="EM59" s="688"/>
      <c r="EN59" s="688"/>
      <c r="EO59" s="688"/>
      <c r="EP59" s="688"/>
      <c r="EQ59" s="688"/>
      <c r="ER59" s="688"/>
      <c r="ES59" s="688"/>
      <c r="ET59" s="688"/>
      <c r="EU59" s="688"/>
      <c r="EV59" s="688"/>
      <c r="EW59" s="688"/>
      <c r="EX59" s="688"/>
      <c r="EY59" s="688"/>
    </row>
    <row r="60" spans="1:155" s="689" customFormat="1" ht="13.5" customHeight="1" x14ac:dyDescent="0.25">
      <c r="A60" s="679">
        <f t="shared" si="1"/>
        <v>48</v>
      </c>
      <c r="B60" s="691" t="s">
        <v>1829</v>
      </c>
      <c r="C60" s="633" t="s">
        <v>1830</v>
      </c>
      <c r="D60" s="635" t="s">
        <v>1828</v>
      </c>
      <c r="E60" s="620" t="s">
        <v>1999</v>
      </c>
      <c r="F60" s="685"/>
      <c r="H60" s="685"/>
      <c r="I60" s="685" t="s">
        <v>638</v>
      </c>
      <c r="J60" s="685"/>
      <c r="K60" s="685"/>
      <c r="L60" s="685"/>
      <c r="M60" s="685"/>
      <c r="N60" s="685"/>
      <c r="O60" s="685"/>
      <c r="P60" s="685"/>
      <c r="Q60" s="685"/>
      <c r="R60" s="685"/>
      <c r="S60" s="685"/>
      <c r="T60" s="685"/>
      <c r="U60" s="685"/>
      <c r="V60" s="685"/>
      <c r="W60" s="685"/>
      <c r="X60" s="685"/>
      <c r="Y60" s="685"/>
      <c r="Z60" s="685"/>
      <c r="AA60" s="685"/>
      <c r="AB60" s="685"/>
      <c r="AC60" s="685"/>
      <c r="AD60" s="685"/>
      <c r="AE60" s="685"/>
      <c r="AF60" s="685"/>
      <c r="AG60" s="685"/>
      <c r="AH60" s="685"/>
      <c r="AI60" s="685"/>
      <c r="AJ60" s="685"/>
      <c r="AK60" s="687"/>
      <c r="AL60" s="688"/>
      <c r="AM60" s="688"/>
      <c r="AN60" s="688"/>
      <c r="AO60" s="688"/>
      <c r="AP60" s="688"/>
      <c r="AQ60" s="688"/>
      <c r="AR60" s="688"/>
      <c r="AS60" s="688"/>
      <c r="AT60" s="688"/>
      <c r="AU60" s="688"/>
      <c r="AV60" s="688"/>
      <c r="AW60" s="688"/>
      <c r="AX60" s="688"/>
      <c r="AY60" s="688"/>
      <c r="AZ60" s="688"/>
      <c r="BA60" s="688"/>
      <c r="BB60" s="688"/>
      <c r="BC60" s="688"/>
      <c r="BD60" s="688"/>
      <c r="BE60" s="688"/>
      <c r="BF60" s="688"/>
      <c r="BG60" s="688"/>
      <c r="BH60" s="688"/>
      <c r="BI60" s="688"/>
      <c r="BJ60" s="688"/>
      <c r="BK60" s="688"/>
      <c r="BL60" s="688"/>
      <c r="BM60" s="688"/>
      <c r="BN60" s="688"/>
      <c r="BO60" s="688"/>
      <c r="BP60" s="688"/>
      <c r="BQ60" s="688"/>
      <c r="BR60" s="688"/>
      <c r="BS60" s="688"/>
      <c r="BT60" s="688"/>
      <c r="BU60" s="688"/>
      <c r="BV60" s="688"/>
      <c r="BW60" s="688"/>
      <c r="BX60" s="688"/>
      <c r="BY60" s="688"/>
      <c r="BZ60" s="688"/>
      <c r="CA60" s="688"/>
      <c r="CB60" s="688"/>
      <c r="CC60" s="688"/>
      <c r="CD60" s="688"/>
      <c r="CE60" s="688"/>
      <c r="CF60" s="688"/>
      <c r="CG60" s="688"/>
      <c r="CH60" s="688"/>
      <c r="CI60" s="688"/>
      <c r="CJ60" s="688"/>
      <c r="CK60" s="688"/>
      <c r="CL60" s="688"/>
      <c r="CM60" s="688"/>
      <c r="CN60" s="688"/>
      <c r="CO60" s="688"/>
      <c r="CP60" s="688"/>
      <c r="CQ60" s="688"/>
      <c r="CR60" s="688"/>
      <c r="CS60" s="688"/>
      <c r="CT60" s="688"/>
      <c r="CU60" s="688"/>
      <c r="CV60" s="688"/>
      <c r="CW60" s="688"/>
      <c r="CX60" s="688"/>
      <c r="CY60" s="688"/>
      <c r="CZ60" s="688"/>
      <c r="DA60" s="688"/>
      <c r="DB60" s="688"/>
      <c r="DC60" s="688"/>
      <c r="DD60" s="688"/>
      <c r="DE60" s="688"/>
      <c r="DF60" s="688"/>
      <c r="DG60" s="688"/>
      <c r="DH60" s="688"/>
      <c r="DI60" s="688"/>
      <c r="DJ60" s="688"/>
      <c r="DK60" s="688"/>
      <c r="DL60" s="688"/>
      <c r="DM60" s="688"/>
      <c r="DN60" s="688"/>
      <c r="DO60" s="688"/>
      <c r="DP60" s="688"/>
      <c r="DQ60" s="688"/>
      <c r="DR60" s="688"/>
      <c r="DS60" s="688"/>
      <c r="DT60" s="688"/>
      <c r="DU60" s="688"/>
      <c r="DV60" s="688"/>
      <c r="DW60" s="688"/>
      <c r="DX60" s="688"/>
      <c r="DY60" s="688"/>
      <c r="DZ60" s="688"/>
      <c r="EA60" s="688"/>
      <c r="EB60" s="688"/>
      <c r="EC60" s="688"/>
      <c r="ED60" s="688"/>
      <c r="EE60" s="688"/>
      <c r="EF60" s="688"/>
      <c r="EG60" s="688"/>
      <c r="EH60" s="688"/>
      <c r="EI60" s="688"/>
      <c r="EJ60" s="688"/>
      <c r="EK60" s="688"/>
      <c r="EL60" s="688"/>
      <c r="EM60" s="688"/>
      <c r="EN60" s="688"/>
      <c r="EO60" s="688"/>
      <c r="EP60" s="688"/>
      <c r="EQ60" s="688"/>
      <c r="ER60" s="688"/>
      <c r="ES60" s="688"/>
      <c r="ET60" s="688"/>
      <c r="EU60" s="688"/>
      <c r="EV60" s="688"/>
      <c r="EW60" s="688"/>
      <c r="EX60" s="688"/>
      <c r="EY60" s="688"/>
    </row>
    <row r="61" spans="1:155" s="689" customFormat="1" ht="13.5" customHeight="1" x14ac:dyDescent="0.25">
      <c r="A61" s="679">
        <f t="shared" si="1"/>
        <v>49</v>
      </c>
      <c r="B61" s="691" t="s">
        <v>1832</v>
      </c>
      <c r="C61" s="633" t="s">
        <v>1833</v>
      </c>
      <c r="D61" s="635" t="s">
        <v>1831</v>
      </c>
      <c r="E61" s="620" t="s">
        <v>1999</v>
      </c>
      <c r="F61" s="685"/>
      <c r="H61" s="685"/>
      <c r="I61" s="685"/>
      <c r="J61" s="685" t="s">
        <v>638</v>
      </c>
      <c r="K61" s="685"/>
      <c r="L61" s="685"/>
      <c r="M61" s="685"/>
      <c r="N61" s="685"/>
      <c r="O61" s="685"/>
      <c r="P61" s="685"/>
      <c r="Q61" s="685"/>
      <c r="R61" s="685"/>
      <c r="S61" s="685"/>
      <c r="T61" s="685"/>
      <c r="U61" s="685"/>
      <c r="V61" s="685"/>
      <c r="W61" s="685"/>
      <c r="X61" s="685"/>
      <c r="Y61" s="685"/>
      <c r="Z61" s="685"/>
      <c r="AA61" s="685"/>
      <c r="AB61" s="685"/>
      <c r="AC61" s="685"/>
      <c r="AD61" s="685"/>
      <c r="AE61" s="685"/>
      <c r="AF61" s="685"/>
      <c r="AG61" s="685"/>
      <c r="AH61" s="685"/>
      <c r="AI61" s="685"/>
      <c r="AJ61" s="685"/>
      <c r="AK61" s="687"/>
      <c r="AL61" s="688"/>
      <c r="AM61" s="688"/>
      <c r="AN61" s="688"/>
      <c r="AO61" s="688"/>
      <c r="AP61" s="688"/>
      <c r="AQ61" s="688"/>
      <c r="AR61" s="688"/>
      <c r="AS61" s="688"/>
      <c r="AT61" s="688"/>
      <c r="AU61" s="688"/>
      <c r="AV61" s="688"/>
      <c r="AW61" s="688"/>
      <c r="AX61" s="688"/>
      <c r="AY61" s="688"/>
      <c r="AZ61" s="688"/>
      <c r="BA61" s="688"/>
      <c r="BB61" s="688"/>
      <c r="BC61" s="688"/>
      <c r="BD61" s="688"/>
      <c r="BE61" s="688"/>
      <c r="BF61" s="688"/>
      <c r="BG61" s="688"/>
      <c r="BH61" s="688"/>
      <c r="BI61" s="688"/>
      <c r="BJ61" s="688"/>
      <c r="BK61" s="688"/>
      <c r="BL61" s="688"/>
      <c r="BM61" s="688"/>
      <c r="BN61" s="688"/>
      <c r="BO61" s="688"/>
      <c r="BP61" s="688"/>
      <c r="BQ61" s="688"/>
      <c r="BR61" s="688"/>
      <c r="BS61" s="688"/>
      <c r="BT61" s="688"/>
      <c r="BU61" s="688"/>
      <c r="BV61" s="688"/>
      <c r="BW61" s="688"/>
      <c r="BX61" s="688"/>
      <c r="BY61" s="688"/>
      <c r="BZ61" s="688"/>
      <c r="CA61" s="688"/>
      <c r="CB61" s="688"/>
      <c r="CC61" s="688"/>
      <c r="CD61" s="688"/>
      <c r="CE61" s="688"/>
      <c r="CF61" s="688"/>
      <c r="CG61" s="688"/>
      <c r="CH61" s="688"/>
      <c r="CI61" s="688"/>
      <c r="CJ61" s="688"/>
      <c r="CK61" s="688"/>
      <c r="CL61" s="688"/>
      <c r="CM61" s="688"/>
      <c r="CN61" s="688"/>
      <c r="CO61" s="688"/>
      <c r="CP61" s="688"/>
      <c r="CQ61" s="688"/>
      <c r="CR61" s="688"/>
      <c r="CS61" s="688"/>
      <c r="CT61" s="688"/>
      <c r="CU61" s="688"/>
      <c r="CV61" s="688"/>
      <c r="CW61" s="688"/>
      <c r="CX61" s="688"/>
      <c r="CY61" s="688"/>
      <c r="CZ61" s="688"/>
      <c r="DA61" s="688"/>
      <c r="DB61" s="688"/>
      <c r="DC61" s="688"/>
      <c r="DD61" s="688"/>
      <c r="DE61" s="688"/>
      <c r="DF61" s="688"/>
      <c r="DG61" s="688"/>
      <c r="DH61" s="688"/>
      <c r="DI61" s="688"/>
      <c r="DJ61" s="688"/>
      <c r="DK61" s="688"/>
      <c r="DL61" s="688"/>
      <c r="DM61" s="688"/>
      <c r="DN61" s="688"/>
      <c r="DO61" s="688"/>
      <c r="DP61" s="688"/>
      <c r="DQ61" s="688"/>
      <c r="DR61" s="688"/>
      <c r="DS61" s="688"/>
      <c r="DT61" s="688"/>
      <c r="DU61" s="688"/>
      <c r="DV61" s="688"/>
      <c r="DW61" s="688"/>
      <c r="DX61" s="688"/>
      <c r="DY61" s="688"/>
      <c r="DZ61" s="688"/>
      <c r="EA61" s="688"/>
      <c r="EB61" s="688"/>
      <c r="EC61" s="688"/>
      <c r="ED61" s="688"/>
      <c r="EE61" s="688"/>
      <c r="EF61" s="688"/>
      <c r="EG61" s="688"/>
      <c r="EH61" s="688"/>
      <c r="EI61" s="688"/>
      <c r="EJ61" s="688"/>
      <c r="EK61" s="688"/>
      <c r="EL61" s="688"/>
      <c r="EM61" s="688"/>
      <c r="EN61" s="688"/>
      <c r="EO61" s="688"/>
      <c r="EP61" s="688"/>
      <c r="EQ61" s="688"/>
      <c r="ER61" s="688"/>
      <c r="ES61" s="688"/>
      <c r="ET61" s="688"/>
      <c r="EU61" s="688"/>
      <c r="EV61" s="688"/>
      <c r="EW61" s="688"/>
      <c r="EX61" s="688"/>
      <c r="EY61" s="688"/>
    </row>
    <row r="62" spans="1:155" s="689" customFormat="1" ht="13.5" customHeight="1" x14ac:dyDescent="0.25">
      <c r="A62" s="679">
        <f t="shared" si="1"/>
        <v>50</v>
      </c>
      <c r="B62" s="691" t="s">
        <v>1835</v>
      </c>
      <c r="C62" s="633" t="s">
        <v>1836</v>
      </c>
      <c r="D62" s="635" t="s">
        <v>1834</v>
      </c>
      <c r="E62" s="620" t="s">
        <v>1999</v>
      </c>
      <c r="F62" s="685"/>
      <c r="H62" s="685"/>
      <c r="I62" s="685"/>
      <c r="J62" s="685"/>
      <c r="M62" s="685" t="s">
        <v>638</v>
      </c>
      <c r="N62" s="685"/>
      <c r="O62" s="685"/>
      <c r="P62" s="685"/>
      <c r="Q62" s="685"/>
      <c r="R62" s="685"/>
      <c r="S62" s="685"/>
      <c r="T62" s="685"/>
      <c r="U62" s="685"/>
      <c r="V62" s="685"/>
      <c r="W62" s="685"/>
      <c r="X62" s="685"/>
      <c r="Y62" s="685"/>
      <c r="Z62" s="685"/>
      <c r="AA62" s="685"/>
      <c r="AB62" s="685"/>
      <c r="AC62" s="685"/>
      <c r="AD62" s="685"/>
      <c r="AE62" s="685"/>
      <c r="AF62" s="685"/>
      <c r="AG62" s="685"/>
      <c r="AH62" s="685"/>
      <c r="AI62" s="685"/>
      <c r="AJ62" s="685"/>
      <c r="AK62" s="687"/>
      <c r="AL62" s="688"/>
      <c r="AM62" s="688"/>
      <c r="AN62" s="688"/>
      <c r="AO62" s="688"/>
      <c r="AP62" s="688"/>
      <c r="AQ62" s="688"/>
      <c r="AR62" s="688"/>
      <c r="AS62" s="688"/>
      <c r="AT62" s="688"/>
      <c r="AU62" s="688"/>
      <c r="AV62" s="688"/>
      <c r="AW62" s="688"/>
      <c r="AX62" s="688"/>
      <c r="AY62" s="688"/>
      <c r="AZ62" s="688"/>
      <c r="BA62" s="688"/>
      <c r="BB62" s="688"/>
      <c r="BC62" s="688"/>
      <c r="BD62" s="688"/>
      <c r="BE62" s="688"/>
      <c r="BF62" s="688"/>
      <c r="BG62" s="688"/>
      <c r="BH62" s="688"/>
      <c r="BI62" s="688"/>
      <c r="BJ62" s="688"/>
      <c r="BK62" s="688"/>
      <c r="BL62" s="688"/>
      <c r="BM62" s="688"/>
      <c r="BN62" s="688"/>
      <c r="BO62" s="688"/>
      <c r="BP62" s="688"/>
      <c r="BQ62" s="688"/>
      <c r="BR62" s="688"/>
      <c r="BS62" s="688"/>
      <c r="BT62" s="688"/>
      <c r="BU62" s="688"/>
      <c r="BV62" s="688"/>
      <c r="BW62" s="688"/>
      <c r="BX62" s="688"/>
      <c r="BY62" s="688"/>
      <c r="BZ62" s="688"/>
      <c r="CA62" s="688"/>
      <c r="CB62" s="688"/>
      <c r="CC62" s="688"/>
      <c r="CD62" s="688"/>
      <c r="CE62" s="688"/>
      <c r="CF62" s="688"/>
      <c r="CG62" s="688"/>
      <c r="CH62" s="688"/>
      <c r="CI62" s="688"/>
      <c r="CJ62" s="688"/>
      <c r="CK62" s="688"/>
      <c r="CL62" s="688"/>
      <c r="CM62" s="688"/>
      <c r="CN62" s="688"/>
      <c r="CO62" s="688"/>
      <c r="CP62" s="688"/>
      <c r="CQ62" s="688"/>
      <c r="CR62" s="688"/>
      <c r="CS62" s="688"/>
      <c r="CT62" s="688"/>
      <c r="CU62" s="688"/>
      <c r="CV62" s="688"/>
      <c r="CW62" s="688"/>
      <c r="CX62" s="688"/>
      <c r="CY62" s="688"/>
      <c r="CZ62" s="688"/>
      <c r="DA62" s="688"/>
      <c r="DB62" s="688"/>
      <c r="DC62" s="688"/>
      <c r="DD62" s="688"/>
      <c r="DE62" s="688"/>
      <c r="DF62" s="688"/>
      <c r="DG62" s="688"/>
      <c r="DH62" s="688"/>
      <c r="DI62" s="688"/>
      <c r="DJ62" s="688"/>
      <c r="DK62" s="688"/>
      <c r="DL62" s="688"/>
      <c r="DM62" s="688"/>
      <c r="DN62" s="688"/>
      <c r="DO62" s="688"/>
      <c r="DP62" s="688"/>
      <c r="DQ62" s="688"/>
      <c r="DR62" s="688"/>
      <c r="DS62" s="688"/>
      <c r="DT62" s="688"/>
      <c r="DU62" s="688"/>
      <c r="DV62" s="688"/>
      <c r="DW62" s="688"/>
      <c r="DX62" s="688"/>
      <c r="DY62" s="688"/>
      <c r="DZ62" s="688"/>
      <c r="EA62" s="688"/>
      <c r="EB62" s="688"/>
      <c r="EC62" s="688"/>
      <c r="ED62" s="688"/>
      <c r="EE62" s="688"/>
      <c r="EF62" s="688"/>
      <c r="EG62" s="688"/>
      <c r="EH62" s="688"/>
      <c r="EI62" s="688"/>
      <c r="EJ62" s="688"/>
      <c r="EK62" s="688"/>
      <c r="EL62" s="688"/>
      <c r="EM62" s="688"/>
      <c r="EN62" s="688"/>
      <c r="EO62" s="688"/>
      <c r="EP62" s="688"/>
      <c r="EQ62" s="688"/>
      <c r="ER62" s="688"/>
      <c r="ES62" s="688"/>
      <c r="ET62" s="688"/>
      <c r="EU62" s="688"/>
      <c r="EV62" s="688"/>
      <c r="EW62" s="688"/>
      <c r="EX62" s="688"/>
      <c r="EY62" s="688"/>
    </row>
    <row r="63" spans="1:155" s="689" customFormat="1" ht="13.5" customHeight="1" x14ac:dyDescent="0.25">
      <c r="A63" s="679">
        <f t="shared" si="1"/>
        <v>51</v>
      </c>
      <c r="B63" s="691" t="s">
        <v>1838</v>
      </c>
      <c r="C63" s="633" t="s">
        <v>1839</v>
      </c>
      <c r="D63" s="635" t="s">
        <v>1837</v>
      </c>
      <c r="E63" s="620" t="s">
        <v>1999</v>
      </c>
      <c r="F63" s="685"/>
      <c r="H63" s="685"/>
      <c r="I63" s="685"/>
      <c r="J63" s="685"/>
      <c r="M63" s="685"/>
      <c r="N63" s="685" t="s">
        <v>638</v>
      </c>
      <c r="O63" s="685"/>
      <c r="P63" s="685"/>
      <c r="Q63" s="685"/>
      <c r="R63" s="685"/>
      <c r="S63" s="685"/>
      <c r="T63" s="685"/>
      <c r="U63" s="685"/>
      <c r="V63" s="685"/>
      <c r="W63" s="685"/>
      <c r="X63" s="685"/>
      <c r="Y63" s="685"/>
      <c r="Z63" s="685"/>
      <c r="AA63" s="685"/>
      <c r="AB63" s="685"/>
      <c r="AC63" s="685"/>
      <c r="AD63" s="685"/>
      <c r="AE63" s="685"/>
      <c r="AF63" s="685"/>
      <c r="AG63" s="685"/>
      <c r="AH63" s="685"/>
      <c r="AI63" s="685"/>
      <c r="AJ63" s="685"/>
      <c r="AK63" s="687"/>
      <c r="AL63" s="688"/>
      <c r="AM63" s="688"/>
      <c r="AN63" s="688"/>
      <c r="AO63" s="688"/>
      <c r="AP63" s="688"/>
      <c r="AQ63" s="688"/>
      <c r="AR63" s="688"/>
      <c r="AS63" s="688"/>
      <c r="AT63" s="688"/>
      <c r="AU63" s="688"/>
      <c r="AV63" s="688"/>
      <c r="AW63" s="688"/>
      <c r="AX63" s="688"/>
      <c r="AY63" s="688"/>
      <c r="AZ63" s="688"/>
      <c r="BA63" s="688"/>
      <c r="BB63" s="688"/>
      <c r="BC63" s="688"/>
      <c r="BD63" s="688"/>
      <c r="BE63" s="688"/>
      <c r="BF63" s="688"/>
      <c r="BG63" s="688"/>
      <c r="BH63" s="688"/>
      <c r="BI63" s="688"/>
      <c r="BJ63" s="688"/>
      <c r="BK63" s="688"/>
      <c r="BL63" s="688"/>
      <c r="BM63" s="688"/>
      <c r="BN63" s="688"/>
      <c r="BO63" s="688"/>
      <c r="BP63" s="688"/>
      <c r="BQ63" s="688"/>
      <c r="BR63" s="688"/>
      <c r="BS63" s="688"/>
      <c r="BT63" s="688"/>
      <c r="BU63" s="688"/>
      <c r="BV63" s="688"/>
      <c r="BW63" s="688"/>
      <c r="BX63" s="688"/>
      <c r="BY63" s="688"/>
      <c r="BZ63" s="688"/>
      <c r="CA63" s="688"/>
      <c r="CB63" s="688"/>
      <c r="CC63" s="688"/>
      <c r="CD63" s="688"/>
      <c r="CE63" s="688"/>
      <c r="CF63" s="688"/>
      <c r="CG63" s="688"/>
      <c r="CH63" s="688"/>
      <c r="CI63" s="688"/>
      <c r="CJ63" s="688"/>
      <c r="CK63" s="688"/>
      <c r="CL63" s="688"/>
      <c r="CM63" s="688"/>
      <c r="CN63" s="688"/>
      <c r="CO63" s="688"/>
      <c r="CP63" s="688"/>
      <c r="CQ63" s="688"/>
      <c r="CR63" s="688"/>
      <c r="CS63" s="688"/>
      <c r="CT63" s="688"/>
      <c r="CU63" s="688"/>
      <c r="CV63" s="688"/>
      <c r="CW63" s="688"/>
      <c r="CX63" s="688"/>
      <c r="CY63" s="688"/>
      <c r="CZ63" s="688"/>
      <c r="DA63" s="688"/>
      <c r="DB63" s="688"/>
      <c r="DC63" s="688"/>
      <c r="DD63" s="688"/>
      <c r="DE63" s="688"/>
      <c r="DF63" s="688"/>
      <c r="DG63" s="688"/>
      <c r="DH63" s="688"/>
      <c r="DI63" s="688"/>
      <c r="DJ63" s="688"/>
      <c r="DK63" s="688"/>
      <c r="DL63" s="688"/>
      <c r="DM63" s="688"/>
      <c r="DN63" s="688"/>
      <c r="DO63" s="688"/>
      <c r="DP63" s="688"/>
      <c r="DQ63" s="688"/>
      <c r="DR63" s="688"/>
      <c r="DS63" s="688"/>
      <c r="DT63" s="688"/>
      <c r="DU63" s="688"/>
      <c r="DV63" s="688"/>
      <c r="DW63" s="688"/>
      <c r="DX63" s="688"/>
      <c r="DY63" s="688"/>
      <c r="DZ63" s="688"/>
      <c r="EA63" s="688"/>
      <c r="EB63" s="688"/>
      <c r="EC63" s="688"/>
      <c r="ED63" s="688"/>
      <c r="EE63" s="688"/>
      <c r="EF63" s="688"/>
      <c r="EG63" s="688"/>
      <c r="EH63" s="688"/>
      <c r="EI63" s="688"/>
      <c r="EJ63" s="688"/>
      <c r="EK63" s="688"/>
      <c r="EL63" s="688"/>
      <c r="EM63" s="688"/>
      <c r="EN63" s="688"/>
      <c r="EO63" s="688"/>
      <c r="EP63" s="688"/>
      <c r="EQ63" s="688"/>
      <c r="ER63" s="688"/>
      <c r="ES63" s="688"/>
      <c r="ET63" s="688"/>
      <c r="EU63" s="688"/>
      <c r="EV63" s="688"/>
      <c r="EW63" s="688"/>
      <c r="EX63" s="688"/>
      <c r="EY63" s="688"/>
    </row>
    <row r="64" spans="1:155" s="689" customFormat="1" ht="13.5" customHeight="1" x14ac:dyDescent="0.25">
      <c r="A64" s="679">
        <f t="shared" si="1"/>
        <v>52</v>
      </c>
      <c r="B64" s="691" t="s">
        <v>1841</v>
      </c>
      <c r="C64" s="633"/>
      <c r="D64" s="635" t="s">
        <v>1840</v>
      </c>
      <c r="E64" s="620" t="s">
        <v>1999</v>
      </c>
      <c r="F64" s="685"/>
      <c r="G64" s="685"/>
      <c r="H64" s="685"/>
      <c r="I64" s="685"/>
      <c r="J64" s="685"/>
      <c r="K64" s="685"/>
      <c r="L64" s="685"/>
      <c r="M64" s="685"/>
      <c r="O64" s="685" t="s">
        <v>638</v>
      </c>
      <c r="P64" s="685"/>
      <c r="Q64" s="685"/>
      <c r="R64" s="685"/>
      <c r="S64" s="685"/>
      <c r="T64" s="685"/>
      <c r="U64" s="685"/>
      <c r="V64" s="685"/>
      <c r="W64" s="685"/>
      <c r="X64" s="685"/>
      <c r="Y64" s="685"/>
      <c r="Z64" s="685"/>
      <c r="AA64" s="685"/>
      <c r="AB64" s="685"/>
      <c r="AC64" s="685"/>
      <c r="AD64" s="685"/>
      <c r="AE64" s="685"/>
      <c r="AF64" s="685"/>
      <c r="AG64" s="685"/>
      <c r="AH64" s="685"/>
      <c r="AI64" s="685"/>
      <c r="AJ64" s="685"/>
      <c r="AK64" s="687"/>
      <c r="AL64" s="688"/>
      <c r="AM64" s="688"/>
      <c r="AN64" s="688"/>
      <c r="AO64" s="688"/>
      <c r="AP64" s="688"/>
      <c r="AQ64" s="688"/>
      <c r="AR64" s="688"/>
      <c r="AS64" s="688"/>
      <c r="AT64" s="688"/>
      <c r="AU64" s="688"/>
      <c r="AV64" s="688"/>
      <c r="AW64" s="688"/>
      <c r="AX64" s="688"/>
      <c r="AY64" s="688"/>
      <c r="AZ64" s="688"/>
      <c r="BA64" s="688"/>
      <c r="BB64" s="688"/>
      <c r="BC64" s="688"/>
      <c r="BD64" s="688"/>
      <c r="BE64" s="688"/>
      <c r="BF64" s="688"/>
      <c r="BG64" s="688"/>
      <c r="BH64" s="688"/>
      <c r="BI64" s="688"/>
      <c r="BJ64" s="688"/>
      <c r="BK64" s="688"/>
      <c r="BL64" s="688"/>
      <c r="BM64" s="688"/>
      <c r="BN64" s="688"/>
      <c r="BO64" s="688"/>
      <c r="BP64" s="688"/>
      <c r="BQ64" s="688"/>
      <c r="BR64" s="688"/>
      <c r="BS64" s="688"/>
      <c r="BT64" s="688"/>
      <c r="BU64" s="688"/>
      <c r="BV64" s="688"/>
      <c r="BW64" s="688"/>
      <c r="BX64" s="688"/>
      <c r="BY64" s="688"/>
      <c r="BZ64" s="688"/>
      <c r="CA64" s="688"/>
      <c r="CB64" s="688"/>
      <c r="CC64" s="688"/>
      <c r="CD64" s="688"/>
      <c r="CE64" s="688"/>
      <c r="CF64" s="688"/>
      <c r="CG64" s="688"/>
      <c r="CH64" s="688"/>
      <c r="CI64" s="688"/>
      <c r="CJ64" s="688"/>
      <c r="CK64" s="688"/>
      <c r="CL64" s="688"/>
      <c r="CM64" s="688"/>
      <c r="CN64" s="688"/>
      <c r="CO64" s="688"/>
      <c r="CP64" s="688"/>
      <c r="CQ64" s="688"/>
      <c r="CR64" s="688"/>
      <c r="CS64" s="688"/>
      <c r="CT64" s="688"/>
      <c r="CU64" s="688"/>
      <c r="CV64" s="688"/>
      <c r="CW64" s="688"/>
      <c r="CX64" s="688"/>
      <c r="CY64" s="688"/>
      <c r="CZ64" s="688"/>
      <c r="DA64" s="688"/>
      <c r="DB64" s="688"/>
      <c r="DC64" s="688"/>
      <c r="DD64" s="688"/>
      <c r="DE64" s="688"/>
      <c r="DF64" s="688"/>
      <c r="DG64" s="688"/>
      <c r="DH64" s="688"/>
      <c r="DI64" s="688"/>
      <c r="DJ64" s="688"/>
      <c r="DK64" s="688"/>
      <c r="DL64" s="688"/>
      <c r="DM64" s="688"/>
      <c r="DN64" s="688"/>
      <c r="DO64" s="688"/>
      <c r="DP64" s="688"/>
      <c r="DQ64" s="688"/>
      <c r="DR64" s="688"/>
      <c r="DS64" s="688"/>
      <c r="DT64" s="688"/>
      <c r="DU64" s="688"/>
      <c r="DV64" s="688"/>
      <c r="DW64" s="688"/>
      <c r="DX64" s="688"/>
      <c r="DY64" s="688"/>
      <c r="DZ64" s="688"/>
      <c r="EA64" s="688"/>
      <c r="EB64" s="688"/>
      <c r="EC64" s="688"/>
      <c r="ED64" s="688"/>
      <c r="EE64" s="688"/>
      <c r="EF64" s="688"/>
      <c r="EG64" s="688"/>
      <c r="EH64" s="688"/>
      <c r="EI64" s="688"/>
      <c r="EJ64" s="688"/>
      <c r="EK64" s="688"/>
      <c r="EL64" s="688"/>
      <c r="EM64" s="688"/>
      <c r="EN64" s="688"/>
      <c r="EO64" s="688"/>
      <c r="EP64" s="688"/>
      <c r="EQ64" s="688"/>
      <c r="ER64" s="688"/>
      <c r="ES64" s="688"/>
      <c r="ET64" s="688"/>
      <c r="EU64" s="688"/>
      <c r="EV64" s="688"/>
      <c r="EW64" s="688"/>
      <c r="EX64" s="688"/>
      <c r="EY64" s="688"/>
    </row>
    <row r="65" spans="1:155" s="689" customFormat="1" ht="13.5" customHeight="1" x14ac:dyDescent="0.25">
      <c r="A65" s="679">
        <f t="shared" si="1"/>
        <v>53</v>
      </c>
      <c r="B65" s="691" t="s">
        <v>1843</v>
      </c>
      <c r="C65" s="633" t="s">
        <v>1844</v>
      </c>
      <c r="D65" s="635" t="s">
        <v>1842</v>
      </c>
      <c r="E65" s="620" t="s">
        <v>1999</v>
      </c>
      <c r="F65" s="685"/>
      <c r="G65" s="685"/>
      <c r="H65" s="685"/>
      <c r="I65" s="685"/>
      <c r="J65" s="685"/>
      <c r="K65" s="685"/>
      <c r="L65" s="685"/>
      <c r="M65" s="685"/>
      <c r="O65" s="685"/>
      <c r="P65" s="685" t="s">
        <v>638</v>
      </c>
      <c r="Q65" s="685"/>
      <c r="R65" s="685"/>
      <c r="S65" s="685"/>
      <c r="T65" s="685"/>
      <c r="U65" s="685"/>
      <c r="V65" s="685"/>
      <c r="W65" s="685"/>
      <c r="X65" s="685"/>
      <c r="Y65" s="685"/>
      <c r="Z65" s="685"/>
      <c r="AA65" s="685"/>
      <c r="AB65" s="685"/>
      <c r="AC65" s="685"/>
      <c r="AD65" s="685"/>
      <c r="AE65" s="685"/>
      <c r="AF65" s="685"/>
      <c r="AG65" s="685"/>
      <c r="AH65" s="685"/>
      <c r="AI65" s="685"/>
      <c r="AJ65" s="685"/>
      <c r="AK65" s="687"/>
      <c r="AL65" s="688"/>
      <c r="AM65" s="688"/>
      <c r="AN65" s="688"/>
      <c r="AO65" s="688"/>
      <c r="AP65" s="688"/>
      <c r="AQ65" s="688"/>
      <c r="AR65" s="688"/>
      <c r="AS65" s="688"/>
      <c r="AT65" s="688"/>
      <c r="AU65" s="688"/>
      <c r="AV65" s="688"/>
      <c r="AW65" s="688"/>
      <c r="AX65" s="688"/>
      <c r="AY65" s="688"/>
      <c r="AZ65" s="688"/>
      <c r="BA65" s="688"/>
      <c r="BB65" s="688"/>
      <c r="BC65" s="688"/>
      <c r="BD65" s="688"/>
      <c r="BE65" s="688"/>
      <c r="BF65" s="688"/>
      <c r="BG65" s="688"/>
      <c r="BH65" s="688"/>
      <c r="BI65" s="688"/>
      <c r="BJ65" s="688"/>
      <c r="BK65" s="688"/>
      <c r="BL65" s="688"/>
      <c r="BM65" s="688"/>
      <c r="BN65" s="688"/>
      <c r="BO65" s="688"/>
      <c r="BP65" s="688"/>
      <c r="BQ65" s="688"/>
      <c r="BR65" s="688"/>
      <c r="BS65" s="688"/>
      <c r="BT65" s="688"/>
      <c r="BU65" s="688"/>
      <c r="BV65" s="688"/>
      <c r="BW65" s="688"/>
      <c r="BX65" s="688"/>
      <c r="BY65" s="688"/>
      <c r="BZ65" s="688"/>
      <c r="CA65" s="688"/>
      <c r="CB65" s="688"/>
      <c r="CC65" s="688"/>
      <c r="CD65" s="688"/>
      <c r="CE65" s="688"/>
      <c r="CF65" s="688"/>
      <c r="CG65" s="688"/>
      <c r="CH65" s="688"/>
      <c r="CI65" s="688"/>
      <c r="CJ65" s="688"/>
      <c r="CK65" s="688"/>
      <c r="CL65" s="688"/>
      <c r="CM65" s="688"/>
      <c r="CN65" s="688"/>
      <c r="CO65" s="688"/>
      <c r="CP65" s="688"/>
      <c r="CQ65" s="688"/>
      <c r="CR65" s="688"/>
      <c r="CS65" s="688"/>
      <c r="CT65" s="688"/>
      <c r="CU65" s="688"/>
      <c r="CV65" s="688"/>
      <c r="CW65" s="688"/>
      <c r="CX65" s="688"/>
      <c r="CY65" s="688"/>
      <c r="CZ65" s="688"/>
      <c r="DA65" s="688"/>
      <c r="DB65" s="688"/>
      <c r="DC65" s="688"/>
      <c r="DD65" s="688"/>
      <c r="DE65" s="688"/>
      <c r="DF65" s="688"/>
      <c r="DG65" s="688"/>
      <c r="DH65" s="688"/>
      <c r="DI65" s="688"/>
      <c r="DJ65" s="688"/>
      <c r="DK65" s="688"/>
      <c r="DL65" s="688"/>
      <c r="DM65" s="688"/>
      <c r="DN65" s="688"/>
      <c r="DO65" s="688"/>
      <c r="DP65" s="688"/>
      <c r="DQ65" s="688"/>
      <c r="DR65" s="688"/>
      <c r="DS65" s="688"/>
      <c r="DT65" s="688"/>
      <c r="DU65" s="688"/>
      <c r="DV65" s="688"/>
      <c r="DW65" s="688"/>
      <c r="DX65" s="688"/>
      <c r="DY65" s="688"/>
      <c r="DZ65" s="688"/>
      <c r="EA65" s="688"/>
      <c r="EB65" s="688"/>
      <c r="EC65" s="688"/>
      <c r="ED65" s="688"/>
      <c r="EE65" s="688"/>
      <c r="EF65" s="688"/>
      <c r="EG65" s="688"/>
      <c r="EH65" s="688"/>
      <c r="EI65" s="688"/>
      <c r="EJ65" s="688"/>
      <c r="EK65" s="688"/>
      <c r="EL65" s="688"/>
      <c r="EM65" s="688"/>
      <c r="EN65" s="688"/>
      <c r="EO65" s="688"/>
      <c r="EP65" s="688"/>
      <c r="EQ65" s="688"/>
      <c r="ER65" s="688"/>
      <c r="ES65" s="688"/>
      <c r="ET65" s="688"/>
      <c r="EU65" s="688"/>
      <c r="EV65" s="688"/>
      <c r="EW65" s="688"/>
      <c r="EX65" s="688"/>
      <c r="EY65" s="688"/>
    </row>
    <row r="66" spans="1:155" s="689" customFormat="1" ht="13.5" customHeight="1" x14ac:dyDescent="0.25">
      <c r="A66" s="679">
        <f t="shared" si="1"/>
        <v>54</v>
      </c>
      <c r="B66" s="691" t="s">
        <v>1846</v>
      </c>
      <c r="C66" s="633" t="s">
        <v>1847</v>
      </c>
      <c r="D66" s="635" t="s">
        <v>1845</v>
      </c>
      <c r="E66" s="620" t="s">
        <v>1999</v>
      </c>
      <c r="F66" s="685"/>
      <c r="G66" s="685"/>
      <c r="H66" s="685"/>
      <c r="I66" s="685"/>
      <c r="J66" s="685"/>
      <c r="K66" s="685"/>
      <c r="L66" s="685"/>
      <c r="M66" s="685"/>
      <c r="O66" s="685"/>
      <c r="P66" s="685"/>
      <c r="S66" s="685" t="s">
        <v>638</v>
      </c>
      <c r="T66" s="685"/>
      <c r="U66" s="685"/>
      <c r="V66" s="685"/>
      <c r="W66" s="685"/>
      <c r="X66" s="685"/>
      <c r="Y66" s="685"/>
      <c r="Z66" s="685"/>
      <c r="AA66" s="685"/>
      <c r="AB66" s="685"/>
      <c r="AC66" s="685"/>
      <c r="AD66" s="685"/>
      <c r="AE66" s="685"/>
      <c r="AF66" s="685"/>
      <c r="AG66" s="685"/>
      <c r="AH66" s="685"/>
      <c r="AI66" s="685"/>
      <c r="AJ66" s="685"/>
      <c r="AK66" s="687"/>
      <c r="AL66" s="688"/>
      <c r="AM66" s="688"/>
      <c r="AN66" s="688"/>
      <c r="AO66" s="688"/>
      <c r="AP66" s="688"/>
      <c r="AQ66" s="688"/>
      <c r="AR66" s="688"/>
      <c r="AS66" s="688"/>
      <c r="AT66" s="688"/>
      <c r="AU66" s="688"/>
      <c r="AV66" s="688"/>
      <c r="AW66" s="688"/>
      <c r="AX66" s="688"/>
      <c r="AY66" s="688"/>
      <c r="AZ66" s="688"/>
      <c r="BA66" s="688"/>
      <c r="BB66" s="688"/>
      <c r="BC66" s="688"/>
      <c r="BD66" s="688"/>
      <c r="BE66" s="688"/>
      <c r="BF66" s="688"/>
      <c r="BG66" s="688"/>
      <c r="BH66" s="688"/>
      <c r="BI66" s="688"/>
      <c r="BJ66" s="688"/>
      <c r="BK66" s="688"/>
      <c r="BL66" s="688"/>
      <c r="BM66" s="688"/>
      <c r="BN66" s="688"/>
      <c r="BO66" s="688"/>
      <c r="BP66" s="688"/>
      <c r="BQ66" s="688"/>
      <c r="BR66" s="688"/>
      <c r="BS66" s="688"/>
      <c r="BT66" s="688"/>
      <c r="BU66" s="688"/>
      <c r="BV66" s="688"/>
      <c r="BW66" s="688"/>
      <c r="BX66" s="688"/>
      <c r="BY66" s="688"/>
      <c r="BZ66" s="688"/>
      <c r="CA66" s="688"/>
      <c r="CB66" s="688"/>
      <c r="CC66" s="688"/>
      <c r="CD66" s="688"/>
      <c r="CE66" s="688"/>
      <c r="CF66" s="688"/>
      <c r="CG66" s="688"/>
      <c r="CH66" s="688"/>
      <c r="CI66" s="688"/>
      <c r="CJ66" s="688"/>
      <c r="CK66" s="688"/>
      <c r="CL66" s="688"/>
      <c r="CM66" s="688"/>
      <c r="CN66" s="688"/>
      <c r="CO66" s="688"/>
      <c r="CP66" s="688"/>
      <c r="CQ66" s="688"/>
      <c r="CR66" s="688"/>
      <c r="CS66" s="688"/>
      <c r="CT66" s="688"/>
      <c r="CU66" s="688"/>
      <c r="CV66" s="688"/>
      <c r="CW66" s="688"/>
      <c r="CX66" s="688"/>
      <c r="CY66" s="688"/>
      <c r="CZ66" s="688"/>
      <c r="DA66" s="688"/>
      <c r="DB66" s="688"/>
      <c r="DC66" s="688"/>
      <c r="DD66" s="688"/>
      <c r="DE66" s="688"/>
      <c r="DF66" s="688"/>
      <c r="DG66" s="688"/>
      <c r="DH66" s="688"/>
      <c r="DI66" s="688"/>
      <c r="DJ66" s="688"/>
      <c r="DK66" s="688"/>
      <c r="DL66" s="688"/>
      <c r="DM66" s="688"/>
      <c r="DN66" s="688"/>
      <c r="DO66" s="688"/>
      <c r="DP66" s="688"/>
      <c r="DQ66" s="688"/>
      <c r="DR66" s="688"/>
      <c r="DS66" s="688"/>
      <c r="DT66" s="688"/>
      <c r="DU66" s="688"/>
      <c r="DV66" s="688"/>
      <c r="DW66" s="688"/>
      <c r="DX66" s="688"/>
      <c r="DY66" s="688"/>
      <c r="DZ66" s="688"/>
      <c r="EA66" s="688"/>
      <c r="EB66" s="688"/>
      <c r="EC66" s="688"/>
      <c r="ED66" s="688"/>
      <c r="EE66" s="688"/>
      <c r="EF66" s="688"/>
      <c r="EG66" s="688"/>
      <c r="EH66" s="688"/>
      <c r="EI66" s="688"/>
      <c r="EJ66" s="688"/>
      <c r="EK66" s="688"/>
      <c r="EL66" s="688"/>
      <c r="EM66" s="688"/>
      <c r="EN66" s="688"/>
      <c r="EO66" s="688"/>
      <c r="EP66" s="688"/>
      <c r="EQ66" s="688"/>
      <c r="ER66" s="688"/>
      <c r="ES66" s="688"/>
      <c r="ET66" s="688"/>
      <c r="EU66" s="688"/>
      <c r="EV66" s="688"/>
      <c r="EW66" s="688"/>
      <c r="EX66" s="688"/>
      <c r="EY66" s="688"/>
    </row>
    <row r="67" spans="1:155" s="689" customFormat="1" ht="13.5" customHeight="1" x14ac:dyDescent="0.25">
      <c r="A67" s="679">
        <f t="shared" si="1"/>
        <v>55</v>
      </c>
      <c r="B67" s="691" t="s">
        <v>1849</v>
      </c>
      <c r="C67" s="633" t="s">
        <v>1850</v>
      </c>
      <c r="D67" s="635" t="s">
        <v>1848</v>
      </c>
      <c r="E67" s="620" t="s">
        <v>1999</v>
      </c>
      <c r="F67" s="685"/>
      <c r="G67" s="685"/>
      <c r="H67" s="685"/>
      <c r="I67" s="685"/>
      <c r="J67" s="685"/>
      <c r="K67" s="685"/>
      <c r="L67" s="685"/>
      <c r="M67" s="685"/>
      <c r="O67" s="685"/>
      <c r="P67" s="685"/>
      <c r="S67" s="685"/>
      <c r="T67" s="685" t="s">
        <v>638</v>
      </c>
      <c r="U67" s="685"/>
      <c r="V67" s="685"/>
      <c r="W67" s="685"/>
      <c r="X67" s="685"/>
      <c r="Y67" s="685"/>
      <c r="Z67" s="685"/>
      <c r="AA67" s="685"/>
      <c r="AB67" s="685"/>
      <c r="AC67" s="685"/>
      <c r="AD67" s="685"/>
      <c r="AE67" s="685"/>
      <c r="AF67" s="685"/>
      <c r="AG67" s="685"/>
      <c r="AH67" s="685"/>
      <c r="AI67" s="685"/>
      <c r="AJ67" s="685"/>
      <c r="AK67" s="687"/>
      <c r="AL67" s="688"/>
      <c r="AM67" s="688"/>
      <c r="AN67" s="688"/>
      <c r="AO67" s="688"/>
      <c r="AP67" s="688"/>
      <c r="AQ67" s="688"/>
      <c r="AR67" s="688"/>
      <c r="AS67" s="688"/>
      <c r="AT67" s="688"/>
      <c r="AU67" s="688"/>
      <c r="AV67" s="688"/>
      <c r="AW67" s="688"/>
      <c r="AX67" s="688"/>
      <c r="AY67" s="688"/>
      <c r="AZ67" s="688"/>
      <c r="BA67" s="688"/>
      <c r="BB67" s="688"/>
      <c r="BC67" s="688"/>
      <c r="BD67" s="688"/>
      <c r="BE67" s="688"/>
      <c r="BF67" s="688"/>
      <c r="BG67" s="688"/>
      <c r="BH67" s="688"/>
      <c r="BI67" s="688"/>
      <c r="BJ67" s="688"/>
      <c r="BK67" s="688"/>
      <c r="BL67" s="688"/>
      <c r="BM67" s="688"/>
      <c r="BN67" s="688"/>
      <c r="BO67" s="688"/>
      <c r="BP67" s="688"/>
      <c r="BQ67" s="688"/>
      <c r="BR67" s="688"/>
      <c r="BS67" s="688"/>
      <c r="BT67" s="688"/>
      <c r="BU67" s="688"/>
      <c r="BV67" s="688"/>
      <c r="BW67" s="688"/>
      <c r="BX67" s="688"/>
      <c r="BY67" s="688"/>
      <c r="BZ67" s="688"/>
      <c r="CA67" s="688"/>
      <c r="CB67" s="688"/>
      <c r="CC67" s="688"/>
      <c r="CD67" s="688"/>
      <c r="CE67" s="688"/>
      <c r="CF67" s="688"/>
      <c r="CG67" s="688"/>
      <c r="CH67" s="688"/>
      <c r="CI67" s="688"/>
      <c r="CJ67" s="688"/>
      <c r="CK67" s="688"/>
      <c r="CL67" s="688"/>
      <c r="CM67" s="688"/>
      <c r="CN67" s="688"/>
      <c r="CO67" s="688"/>
      <c r="CP67" s="688"/>
      <c r="CQ67" s="688"/>
      <c r="CR67" s="688"/>
      <c r="CS67" s="688"/>
      <c r="CT67" s="688"/>
      <c r="CU67" s="688"/>
      <c r="CV67" s="688"/>
      <c r="CW67" s="688"/>
      <c r="CX67" s="688"/>
      <c r="CY67" s="688"/>
      <c r="CZ67" s="688"/>
      <c r="DA67" s="688"/>
      <c r="DB67" s="688"/>
      <c r="DC67" s="688"/>
      <c r="DD67" s="688"/>
      <c r="DE67" s="688"/>
      <c r="DF67" s="688"/>
      <c r="DG67" s="688"/>
      <c r="DH67" s="688"/>
      <c r="DI67" s="688"/>
      <c r="DJ67" s="688"/>
      <c r="DK67" s="688"/>
      <c r="DL67" s="688"/>
      <c r="DM67" s="688"/>
      <c r="DN67" s="688"/>
      <c r="DO67" s="688"/>
      <c r="DP67" s="688"/>
      <c r="DQ67" s="688"/>
      <c r="DR67" s="688"/>
      <c r="DS67" s="688"/>
      <c r="DT67" s="688"/>
      <c r="DU67" s="688"/>
      <c r="DV67" s="688"/>
      <c r="DW67" s="688"/>
      <c r="DX67" s="688"/>
      <c r="DY67" s="688"/>
      <c r="DZ67" s="688"/>
      <c r="EA67" s="688"/>
      <c r="EB67" s="688"/>
      <c r="EC67" s="688"/>
      <c r="ED67" s="688"/>
      <c r="EE67" s="688"/>
      <c r="EF67" s="688"/>
      <c r="EG67" s="688"/>
      <c r="EH67" s="688"/>
      <c r="EI67" s="688"/>
      <c r="EJ67" s="688"/>
      <c r="EK67" s="688"/>
      <c r="EL67" s="688"/>
      <c r="EM67" s="688"/>
      <c r="EN67" s="688"/>
      <c r="EO67" s="688"/>
      <c r="EP67" s="688"/>
      <c r="EQ67" s="688"/>
      <c r="ER67" s="688"/>
      <c r="ES67" s="688"/>
      <c r="ET67" s="688"/>
      <c r="EU67" s="688"/>
      <c r="EV67" s="688"/>
      <c r="EW67" s="688"/>
      <c r="EX67" s="688"/>
      <c r="EY67" s="688"/>
    </row>
    <row r="68" spans="1:155" s="689" customFormat="1" ht="13.5" customHeight="1" x14ac:dyDescent="0.25">
      <c r="A68" s="679">
        <f t="shared" si="1"/>
        <v>56</v>
      </c>
      <c r="B68" s="691" t="s">
        <v>1852</v>
      </c>
      <c r="C68" s="633" t="s">
        <v>1853</v>
      </c>
      <c r="D68" s="635" t="s">
        <v>1851</v>
      </c>
      <c r="E68" s="620" t="s">
        <v>1999</v>
      </c>
      <c r="F68" s="685"/>
      <c r="G68" s="685"/>
      <c r="H68" s="685"/>
      <c r="I68" s="685"/>
      <c r="J68" s="685"/>
      <c r="K68" s="685"/>
      <c r="L68" s="685"/>
      <c r="M68" s="685"/>
      <c r="O68" s="685"/>
      <c r="P68" s="685"/>
      <c r="S68" s="685"/>
      <c r="T68" s="685"/>
      <c r="U68" s="685" t="s">
        <v>638</v>
      </c>
      <c r="V68" s="685"/>
      <c r="W68" s="685"/>
      <c r="X68" s="685"/>
      <c r="Y68" s="685"/>
      <c r="Z68" s="685"/>
      <c r="AA68" s="685"/>
      <c r="AB68" s="685"/>
      <c r="AC68" s="685"/>
      <c r="AD68" s="685"/>
      <c r="AE68" s="685"/>
      <c r="AF68" s="685"/>
      <c r="AG68" s="685"/>
      <c r="AH68" s="685"/>
      <c r="AI68" s="685"/>
      <c r="AJ68" s="685"/>
      <c r="AK68" s="687"/>
      <c r="AL68" s="688"/>
      <c r="AM68" s="688"/>
      <c r="AN68" s="688"/>
      <c r="AO68" s="688"/>
      <c r="AP68" s="688"/>
      <c r="AQ68" s="688"/>
      <c r="AR68" s="688"/>
      <c r="AS68" s="688"/>
      <c r="AT68" s="688"/>
      <c r="AU68" s="688"/>
      <c r="AV68" s="688"/>
      <c r="AW68" s="688"/>
      <c r="AX68" s="688"/>
      <c r="AY68" s="688"/>
      <c r="AZ68" s="688"/>
      <c r="BA68" s="688"/>
      <c r="BB68" s="688"/>
      <c r="BC68" s="688"/>
      <c r="BD68" s="688"/>
      <c r="BE68" s="688"/>
      <c r="BF68" s="688"/>
      <c r="BG68" s="688"/>
      <c r="BH68" s="688"/>
      <c r="BI68" s="688"/>
      <c r="BJ68" s="688"/>
      <c r="BK68" s="688"/>
      <c r="BL68" s="688"/>
      <c r="BM68" s="688"/>
      <c r="BN68" s="688"/>
      <c r="BO68" s="688"/>
      <c r="BP68" s="688"/>
      <c r="BQ68" s="688"/>
      <c r="BR68" s="688"/>
      <c r="BS68" s="688"/>
      <c r="BT68" s="688"/>
      <c r="BU68" s="688"/>
      <c r="BV68" s="688"/>
      <c r="BW68" s="688"/>
      <c r="BX68" s="688"/>
      <c r="BY68" s="688"/>
      <c r="BZ68" s="688"/>
      <c r="CA68" s="688"/>
      <c r="CB68" s="688"/>
      <c r="CC68" s="688"/>
      <c r="CD68" s="688"/>
      <c r="CE68" s="688"/>
      <c r="CF68" s="688"/>
      <c r="CG68" s="688"/>
      <c r="CH68" s="688"/>
      <c r="CI68" s="688"/>
      <c r="CJ68" s="688"/>
      <c r="CK68" s="688"/>
      <c r="CL68" s="688"/>
      <c r="CM68" s="688"/>
      <c r="CN68" s="688"/>
      <c r="CO68" s="688"/>
      <c r="CP68" s="688"/>
      <c r="CQ68" s="688"/>
      <c r="CR68" s="688"/>
      <c r="CS68" s="688"/>
      <c r="CT68" s="688"/>
      <c r="CU68" s="688"/>
      <c r="CV68" s="688"/>
      <c r="CW68" s="688"/>
      <c r="CX68" s="688"/>
      <c r="CY68" s="688"/>
      <c r="CZ68" s="688"/>
      <c r="DA68" s="688"/>
      <c r="DB68" s="688"/>
      <c r="DC68" s="688"/>
      <c r="DD68" s="688"/>
      <c r="DE68" s="688"/>
      <c r="DF68" s="688"/>
      <c r="DG68" s="688"/>
      <c r="DH68" s="688"/>
      <c r="DI68" s="688"/>
      <c r="DJ68" s="688"/>
      <c r="DK68" s="688"/>
      <c r="DL68" s="688"/>
      <c r="DM68" s="688"/>
      <c r="DN68" s="688"/>
      <c r="DO68" s="688"/>
      <c r="DP68" s="688"/>
      <c r="DQ68" s="688"/>
      <c r="DR68" s="688"/>
      <c r="DS68" s="688"/>
      <c r="DT68" s="688"/>
      <c r="DU68" s="688"/>
      <c r="DV68" s="688"/>
      <c r="DW68" s="688"/>
      <c r="DX68" s="688"/>
      <c r="DY68" s="688"/>
      <c r="DZ68" s="688"/>
      <c r="EA68" s="688"/>
      <c r="EB68" s="688"/>
      <c r="EC68" s="688"/>
      <c r="ED68" s="688"/>
      <c r="EE68" s="688"/>
      <c r="EF68" s="688"/>
      <c r="EG68" s="688"/>
      <c r="EH68" s="688"/>
      <c r="EI68" s="688"/>
      <c r="EJ68" s="688"/>
      <c r="EK68" s="688"/>
      <c r="EL68" s="688"/>
      <c r="EM68" s="688"/>
      <c r="EN68" s="688"/>
      <c r="EO68" s="688"/>
      <c r="EP68" s="688"/>
      <c r="EQ68" s="688"/>
      <c r="ER68" s="688"/>
      <c r="ES68" s="688"/>
      <c r="ET68" s="688"/>
      <c r="EU68" s="688"/>
      <c r="EV68" s="688"/>
      <c r="EW68" s="688"/>
      <c r="EX68" s="688"/>
      <c r="EY68" s="688"/>
    </row>
    <row r="69" spans="1:155" s="689" customFormat="1" ht="13.5" customHeight="1" x14ac:dyDescent="0.25">
      <c r="A69" s="679">
        <f t="shared" si="1"/>
        <v>57</v>
      </c>
      <c r="B69" s="691" t="s">
        <v>1855</v>
      </c>
      <c r="C69" s="633" t="s">
        <v>1856</v>
      </c>
      <c r="D69" s="635" t="s">
        <v>1854</v>
      </c>
      <c r="E69" s="620" t="s">
        <v>1999</v>
      </c>
      <c r="F69" s="685"/>
      <c r="G69" s="685"/>
      <c r="H69" s="685"/>
      <c r="I69" s="685"/>
      <c r="J69" s="685"/>
      <c r="K69" s="685"/>
      <c r="L69" s="685"/>
      <c r="M69" s="685"/>
      <c r="N69" s="685"/>
      <c r="O69" s="685"/>
      <c r="P69" s="685"/>
      <c r="Q69" s="685"/>
      <c r="R69" s="685"/>
      <c r="S69" s="685"/>
      <c r="T69" s="685"/>
      <c r="V69" s="685" t="s">
        <v>638</v>
      </c>
      <c r="W69" s="685"/>
      <c r="X69" s="685"/>
      <c r="Y69" s="685"/>
      <c r="Z69" s="685"/>
      <c r="AA69" s="685"/>
      <c r="AB69" s="685"/>
      <c r="AC69" s="685"/>
      <c r="AD69" s="685"/>
      <c r="AE69" s="685"/>
      <c r="AF69" s="685"/>
      <c r="AG69" s="685"/>
      <c r="AH69" s="685"/>
      <c r="AI69" s="685"/>
      <c r="AJ69" s="685"/>
      <c r="AK69" s="687"/>
      <c r="AL69" s="688"/>
      <c r="AM69" s="688"/>
      <c r="AN69" s="688"/>
      <c r="AO69" s="688"/>
      <c r="AP69" s="688"/>
      <c r="AQ69" s="688"/>
      <c r="AR69" s="688"/>
      <c r="AS69" s="688"/>
      <c r="AT69" s="688"/>
      <c r="AU69" s="688"/>
      <c r="AV69" s="688"/>
      <c r="AW69" s="688"/>
      <c r="AX69" s="688"/>
      <c r="AY69" s="688"/>
      <c r="AZ69" s="688"/>
      <c r="BA69" s="688"/>
      <c r="BB69" s="688"/>
      <c r="BC69" s="688"/>
      <c r="BD69" s="688"/>
      <c r="BE69" s="688"/>
      <c r="BF69" s="688"/>
      <c r="BG69" s="688"/>
      <c r="BH69" s="688"/>
      <c r="BI69" s="688"/>
      <c r="BJ69" s="688"/>
      <c r="BK69" s="688"/>
      <c r="BL69" s="688"/>
      <c r="BM69" s="688"/>
      <c r="BN69" s="688"/>
      <c r="BO69" s="688"/>
      <c r="BP69" s="688"/>
      <c r="BQ69" s="688"/>
      <c r="BR69" s="688"/>
      <c r="BS69" s="688"/>
      <c r="BT69" s="688"/>
      <c r="BU69" s="688"/>
      <c r="BV69" s="688"/>
      <c r="BW69" s="688"/>
      <c r="BX69" s="688"/>
      <c r="BY69" s="688"/>
      <c r="BZ69" s="688"/>
      <c r="CA69" s="688"/>
      <c r="CB69" s="688"/>
      <c r="CC69" s="688"/>
      <c r="CD69" s="688"/>
      <c r="CE69" s="688"/>
      <c r="CF69" s="688"/>
      <c r="CG69" s="688"/>
      <c r="CH69" s="688"/>
      <c r="CI69" s="688"/>
      <c r="CJ69" s="688"/>
      <c r="CK69" s="688"/>
      <c r="CL69" s="688"/>
      <c r="CM69" s="688"/>
      <c r="CN69" s="688"/>
      <c r="CO69" s="688"/>
      <c r="CP69" s="688"/>
      <c r="CQ69" s="688"/>
      <c r="CR69" s="688"/>
      <c r="CS69" s="688"/>
      <c r="CT69" s="688"/>
      <c r="CU69" s="688"/>
      <c r="CV69" s="688"/>
      <c r="CW69" s="688"/>
      <c r="CX69" s="688"/>
      <c r="CY69" s="688"/>
      <c r="CZ69" s="688"/>
      <c r="DA69" s="688"/>
      <c r="DB69" s="688"/>
      <c r="DC69" s="688"/>
      <c r="DD69" s="688"/>
      <c r="DE69" s="688"/>
      <c r="DF69" s="688"/>
      <c r="DG69" s="688"/>
      <c r="DH69" s="688"/>
      <c r="DI69" s="688"/>
      <c r="DJ69" s="688"/>
      <c r="DK69" s="688"/>
      <c r="DL69" s="688"/>
      <c r="DM69" s="688"/>
      <c r="DN69" s="688"/>
      <c r="DO69" s="688"/>
      <c r="DP69" s="688"/>
      <c r="DQ69" s="688"/>
      <c r="DR69" s="688"/>
      <c r="DS69" s="688"/>
      <c r="DT69" s="688"/>
      <c r="DU69" s="688"/>
      <c r="DV69" s="688"/>
      <c r="DW69" s="688"/>
      <c r="DX69" s="688"/>
      <c r="DY69" s="688"/>
      <c r="DZ69" s="688"/>
      <c r="EA69" s="688"/>
      <c r="EB69" s="688"/>
      <c r="EC69" s="688"/>
      <c r="ED69" s="688"/>
      <c r="EE69" s="688"/>
      <c r="EF69" s="688"/>
      <c r="EG69" s="688"/>
      <c r="EH69" s="688"/>
      <c r="EI69" s="688"/>
      <c r="EJ69" s="688"/>
      <c r="EK69" s="688"/>
      <c r="EL69" s="688"/>
      <c r="EM69" s="688"/>
      <c r="EN69" s="688"/>
      <c r="EO69" s="688"/>
      <c r="EP69" s="688"/>
      <c r="EQ69" s="688"/>
      <c r="ER69" s="688"/>
      <c r="ES69" s="688"/>
      <c r="ET69" s="688"/>
      <c r="EU69" s="688"/>
      <c r="EV69" s="688"/>
      <c r="EW69" s="688"/>
      <c r="EX69" s="688"/>
      <c r="EY69" s="688"/>
    </row>
    <row r="70" spans="1:155" s="689" customFormat="1" ht="13.5" customHeight="1" x14ac:dyDescent="0.25">
      <c r="A70" s="679">
        <f t="shared" si="1"/>
        <v>58</v>
      </c>
      <c r="B70" s="691" t="s">
        <v>1858</v>
      </c>
      <c r="C70" s="633" t="s">
        <v>1859</v>
      </c>
      <c r="D70" s="635" t="s">
        <v>1857</v>
      </c>
      <c r="E70" s="620" t="s">
        <v>1999</v>
      </c>
      <c r="F70" s="685"/>
      <c r="G70" s="685"/>
      <c r="H70" s="685"/>
      <c r="I70" s="685"/>
      <c r="J70" s="685"/>
      <c r="K70" s="685"/>
      <c r="L70" s="685"/>
      <c r="M70" s="685"/>
      <c r="N70" s="685"/>
      <c r="O70" s="685"/>
      <c r="P70" s="685"/>
      <c r="Q70" s="685"/>
      <c r="R70" s="685"/>
      <c r="S70" s="685"/>
      <c r="T70" s="685"/>
      <c r="V70" s="685"/>
      <c r="W70" s="685" t="s">
        <v>638</v>
      </c>
      <c r="X70" s="685"/>
      <c r="Y70" s="685"/>
      <c r="Z70" s="685"/>
      <c r="AA70" s="685"/>
      <c r="AB70" s="685"/>
      <c r="AC70" s="685"/>
      <c r="AD70" s="685"/>
      <c r="AE70" s="685"/>
      <c r="AF70" s="685"/>
      <c r="AG70" s="685"/>
      <c r="AH70" s="685"/>
      <c r="AI70" s="685"/>
      <c r="AJ70" s="685"/>
      <c r="AK70" s="687"/>
      <c r="AL70" s="688"/>
      <c r="AM70" s="688"/>
      <c r="AN70" s="688"/>
      <c r="AO70" s="688"/>
      <c r="AP70" s="688"/>
      <c r="AQ70" s="688"/>
      <c r="AR70" s="688"/>
      <c r="AS70" s="688"/>
      <c r="AT70" s="688"/>
      <c r="AU70" s="688"/>
      <c r="AV70" s="688"/>
      <c r="AW70" s="688"/>
      <c r="AX70" s="688"/>
      <c r="AY70" s="688"/>
      <c r="AZ70" s="688"/>
      <c r="BA70" s="688"/>
      <c r="BB70" s="688"/>
      <c r="BC70" s="688"/>
      <c r="BD70" s="688"/>
      <c r="BE70" s="688"/>
      <c r="BF70" s="688"/>
      <c r="BG70" s="688"/>
      <c r="BH70" s="688"/>
      <c r="BI70" s="688"/>
      <c r="BJ70" s="688"/>
      <c r="BK70" s="688"/>
      <c r="BL70" s="688"/>
      <c r="BM70" s="688"/>
      <c r="BN70" s="688"/>
      <c r="BO70" s="688"/>
      <c r="BP70" s="688"/>
      <c r="BQ70" s="688"/>
      <c r="BR70" s="688"/>
      <c r="BS70" s="688"/>
      <c r="BT70" s="688"/>
      <c r="BU70" s="688"/>
      <c r="BV70" s="688"/>
      <c r="BW70" s="688"/>
      <c r="BX70" s="688"/>
      <c r="BY70" s="688"/>
      <c r="BZ70" s="688"/>
      <c r="CA70" s="688"/>
      <c r="CB70" s="688"/>
      <c r="CC70" s="688"/>
      <c r="CD70" s="688"/>
      <c r="CE70" s="688"/>
      <c r="CF70" s="688"/>
      <c r="CG70" s="688"/>
      <c r="CH70" s="688"/>
      <c r="CI70" s="688"/>
      <c r="CJ70" s="688"/>
      <c r="CK70" s="688"/>
      <c r="CL70" s="688"/>
      <c r="CM70" s="688"/>
      <c r="CN70" s="688"/>
      <c r="CO70" s="688"/>
      <c r="CP70" s="688"/>
      <c r="CQ70" s="688"/>
      <c r="CR70" s="688"/>
      <c r="CS70" s="688"/>
      <c r="CT70" s="688"/>
      <c r="CU70" s="688"/>
      <c r="CV70" s="688"/>
      <c r="CW70" s="688"/>
      <c r="CX70" s="688"/>
      <c r="CY70" s="688"/>
      <c r="CZ70" s="688"/>
      <c r="DA70" s="688"/>
      <c r="DB70" s="688"/>
      <c r="DC70" s="688"/>
      <c r="DD70" s="688"/>
      <c r="DE70" s="688"/>
      <c r="DF70" s="688"/>
      <c r="DG70" s="688"/>
      <c r="DH70" s="688"/>
      <c r="DI70" s="688"/>
      <c r="DJ70" s="688"/>
      <c r="DK70" s="688"/>
      <c r="DL70" s="688"/>
      <c r="DM70" s="688"/>
      <c r="DN70" s="688"/>
      <c r="DO70" s="688"/>
      <c r="DP70" s="688"/>
      <c r="DQ70" s="688"/>
      <c r="DR70" s="688"/>
      <c r="DS70" s="688"/>
      <c r="DT70" s="688"/>
      <c r="DU70" s="688"/>
      <c r="DV70" s="688"/>
      <c r="DW70" s="688"/>
      <c r="DX70" s="688"/>
      <c r="DY70" s="688"/>
      <c r="DZ70" s="688"/>
      <c r="EA70" s="688"/>
      <c r="EB70" s="688"/>
      <c r="EC70" s="688"/>
      <c r="ED70" s="688"/>
      <c r="EE70" s="688"/>
      <c r="EF70" s="688"/>
      <c r="EG70" s="688"/>
      <c r="EH70" s="688"/>
      <c r="EI70" s="688"/>
      <c r="EJ70" s="688"/>
      <c r="EK70" s="688"/>
      <c r="EL70" s="688"/>
      <c r="EM70" s="688"/>
      <c r="EN70" s="688"/>
      <c r="EO70" s="688"/>
      <c r="EP70" s="688"/>
      <c r="EQ70" s="688"/>
      <c r="ER70" s="688"/>
      <c r="ES70" s="688"/>
      <c r="ET70" s="688"/>
      <c r="EU70" s="688"/>
      <c r="EV70" s="688"/>
      <c r="EW70" s="688"/>
      <c r="EX70" s="688"/>
      <c r="EY70" s="688"/>
    </row>
    <row r="71" spans="1:155" s="689" customFormat="1" ht="13.5" customHeight="1" x14ac:dyDescent="0.25">
      <c r="A71" s="679">
        <f t="shared" si="1"/>
        <v>59</v>
      </c>
      <c r="B71" s="691" t="s">
        <v>1861</v>
      </c>
      <c r="C71" s="633" t="s">
        <v>1862</v>
      </c>
      <c r="D71" s="635" t="s">
        <v>1860</v>
      </c>
      <c r="E71" s="620" t="s">
        <v>1999</v>
      </c>
      <c r="F71" s="685"/>
      <c r="G71" s="685"/>
      <c r="H71" s="685"/>
      <c r="I71" s="685"/>
      <c r="J71" s="685"/>
      <c r="K71" s="685"/>
      <c r="L71" s="685"/>
      <c r="M71" s="685"/>
      <c r="N71" s="685"/>
      <c r="O71" s="685"/>
      <c r="P71" s="685"/>
      <c r="Q71" s="685"/>
      <c r="R71" s="685"/>
      <c r="S71" s="685"/>
      <c r="T71" s="685"/>
      <c r="V71" s="685"/>
      <c r="W71" s="685"/>
      <c r="Z71" s="685" t="s">
        <v>638</v>
      </c>
      <c r="AA71" s="685"/>
      <c r="AB71" s="685"/>
      <c r="AC71" s="685"/>
      <c r="AD71" s="685"/>
      <c r="AE71" s="685"/>
      <c r="AF71" s="685"/>
      <c r="AG71" s="685"/>
      <c r="AH71" s="685"/>
      <c r="AI71" s="685"/>
      <c r="AJ71" s="685"/>
      <c r="AK71" s="687"/>
      <c r="AL71" s="688"/>
      <c r="AM71" s="688"/>
      <c r="AN71" s="688"/>
      <c r="AO71" s="688"/>
      <c r="AP71" s="688"/>
      <c r="AQ71" s="688"/>
      <c r="AR71" s="688"/>
      <c r="AS71" s="688"/>
      <c r="AT71" s="688"/>
      <c r="AU71" s="688"/>
      <c r="AV71" s="688"/>
      <c r="AW71" s="688"/>
      <c r="AX71" s="688"/>
      <c r="AY71" s="688"/>
      <c r="AZ71" s="688"/>
      <c r="BA71" s="688"/>
      <c r="BB71" s="688"/>
      <c r="BC71" s="688"/>
      <c r="BD71" s="688"/>
      <c r="BE71" s="688"/>
      <c r="BF71" s="688"/>
      <c r="BG71" s="688"/>
      <c r="BH71" s="688"/>
      <c r="BI71" s="688"/>
      <c r="BJ71" s="688"/>
      <c r="BK71" s="688"/>
      <c r="BL71" s="688"/>
      <c r="BM71" s="688"/>
      <c r="BN71" s="688"/>
      <c r="BO71" s="688"/>
      <c r="BP71" s="688"/>
      <c r="BQ71" s="688"/>
      <c r="BR71" s="688"/>
      <c r="BS71" s="688"/>
      <c r="BT71" s="688"/>
      <c r="BU71" s="688"/>
      <c r="BV71" s="688"/>
      <c r="BW71" s="688"/>
      <c r="BX71" s="688"/>
      <c r="BY71" s="688"/>
      <c r="BZ71" s="688"/>
      <c r="CA71" s="688"/>
      <c r="CB71" s="688"/>
      <c r="CC71" s="688"/>
      <c r="CD71" s="688"/>
      <c r="CE71" s="688"/>
      <c r="CF71" s="688"/>
      <c r="CG71" s="688"/>
      <c r="CH71" s="688"/>
      <c r="CI71" s="688"/>
      <c r="CJ71" s="688"/>
      <c r="CK71" s="688"/>
      <c r="CL71" s="688"/>
      <c r="CM71" s="688"/>
      <c r="CN71" s="688"/>
      <c r="CO71" s="688"/>
      <c r="CP71" s="688"/>
      <c r="CQ71" s="688"/>
      <c r="CR71" s="688"/>
      <c r="CS71" s="688"/>
      <c r="CT71" s="688"/>
      <c r="CU71" s="688"/>
      <c r="CV71" s="688"/>
      <c r="CW71" s="688"/>
      <c r="CX71" s="688"/>
      <c r="CY71" s="688"/>
      <c r="CZ71" s="688"/>
      <c r="DA71" s="688"/>
      <c r="DB71" s="688"/>
      <c r="DC71" s="688"/>
      <c r="DD71" s="688"/>
      <c r="DE71" s="688"/>
      <c r="DF71" s="688"/>
      <c r="DG71" s="688"/>
      <c r="DH71" s="688"/>
      <c r="DI71" s="688"/>
      <c r="DJ71" s="688"/>
      <c r="DK71" s="688"/>
      <c r="DL71" s="688"/>
      <c r="DM71" s="688"/>
      <c r="DN71" s="688"/>
      <c r="DO71" s="688"/>
      <c r="DP71" s="688"/>
      <c r="DQ71" s="688"/>
      <c r="DR71" s="688"/>
      <c r="DS71" s="688"/>
      <c r="DT71" s="688"/>
      <c r="DU71" s="688"/>
      <c r="DV71" s="688"/>
      <c r="DW71" s="688"/>
      <c r="DX71" s="688"/>
      <c r="DY71" s="688"/>
      <c r="DZ71" s="688"/>
      <c r="EA71" s="688"/>
      <c r="EB71" s="688"/>
      <c r="EC71" s="688"/>
      <c r="ED71" s="688"/>
      <c r="EE71" s="688"/>
      <c r="EF71" s="688"/>
      <c r="EG71" s="688"/>
      <c r="EH71" s="688"/>
      <c r="EI71" s="688"/>
      <c r="EJ71" s="688"/>
      <c r="EK71" s="688"/>
      <c r="EL71" s="688"/>
      <c r="EM71" s="688"/>
      <c r="EN71" s="688"/>
      <c r="EO71" s="688"/>
      <c r="EP71" s="688"/>
      <c r="EQ71" s="688"/>
      <c r="ER71" s="688"/>
      <c r="ES71" s="688"/>
      <c r="ET71" s="688"/>
      <c r="EU71" s="688"/>
      <c r="EV71" s="688"/>
      <c r="EW71" s="688"/>
      <c r="EX71" s="688"/>
      <c r="EY71" s="688"/>
    </row>
    <row r="72" spans="1:155" s="689" customFormat="1" ht="13.5" customHeight="1" x14ac:dyDescent="0.25">
      <c r="A72" s="679">
        <f t="shared" si="1"/>
        <v>60</v>
      </c>
      <c r="B72" s="691" t="s">
        <v>1864</v>
      </c>
      <c r="C72" s="633" t="s">
        <v>1865</v>
      </c>
      <c r="D72" s="635" t="s">
        <v>1863</v>
      </c>
      <c r="E72" s="620" t="s">
        <v>1999</v>
      </c>
      <c r="F72" s="685"/>
      <c r="G72" s="685"/>
      <c r="H72" s="685"/>
      <c r="I72" s="685"/>
      <c r="J72" s="685"/>
      <c r="K72" s="685"/>
      <c r="L72" s="685"/>
      <c r="M72" s="685"/>
      <c r="N72" s="685"/>
      <c r="O72" s="685"/>
      <c r="P72" s="685"/>
      <c r="Q72" s="685"/>
      <c r="R72" s="685"/>
      <c r="S72" s="685"/>
      <c r="T72" s="685"/>
      <c r="V72" s="685"/>
      <c r="W72" s="685"/>
      <c r="Z72" s="685"/>
      <c r="AA72" s="685" t="s">
        <v>638</v>
      </c>
      <c r="AB72" s="685"/>
      <c r="AC72" s="685"/>
      <c r="AD72" s="685"/>
      <c r="AE72" s="685"/>
      <c r="AF72" s="685"/>
      <c r="AG72" s="685"/>
      <c r="AH72" s="685"/>
      <c r="AI72" s="685"/>
      <c r="AJ72" s="685"/>
      <c r="AK72" s="687"/>
      <c r="AL72" s="688"/>
      <c r="AM72" s="688"/>
      <c r="AN72" s="688"/>
      <c r="AO72" s="688"/>
      <c r="AP72" s="688"/>
      <c r="AQ72" s="688"/>
      <c r="AR72" s="688"/>
      <c r="AS72" s="688"/>
      <c r="AT72" s="688"/>
      <c r="AU72" s="688"/>
      <c r="AV72" s="688"/>
      <c r="AW72" s="688"/>
      <c r="AX72" s="688"/>
      <c r="AY72" s="688"/>
      <c r="AZ72" s="688"/>
      <c r="BA72" s="688"/>
      <c r="BB72" s="688"/>
      <c r="BC72" s="688"/>
      <c r="BD72" s="688"/>
      <c r="BE72" s="688"/>
      <c r="BF72" s="688"/>
      <c r="BG72" s="688"/>
      <c r="BH72" s="688"/>
      <c r="BI72" s="688"/>
      <c r="BJ72" s="688"/>
      <c r="BK72" s="688"/>
      <c r="BL72" s="688"/>
      <c r="BM72" s="688"/>
      <c r="BN72" s="688"/>
      <c r="BO72" s="688"/>
      <c r="BP72" s="688"/>
      <c r="BQ72" s="688"/>
      <c r="BR72" s="688"/>
      <c r="BS72" s="688"/>
      <c r="BT72" s="688"/>
      <c r="BU72" s="688"/>
      <c r="BV72" s="688"/>
      <c r="BW72" s="688"/>
      <c r="BX72" s="688"/>
      <c r="BY72" s="688"/>
      <c r="BZ72" s="688"/>
      <c r="CA72" s="688"/>
      <c r="CB72" s="688"/>
      <c r="CC72" s="688"/>
      <c r="CD72" s="688"/>
      <c r="CE72" s="688"/>
      <c r="CF72" s="688"/>
      <c r="CG72" s="688"/>
      <c r="CH72" s="688"/>
      <c r="CI72" s="688"/>
      <c r="CJ72" s="688"/>
      <c r="CK72" s="688"/>
      <c r="CL72" s="688"/>
      <c r="CM72" s="688"/>
      <c r="CN72" s="688"/>
      <c r="CO72" s="688"/>
      <c r="CP72" s="688"/>
      <c r="CQ72" s="688"/>
      <c r="CR72" s="688"/>
      <c r="CS72" s="688"/>
      <c r="CT72" s="688"/>
      <c r="CU72" s="688"/>
      <c r="CV72" s="688"/>
      <c r="CW72" s="688"/>
      <c r="CX72" s="688"/>
      <c r="CY72" s="688"/>
      <c r="CZ72" s="688"/>
      <c r="DA72" s="688"/>
      <c r="DB72" s="688"/>
      <c r="DC72" s="688"/>
      <c r="DD72" s="688"/>
      <c r="DE72" s="688"/>
      <c r="DF72" s="688"/>
      <c r="DG72" s="688"/>
      <c r="DH72" s="688"/>
      <c r="DI72" s="688"/>
      <c r="DJ72" s="688"/>
      <c r="DK72" s="688"/>
      <c r="DL72" s="688"/>
      <c r="DM72" s="688"/>
      <c r="DN72" s="688"/>
      <c r="DO72" s="688"/>
      <c r="DP72" s="688"/>
      <c r="DQ72" s="688"/>
      <c r="DR72" s="688"/>
      <c r="DS72" s="688"/>
      <c r="DT72" s="688"/>
      <c r="DU72" s="688"/>
      <c r="DV72" s="688"/>
      <c r="DW72" s="688"/>
      <c r="DX72" s="688"/>
      <c r="DY72" s="688"/>
      <c r="DZ72" s="688"/>
      <c r="EA72" s="688"/>
      <c r="EB72" s="688"/>
      <c r="EC72" s="688"/>
      <c r="ED72" s="688"/>
      <c r="EE72" s="688"/>
      <c r="EF72" s="688"/>
      <c r="EG72" s="688"/>
      <c r="EH72" s="688"/>
      <c r="EI72" s="688"/>
      <c r="EJ72" s="688"/>
      <c r="EK72" s="688"/>
      <c r="EL72" s="688"/>
      <c r="EM72" s="688"/>
      <c r="EN72" s="688"/>
      <c r="EO72" s="688"/>
      <c r="EP72" s="688"/>
      <c r="EQ72" s="688"/>
      <c r="ER72" s="688"/>
      <c r="ES72" s="688"/>
      <c r="ET72" s="688"/>
      <c r="EU72" s="688"/>
      <c r="EV72" s="688"/>
      <c r="EW72" s="688"/>
      <c r="EX72" s="688"/>
      <c r="EY72" s="688"/>
    </row>
    <row r="73" spans="1:155" s="689" customFormat="1" ht="13.5" customHeight="1" x14ac:dyDescent="0.25">
      <c r="A73" s="679">
        <f t="shared" si="1"/>
        <v>61</v>
      </c>
      <c r="B73" s="691" t="s">
        <v>1867</v>
      </c>
      <c r="C73" s="633" t="s">
        <v>1868</v>
      </c>
      <c r="D73" s="635" t="s">
        <v>1866</v>
      </c>
      <c r="E73" s="620" t="s">
        <v>1999</v>
      </c>
      <c r="F73" s="685"/>
      <c r="G73" s="685"/>
      <c r="H73" s="685"/>
      <c r="I73" s="685"/>
      <c r="J73" s="685"/>
      <c r="K73" s="685"/>
      <c r="L73" s="685"/>
      <c r="M73" s="685"/>
      <c r="N73" s="685"/>
      <c r="O73" s="685"/>
      <c r="P73" s="685"/>
      <c r="Q73" s="685"/>
      <c r="R73" s="685"/>
      <c r="S73" s="685"/>
      <c r="T73" s="685"/>
      <c r="V73" s="685"/>
      <c r="W73" s="685"/>
      <c r="Z73" s="685"/>
      <c r="AA73" s="685"/>
      <c r="AB73" s="685" t="s">
        <v>638</v>
      </c>
      <c r="AC73" s="685"/>
      <c r="AD73" s="685"/>
      <c r="AE73" s="685"/>
      <c r="AF73" s="685"/>
      <c r="AG73" s="685"/>
      <c r="AH73" s="685"/>
      <c r="AI73" s="685"/>
      <c r="AJ73" s="685"/>
      <c r="AK73" s="687"/>
      <c r="AL73" s="688"/>
      <c r="AM73" s="688"/>
      <c r="AN73" s="688"/>
      <c r="AO73" s="688"/>
      <c r="AP73" s="688"/>
      <c r="AQ73" s="688"/>
      <c r="AR73" s="688"/>
      <c r="AS73" s="688"/>
      <c r="AT73" s="688"/>
      <c r="AU73" s="688"/>
      <c r="AV73" s="688"/>
      <c r="AW73" s="688"/>
      <c r="AX73" s="688"/>
      <c r="AY73" s="688"/>
      <c r="AZ73" s="688"/>
      <c r="BA73" s="688"/>
      <c r="BB73" s="688"/>
      <c r="BC73" s="688"/>
      <c r="BD73" s="688"/>
      <c r="BE73" s="688"/>
      <c r="BF73" s="688"/>
      <c r="BG73" s="688"/>
      <c r="BH73" s="688"/>
      <c r="BI73" s="688"/>
      <c r="BJ73" s="688"/>
      <c r="BK73" s="688"/>
      <c r="BL73" s="688"/>
      <c r="BM73" s="688"/>
      <c r="BN73" s="688"/>
      <c r="BO73" s="688"/>
      <c r="BP73" s="688"/>
      <c r="BQ73" s="688"/>
      <c r="BR73" s="688"/>
      <c r="BS73" s="688"/>
      <c r="BT73" s="688"/>
      <c r="BU73" s="688"/>
      <c r="BV73" s="688"/>
      <c r="BW73" s="688"/>
      <c r="BX73" s="688"/>
      <c r="BY73" s="688"/>
      <c r="BZ73" s="688"/>
      <c r="CA73" s="688"/>
      <c r="CB73" s="688"/>
      <c r="CC73" s="688"/>
      <c r="CD73" s="688"/>
      <c r="CE73" s="688"/>
      <c r="CF73" s="688"/>
      <c r="CG73" s="688"/>
      <c r="CH73" s="688"/>
      <c r="CI73" s="688"/>
      <c r="CJ73" s="688"/>
      <c r="CK73" s="688"/>
      <c r="CL73" s="688"/>
      <c r="CM73" s="688"/>
      <c r="CN73" s="688"/>
      <c r="CO73" s="688"/>
      <c r="CP73" s="688"/>
      <c r="CQ73" s="688"/>
      <c r="CR73" s="688"/>
      <c r="CS73" s="688"/>
      <c r="CT73" s="688"/>
      <c r="CU73" s="688"/>
      <c r="CV73" s="688"/>
      <c r="CW73" s="688"/>
      <c r="CX73" s="688"/>
      <c r="CY73" s="688"/>
      <c r="CZ73" s="688"/>
      <c r="DA73" s="688"/>
      <c r="DB73" s="688"/>
      <c r="DC73" s="688"/>
      <c r="DD73" s="688"/>
      <c r="DE73" s="688"/>
      <c r="DF73" s="688"/>
      <c r="DG73" s="688"/>
      <c r="DH73" s="688"/>
      <c r="DI73" s="688"/>
      <c r="DJ73" s="688"/>
      <c r="DK73" s="688"/>
      <c r="DL73" s="688"/>
      <c r="DM73" s="688"/>
      <c r="DN73" s="688"/>
      <c r="DO73" s="688"/>
      <c r="DP73" s="688"/>
      <c r="DQ73" s="688"/>
      <c r="DR73" s="688"/>
      <c r="DS73" s="688"/>
      <c r="DT73" s="688"/>
      <c r="DU73" s="688"/>
      <c r="DV73" s="688"/>
      <c r="DW73" s="688"/>
      <c r="DX73" s="688"/>
      <c r="DY73" s="688"/>
      <c r="DZ73" s="688"/>
      <c r="EA73" s="688"/>
      <c r="EB73" s="688"/>
      <c r="EC73" s="688"/>
      <c r="ED73" s="688"/>
      <c r="EE73" s="688"/>
      <c r="EF73" s="688"/>
      <c r="EG73" s="688"/>
      <c r="EH73" s="688"/>
      <c r="EI73" s="688"/>
      <c r="EJ73" s="688"/>
      <c r="EK73" s="688"/>
      <c r="EL73" s="688"/>
      <c r="EM73" s="688"/>
      <c r="EN73" s="688"/>
      <c r="EO73" s="688"/>
      <c r="EP73" s="688"/>
      <c r="EQ73" s="688"/>
      <c r="ER73" s="688"/>
      <c r="ES73" s="688"/>
      <c r="ET73" s="688"/>
      <c r="EU73" s="688"/>
      <c r="EV73" s="688"/>
      <c r="EW73" s="688"/>
      <c r="EX73" s="688"/>
      <c r="EY73" s="688"/>
    </row>
    <row r="74" spans="1:155" s="689" customFormat="1" ht="13.5" customHeight="1" x14ac:dyDescent="0.25">
      <c r="A74" s="679">
        <f t="shared" si="1"/>
        <v>62</v>
      </c>
      <c r="B74" s="691" t="s">
        <v>1870</v>
      </c>
      <c r="C74" s="633" t="s">
        <v>1871</v>
      </c>
      <c r="D74" s="635" t="s">
        <v>1869</v>
      </c>
      <c r="E74" s="620" t="s">
        <v>1999</v>
      </c>
      <c r="F74" s="685"/>
      <c r="G74" s="685"/>
      <c r="H74" s="685"/>
      <c r="I74" s="685"/>
      <c r="J74" s="685"/>
      <c r="K74" s="685"/>
      <c r="L74" s="685"/>
      <c r="M74" s="685"/>
      <c r="N74" s="685"/>
      <c r="O74" s="685"/>
      <c r="P74" s="685"/>
      <c r="Q74" s="685"/>
      <c r="R74" s="685"/>
      <c r="S74" s="685"/>
      <c r="T74" s="685"/>
      <c r="U74" s="685"/>
      <c r="V74" s="685"/>
      <c r="W74" s="685"/>
      <c r="X74" s="685"/>
      <c r="Y74" s="685"/>
      <c r="Z74" s="685"/>
      <c r="AA74" s="685"/>
      <c r="AC74" s="685" t="s">
        <v>638</v>
      </c>
      <c r="AD74" s="685"/>
      <c r="AE74" s="685"/>
      <c r="AF74" s="685"/>
      <c r="AG74" s="685"/>
      <c r="AH74" s="685"/>
      <c r="AI74" s="685"/>
      <c r="AJ74" s="685"/>
      <c r="AK74" s="687"/>
      <c r="AL74" s="688"/>
      <c r="AM74" s="688"/>
      <c r="AN74" s="688"/>
      <c r="AO74" s="688"/>
      <c r="AP74" s="688"/>
      <c r="AQ74" s="688"/>
      <c r="AR74" s="688"/>
      <c r="AS74" s="688"/>
      <c r="AT74" s="688"/>
      <c r="AU74" s="688"/>
      <c r="AV74" s="688"/>
      <c r="AW74" s="688"/>
      <c r="AX74" s="688"/>
      <c r="AY74" s="688"/>
      <c r="AZ74" s="688"/>
      <c r="BA74" s="688"/>
      <c r="BB74" s="688"/>
      <c r="BC74" s="688"/>
      <c r="BD74" s="688"/>
      <c r="BE74" s="688"/>
      <c r="BF74" s="688"/>
      <c r="BG74" s="688"/>
      <c r="BH74" s="688"/>
      <c r="BI74" s="688"/>
      <c r="BJ74" s="688"/>
      <c r="BK74" s="688"/>
      <c r="BL74" s="688"/>
      <c r="BM74" s="688"/>
      <c r="BN74" s="688"/>
      <c r="BO74" s="688"/>
      <c r="BP74" s="688"/>
      <c r="BQ74" s="688"/>
      <c r="BR74" s="688"/>
      <c r="BS74" s="688"/>
      <c r="BT74" s="688"/>
      <c r="BU74" s="688"/>
      <c r="BV74" s="688"/>
      <c r="BW74" s="688"/>
      <c r="BX74" s="688"/>
      <c r="BY74" s="688"/>
      <c r="BZ74" s="688"/>
      <c r="CA74" s="688"/>
      <c r="CB74" s="688"/>
      <c r="CC74" s="688"/>
      <c r="CD74" s="688"/>
      <c r="CE74" s="688"/>
      <c r="CF74" s="688"/>
      <c r="CG74" s="688"/>
      <c r="CH74" s="688"/>
      <c r="CI74" s="688"/>
      <c r="CJ74" s="688"/>
      <c r="CK74" s="688"/>
      <c r="CL74" s="688"/>
      <c r="CM74" s="688"/>
      <c r="CN74" s="688"/>
      <c r="CO74" s="688"/>
      <c r="CP74" s="688"/>
      <c r="CQ74" s="688"/>
      <c r="CR74" s="688"/>
      <c r="CS74" s="688"/>
      <c r="CT74" s="688"/>
      <c r="CU74" s="688"/>
      <c r="CV74" s="688"/>
      <c r="CW74" s="688"/>
      <c r="CX74" s="688"/>
      <c r="CY74" s="688"/>
      <c r="CZ74" s="688"/>
      <c r="DA74" s="688"/>
      <c r="DB74" s="688"/>
      <c r="DC74" s="688"/>
      <c r="DD74" s="688"/>
      <c r="DE74" s="688"/>
      <c r="DF74" s="688"/>
      <c r="DG74" s="688"/>
      <c r="DH74" s="688"/>
      <c r="DI74" s="688"/>
      <c r="DJ74" s="688"/>
      <c r="DK74" s="688"/>
      <c r="DL74" s="688"/>
      <c r="DM74" s="688"/>
      <c r="DN74" s="688"/>
      <c r="DO74" s="688"/>
      <c r="DP74" s="688"/>
      <c r="DQ74" s="688"/>
      <c r="DR74" s="688"/>
      <c r="DS74" s="688"/>
      <c r="DT74" s="688"/>
      <c r="DU74" s="688"/>
      <c r="DV74" s="688"/>
      <c r="DW74" s="688"/>
      <c r="DX74" s="688"/>
      <c r="DY74" s="688"/>
      <c r="DZ74" s="688"/>
      <c r="EA74" s="688"/>
      <c r="EB74" s="688"/>
      <c r="EC74" s="688"/>
      <c r="ED74" s="688"/>
      <c r="EE74" s="688"/>
      <c r="EF74" s="688"/>
      <c r="EG74" s="688"/>
      <c r="EH74" s="688"/>
      <c r="EI74" s="688"/>
      <c r="EJ74" s="688"/>
      <c r="EK74" s="688"/>
      <c r="EL74" s="688"/>
      <c r="EM74" s="688"/>
      <c r="EN74" s="688"/>
      <c r="EO74" s="688"/>
      <c r="EP74" s="688"/>
      <c r="EQ74" s="688"/>
      <c r="ER74" s="688"/>
      <c r="ES74" s="688"/>
      <c r="ET74" s="688"/>
      <c r="EU74" s="688"/>
      <c r="EV74" s="688"/>
      <c r="EW74" s="688"/>
      <c r="EX74" s="688"/>
      <c r="EY74" s="688"/>
    </row>
    <row r="75" spans="1:155" s="689" customFormat="1" ht="13.5" customHeight="1" x14ac:dyDescent="0.25">
      <c r="A75" s="679">
        <f t="shared" si="1"/>
        <v>63</v>
      </c>
      <c r="B75" s="691" t="s">
        <v>1873</v>
      </c>
      <c r="C75" s="633" t="s">
        <v>1874</v>
      </c>
      <c r="D75" s="635" t="s">
        <v>1872</v>
      </c>
      <c r="E75" s="620" t="s">
        <v>1999</v>
      </c>
      <c r="F75" s="685"/>
      <c r="G75" s="685"/>
      <c r="H75" s="685"/>
      <c r="I75" s="685"/>
      <c r="J75" s="685"/>
      <c r="K75" s="685"/>
      <c r="L75" s="685"/>
      <c r="M75" s="685"/>
      <c r="N75" s="685"/>
      <c r="O75" s="685"/>
      <c r="P75" s="685"/>
      <c r="Q75" s="685"/>
      <c r="R75" s="685"/>
      <c r="S75" s="685"/>
      <c r="T75" s="685"/>
      <c r="U75" s="685"/>
      <c r="V75" s="685"/>
      <c r="W75" s="685"/>
      <c r="X75" s="685"/>
      <c r="Y75" s="685"/>
      <c r="Z75" s="685"/>
      <c r="AA75" s="685"/>
      <c r="AC75" s="685"/>
      <c r="AD75" s="685" t="s">
        <v>638</v>
      </c>
      <c r="AE75" s="685"/>
      <c r="AF75" s="685"/>
      <c r="AG75" s="685"/>
      <c r="AH75" s="685"/>
      <c r="AI75" s="685"/>
      <c r="AJ75" s="685"/>
      <c r="AK75" s="687"/>
      <c r="AL75" s="688"/>
      <c r="AM75" s="688"/>
      <c r="AN75" s="688"/>
      <c r="AO75" s="688"/>
      <c r="AP75" s="688"/>
      <c r="AQ75" s="688"/>
      <c r="AR75" s="688"/>
      <c r="AS75" s="688"/>
      <c r="AT75" s="688"/>
      <c r="AU75" s="688"/>
      <c r="AV75" s="688"/>
      <c r="AW75" s="688"/>
      <c r="AX75" s="688"/>
      <c r="AY75" s="688"/>
      <c r="AZ75" s="688"/>
      <c r="BA75" s="688"/>
      <c r="BB75" s="688"/>
      <c r="BC75" s="688"/>
      <c r="BD75" s="688"/>
      <c r="BE75" s="688"/>
      <c r="BF75" s="688"/>
      <c r="BG75" s="688"/>
      <c r="BH75" s="688"/>
      <c r="BI75" s="688"/>
      <c r="BJ75" s="688"/>
      <c r="BK75" s="688"/>
      <c r="BL75" s="688"/>
      <c r="BM75" s="688"/>
      <c r="BN75" s="688"/>
      <c r="BO75" s="688"/>
      <c r="BP75" s="688"/>
      <c r="BQ75" s="688"/>
      <c r="BR75" s="688"/>
      <c r="BS75" s="688"/>
      <c r="BT75" s="688"/>
      <c r="BU75" s="688"/>
      <c r="BV75" s="688"/>
      <c r="BW75" s="688"/>
      <c r="BX75" s="688"/>
      <c r="BY75" s="688"/>
      <c r="BZ75" s="688"/>
      <c r="CA75" s="688"/>
      <c r="CB75" s="688"/>
      <c r="CC75" s="688"/>
      <c r="CD75" s="688"/>
      <c r="CE75" s="688"/>
      <c r="CF75" s="688"/>
      <c r="CG75" s="688"/>
      <c r="CH75" s="688"/>
      <c r="CI75" s="688"/>
      <c r="CJ75" s="688"/>
      <c r="CK75" s="688"/>
      <c r="CL75" s="688"/>
      <c r="CM75" s="688"/>
      <c r="CN75" s="688"/>
      <c r="CO75" s="688"/>
      <c r="CP75" s="688"/>
      <c r="CQ75" s="688"/>
      <c r="CR75" s="688"/>
      <c r="CS75" s="688"/>
      <c r="CT75" s="688"/>
      <c r="CU75" s="688"/>
      <c r="CV75" s="688"/>
      <c r="CW75" s="688"/>
      <c r="CX75" s="688"/>
      <c r="CY75" s="688"/>
      <c r="CZ75" s="688"/>
      <c r="DA75" s="688"/>
      <c r="DB75" s="688"/>
      <c r="DC75" s="688"/>
      <c r="DD75" s="688"/>
      <c r="DE75" s="688"/>
      <c r="DF75" s="688"/>
      <c r="DG75" s="688"/>
      <c r="DH75" s="688"/>
      <c r="DI75" s="688"/>
      <c r="DJ75" s="688"/>
      <c r="DK75" s="688"/>
      <c r="DL75" s="688"/>
      <c r="DM75" s="688"/>
      <c r="DN75" s="688"/>
      <c r="DO75" s="688"/>
      <c r="DP75" s="688"/>
      <c r="DQ75" s="688"/>
      <c r="DR75" s="688"/>
      <c r="DS75" s="688"/>
      <c r="DT75" s="688"/>
      <c r="DU75" s="688"/>
      <c r="DV75" s="688"/>
      <c r="DW75" s="688"/>
      <c r="DX75" s="688"/>
      <c r="DY75" s="688"/>
      <c r="DZ75" s="688"/>
      <c r="EA75" s="688"/>
      <c r="EB75" s="688"/>
      <c r="EC75" s="688"/>
      <c r="ED75" s="688"/>
      <c r="EE75" s="688"/>
      <c r="EF75" s="688"/>
      <c r="EG75" s="688"/>
      <c r="EH75" s="688"/>
      <c r="EI75" s="688"/>
      <c r="EJ75" s="688"/>
      <c r="EK75" s="688"/>
      <c r="EL75" s="688"/>
      <c r="EM75" s="688"/>
      <c r="EN75" s="688"/>
      <c r="EO75" s="688"/>
      <c r="EP75" s="688"/>
      <c r="EQ75" s="688"/>
      <c r="ER75" s="688"/>
      <c r="ES75" s="688"/>
      <c r="ET75" s="688"/>
      <c r="EU75" s="688"/>
      <c r="EV75" s="688"/>
      <c r="EW75" s="688"/>
      <c r="EX75" s="688"/>
      <c r="EY75" s="688"/>
    </row>
    <row r="76" spans="1:155" s="689" customFormat="1" ht="13.5" customHeight="1" x14ac:dyDescent="0.25">
      <c r="A76" s="679">
        <f t="shared" si="1"/>
        <v>64</v>
      </c>
      <c r="B76" s="691" t="s">
        <v>1876</v>
      </c>
      <c r="C76" s="633" t="s">
        <v>1877</v>
      </c>
      <c r="D76" s="635" t="s">
        <v>1875</v>
      </c>
      <c r="E76" s="620" t="s">
        <v>1999</v>
      </c>
      <c r="F76" s="685"/>
      <c r="G76" s="685"/>
      <c r="H76" s="685"/>
      <c r="I76" s="685"/>
      <c r="J76" s="685"/>
      <c r="K76" s="685"/>
      <c r="L76" s="685"/>
      <c r="M76" s="685"/>
      <c r="N76" s="685"/>
      <c r="O76" s="685"/>
      <c r="P76" s="685"/>
      <c r="Q76" s="685"/>
      <c r="R76" s="685"/>
      <c r="S76" s="685"/>
      <c r="T76" s="685"/>
      <c r="U76" s="685"/>
      <c r="V76" s="685"/>
      <c r="W76" s="685"/>
      <c r="X76" s="685"/>
      <c r="Y76" s="685"/>
      <c r="Z76" s="685"/>
      <c r="AA76" s="685"/>
      <c r="AC76" s="685"/>
      <c r="AD76" s="685"/>
      <c r="AG76" s="685" t="s">
        <v>638</v>
      </c>
      <c r="AH76" s="685"/>
      <c r="AI76" s="685"/>
      <c r="AJ76" s="685"/>
      <c r="AK76" s="687"/>
      <c r="AL76" s="688"/>
      <c r="AM76" s="688"/>
      <c r="AN76" s="688"/>
      <c r="AO76" s="688"/>
      <c r="AP76" s="688"/>
      <c r="AQ76" s="688"/>
      <c r="AR76" s="688"/>
      <c r="AS76" s="688"/>
      <c r="AT76" s="688"/>
      <c r="AU76" s="688"/>
      <c r="AV76" s="688"/>
      <c r="AW76" s="688"/>
      <c r="AX76" s="688"/>
      <c r="AY76" s="688"/>
      <c r="AZ76" s="688"/>
      <c r="BA76" s="688"/>
      <c r="BB76" s="688"/>
      <c r="BC76" s="688"/>
      <c r="BD76" s="688"/>
      <c r="BE76" s="688"/>
      <c r="BF76" s="688"/>
      <c r="BG76" s="688"/>
      <c r="BH76" s="688"/>
      <c r="BI76" s="688"/>
      <c r="BJ76" s="688"/>
      <c r="BK76" s="688"/>
      <c r="BL76" s="688"/>
      <c r="BM76" s="688"/>
      <c r="BN76" s="688"/>
      <c r="BO76" s="688"/>
      <c r="BP76" s="688"/>
      <c r="BQ76" s="688"/>
      <c r="BR76" s="688"/>
      <c r="BS76" s="688"/>
      <c r="BT76" s="688"/>
      <c r="BU76" s="688"/>
      <c r="BV76" s="688"/>
      <c r="BW76" s="688"/>
      <c r="BX76" s="688"/>
      <c r="BY76" s="688"/>
      <c r="BZ76" s="688"/>
      <c r="CA76" s="688"/>
      <c r="CB76" s="688"/>
      <c r="CC76" s="688"/>
      <c r="CD76" s="688"/>
      <c r="CE76" s="688"/>
      <c r="CF76" s="688"/>
      <c r="CG76" s="688"/>
      <c r="CH76" s="688"/>
      <c r="CI76" s="688"/>
      <c r="CJ76" s="688"/>
      <c r="CK76" s="688"/>
      <c r="CL76" s="688"/>
      <c r="CM76" s="688"/>
      <c r="CN76" s="688"/>
      <c r="CO76" s="688"/>
      <c r="CP76" s="688"/>
      <c r="CQ76" s="688"/>
      <c r="CR76" s="688"/>
      <c r="CS76" s="688"/>
      <c r="CT76" s="688"/>
      <c r="CU76" s="688"/>
      <c r="CV76" s="688"/>
      <c r="CW76" s="688"/>
      <c r="CX76" s="688"/>
      <c r="CY76" s="688"/>
      <c r="CZ76" s="688"/>
      <c r="DA76" s="688"/>
      <c r="DB76" s="688"/>
      <c r="DC76" s="688"/>
      <c r="DD76" s="688"/>
      <c r="DE76" s="688"/>
      <c r="DF76" s="688"/>
      <c r="DG76" s="688"/>
      <c r="DH76" s="688"/>
      <c r="DI76" s="688"/>
      <c r="DJ76" s="688"/>
      <c r="DK76" s="688"/>
      <c r="DL76" s="688"/>
      <c r="DM76" s="688"/>
      <c r="DN76" s="688"/>
      <c r="DO76" s="688"/>
      <c r="DP76" s="688"/>
      <c r="DQ76" s="688"/>
      <c r="DR76" s="688"/>
      <c r="DS76" s="688"/>
      <c r="DT76" s="688"/>
      <c r="DU76" s="688"/>
      <c r="DV76" s="688"/>
      <c r="DW76" s="688"/>
      <c r="DX76" s="688"/>
      <c r="DY76" s="688"/>
      <c r="DZ76" s="688"/>
      <c r="EA76" s="688"/>
      <c r="EB76" s="688"/>
      <c r="EC76" s="688"/>
      <c r="ED76" s="688"/>
      <c r="EE76" s="688"/>
      <c r="EF76" s="688"/>
      <c r="EG76" s="688"/>
      <c r="EH76" s="688"/>
      <c r="EI76" s="688"/>
      <c r="EJ76" s="688"/>
      <c r="EK76" s="688"/>
      <c r="EL76" s="688"/>
      <c r="EM76" s="688"/>
      <c r="EN76" s="688"/>
      <c r="EO76" s="688"/>
      <c r="EP76" s="688"/>
      <c r="EQ76" s="688"/>
      <c r="ER76" s="688"/>
      <c r="ES76" s="688"/>
      <c r="ET76" s="688"/>
      <c r="EU76" s="688"/>
      <c r="EV76" s="688"/>
      <c r="EW76" s="688"/>
      <c r="EX76" s="688"/>
      <c r="EY76" s="688"/>
    </row>
    <row r="77" spans="1:155" s="689" customFormat="1" ht="13.5" customHeight="1" x14ac:dyDescent="0.25">
      <c r="A77" s="679">
        <f t="shared" si="1"/>
        <v>65</v>
      </c>
      <c r="B77" s="691" t="s">
        <v>1879</v>
      </c>
      <c r="C77" s="633" t="s">
        <v>1880</v>
      </c>
      <c r="D77" s="635" t="s">
        <v>1878</v>
      </c>
      <c r="E77" s="620" t="s">
        <v>1999</v>
      </c>
      <c r="F77" s="685"/>
      <c r="G77" s="685"/>
      <c r="H77" s="685"/>
      <c r="I77" s="685"/>
      <c r="J77" s="685"/>
      <c r="K77" s="685"/>
      <c r="L77" s="685"/>
      <c r="M77" s="685"/>
      <c r="N77" s="685"/>
      <c r="O77" s="685"/>
      <c r="P77" s="685"/>
      <c r="Q77" s="685"/>
      <c r="R77" s="685"/>
      <c r="S77" s="685"/>
      <c r="T77" s="685"/>
      <c r="U77" s="685"/>
      <c r="V77" s="685"/>
      <c r="W77" s="685"/>
      <c r="X77" s="685"/>
      <c r="Y77" s="685"/>
      <c r="Z77" s="685"/>
      <c r="AA77" s="685"/>
      <c r="AC77" s="685"/>
      <c r="AD77" s="685"/>
      <c r="AG77" s="685"/>
      <c r="AH77" s="685" t="s">
        <v>638</v>
      </c>
      <c r="AI77" s="685"/>
      <c r="AJ77" s="685"/>
      <c r="AK77" s="687"/>
      <c r="AL77" s="688"/>
      <c r="AM77" s="688"/>
      <c r="AN77" s="688"/>
      <c r="AO77" s="688"/>
      <c r="AP77" s="688"/>
      <c r="AQ77" s="688"/>
      <c r="AR77" s="688"/>
      <c r="AS77" s="688"/>
      <c r="AT77" s="688"/>
      <c r="AU77" s="688"/>
      <c r="AV77" s="688"/>
      <c r="AW77" s="688"/>
      <c r="AX77" s="688"/>
      <c r="AY77" s="688"/>
      <c r="AZ77" s="688"/>
      <c r="BA77" s="688"/>
      <c r="BB77" s="688"/>
      <c r="BC77" s="688"/>
      <c r="BD77" s="688"/>
      <c r="BE77" s="688"/>
      <c r="BF77" s="688"/>
      <c r="BG77" s="688"/>
      <c r="BH77" s="688"/>
      <c r="BI77" s="688"/>
      <c r="BJ77" s="688"/>
      <c r="BK77" s="688"/>
      <c r="BL77" s="688"/>
      <c r="BM77" s="688"/>
      <c r="BN77" s="688"/>
      <c r="BO77" s="688"/>
      <c r="BP77" s="688"/>
      <c r="BQ77" s="688"/>
      <c r="BR77" s="688"/>
      <c r="BS77" s="688"/>
      <c r="BT77" s="688"/>
      <c r="BU77" s="688"/>
      <c r="BV77" s="688"/>
      <c r="BW77" s="688"/>
      <c r="BX77" s="688"/>
      <c r="BY77" s="688"/>
      <c r="BZ77" s="688"/>
      <c r="CA77" s="688"/>
      <c r="CB77" s="688"/>
      <c r="CC77" s="688"/>
      <c r="CD77" s="688"/>
      <c r="CE77" s="688"/>
      <c r="CF77" s="688"/>
      <c r="CG77" s="688"/>
      <c r="CH77" s="688"/>
      <c r="CI77" s="688"/>
      <c r="CJ77" s="688"/>
      <c r="CK77" s="688"/>
      <c r="CL77" s="688"/>
      <c r="CM77" s="688"/>
      <c r="CN77" s="688"/>
      <c r="CO77" s="688"/>
      <c r="CP77" s="688"/>
      <c r="CQ77" s="688"/>
      <c r="CR77" s="688"/>
      <c r="CS77" s="688"/>
      <c r="CT77" s="688"/>
      <c r="CU77" s="688"/>
      <c r="CV77" s="688"/>
      <c r="CW77" s="688"/>
      <c r="CX77" s="688"/>
      <c r="CY77" s="688"/>
      <c r="CZ77" s="688"/>
      <c r="DA77" s="688"/>
      <c r="DB77" s="688"/>
      <c r="DC77" s="688"/>
      <c r="DD77" s="688"/>
      <c r="DE77" s="688"/>
      <c r="DF77" s="688"/>
      <c r="DG77" s="688"/>
      <c r="DH77" s="688"/>
      <c r="DI77" s="688"/>
      <c r="DJ77" s="688"/>
      <c r="DK77" s="688"/>
      <c r="DL77" s="688"/>
      <c r="DM77" s="688"/>
      <c r="DN77" s="688"/>
      <c r="DO77" s="688"/>
      <c r="DP77" s="688"/>
      <c r="DQ77" s="688"/>
      <c r="DR77" s="688"/>
      <c r="DS77" s="688"/>
      <c r="DT77" s="688"/>
      <c r="DU77" s="688"/>
      <c r="DV77" s="688"/>
      <c r="DW77" s="688"/>
      <c r="DX77" s="688"/>
      <c r="DY77" s="688"/>
      <c r="DZ77" s="688"/>
      <c r="EA77" s="688"/>
      <c r="EB77" s="688"/>
      <c r="EC77" s="688"/>
      <c r="ED77" s="688"/>
      <c r="EE77" s="688"/>
      <c r="EF77" s="688"/>
      <c r="EG77" s="688"/>
      <c r="EH77" s="688"/>
      <c r="EI77" s="688"/>
      <c r="EJ77" s="688"/>
      <c r="EK77" s="688"/>
      <c r="EL77" s="688"/>
      <c r="EM77" s="688"/>
      <c r="EN77" s="688"/>
      <c r="EO77" s="688"/>
      <c r="EP77" s="688"/>
      <c r="EQ77" s="688"/>
      <c r="ER77" s="688"/>
      <c r="ES77" s="688"/>
      <c r="ET77" s="688"/>
      <c r="EU77" s="688"/>
      <c r="EV77" s="688"/>
      <c r="EW77" s="688"/>
      <c r="EX77" s="688"/>
      <c r="EY77" s="688"/>
    </row>
    <row r="78" spans="1:155" s="689" customFormat="1" ht="13.5" customHeight="1" x14ac:dyDescent="0.25">
      <c r="A78" s="679">
        <f t="shared" si="1"/>
        <v>66</v>
      </c>
      <c r="B78" s="691" t="s">
        <v>1882</v>
      </c>
      <c r="C78" s="633" t="s">
        <v>1883</v>
      </c>
      <c r="D78" s="635" t="s">
        <v>1881</v>
      </c>
      <c r="E78" s="620" t="s">
        <v>1999</v>
      </c>
      <c r="F78" s="685"/>
      <c r="G78" s="685"/>
      <c r="H78" s="685"/>
      <c r="I78" s="685"/>
      <c r="J78" s="685"/>
      <c r="K78" s="685"/>
      <c r="L78" s="685"/>
      <c r="M78" s="685"/>
      <c r="N78" s="685"/>
      <c r="O78" s="685"/>
      <c r="P78" s="685"/>
      <c r="Q78" s="685"/>
      <c r="R78" s="685"/>
      <c r="S78" s="685"/>
      <c r="T78" s="685"/>
      <c r="U78" s="685"/>
      <c r="V78" s="685"/>
      <c r="W78" s="685"/>
      <c r="X78" s="685"/>
      <c r="Y78" s="685"/>
      <c r="Z78" s="685"/>
      <c r="AA78" s="685"/>
      <c r="AC78" s="685"/>
      <c r="AD78" s="685"/>
      <c r="AG78" s="685"/>
      <c r="AH78" s="685"/>
      <c r="AI78" s="685" t="s">
        <v>638</v>
      </c>
      <c r="AJ78" s="685"/>
      <c r="AK78" s="687"/>
      <c r="AL78" s="688"/>
      <c r="AM78" s="688"/>
      <c r="AN78" s="688"/>
      <c r="AO78" s="688"/>
      <c r="AP78" s="688"/>
      <c r="AQ78" s="688"/>
      <c r="AR78" s="688"/>
      <c r="AS78" s="688"/>
      <c r="AT78" s="688"/>
      <c r="AU78" s="688"/>
      <c r="AV78" s="688"/>
      <c r="AW78" s="688"/>
      <c r="AX78" s="688"/>
      <c r="AY78" s="688"/>
      <c r="AZ78" s="688"/>
      <c r="BA78" s="688"/>
      <c r="BB78" s="688"/>
      <c r="BC78" s="688"/>
      <c r="BD78" s="688"/>
      <c r="BE78" s="688"/>
      <c r="BF78" s="688"/>
      <c r="BG78" s="688"/>
      <c r="BH78" s="688"/>
      <c r="BI78" s="688"/>
      <c r="BJ78" s="688"/>
      <c r="BK78" s="688"/>
      <c r="BL78" s="688"/>
      <c r="BM78" s="688"/>
      <c r="BN78" s="688"/>
      <c r="BO78" s="688"/>
      <c r="BP78" s="688"/>
      <c r="BQ78" s="688"/>
      <c r="BR78" s="688"/>
      <c r="BS78" s="688"/>
      <c r="BT78" s="688"/>
      <c r="BU78" s="688"/>
      <c r="BV78" s="688"/>
      <c r="BW78" s="688"/>
      <c r="BX78" s="688"/>
      <c r="BY78" s="688"/>
      <c r="BZ78" s="688"/>
      <c r="CA78" s="688"/>
      <c r="CB78" s="688"/>
      <c r="CC78" s="688"/>
      <c r="CD78" s="688"/>
      <c r="CE78" s="688"/>
      <c r="CF78" s="688"/>
      <c r="CG78" s="688"/>
      <c r="CH78" s="688"/>
      <c r="CI78" s="688"/>
      <c r="CJ78" s="688"/>
      <c r="CK78" s="688"/>
      <c r="CL78" s="688"/>
      <c r="CM78" s="688"/>
      <c r="CN78" s="688"/>
      <c r="CO78" s="688"/>
      <c r="CP78" s="688"/>
      <c r="CQ78" s="688"/>
      <c r="CR78" s="688"/>
      <c r="CS78" s="688"/>
      <c r="CT78" s="688"/>
      <c r="CU78" s="688"/>
      <c r="CV78" s="688"/>
      <c r="CW78" s="688"/>
      <c r="CX78" s="688"/>
      <c r="CY78" s="688"/>
      <c r="CZ78" s="688"/>
      <c r="DA78" s="688"/>
      <c r="DB78" s="688"/>
      <c r="DC78" s="688"/>
      <c r="DD78" s="688"/>
      <c r="DE78" s="688"/>
      <c r="DF78" s="688"/>
      <c r="DG78" s="688"/>
      <c r="DH78" s="688"/>
      <c r="DI78" s="688"/>
      <c r="DJ78" s="688"/>
      <c r="DK78" s="688"/>
      <c r="DL78" s="688"/>
      <c r="DM78" s="688"/>
      <c r="DN78" s="688"/>
      <c r="DO78" s="688"/>
      <c r="DP78" s="688"/>
      <c r="DQ78" s="688"/>
      <c r="DR78" s="688"/>
      <c r="DS78" s="688"/>
      <c r="DT78" s="688"/>
      <c r="DU78" s="688"/>
      <c r="DV78" s="688"/>
      <c r="DW78" s="688"/>
      <c r="DX78" s="688"/>
      <c r="DY78" s="688"/>
      <c r="DZ78" s="688"/>
      <c r="EA78" s="688"/>
      <c r="EB78" s="688"/>
      <c r="EC78" s="688"/>
      <c r="ED78" s="688"/>
      <c r="EE78" s="688"/>
      <c r="EF78" s="688"/>
      <c r="EG78" s="688"/>
      <c r="EH78" s="688"/>
      <c r="EI78" s="688"/>
      <c r="EJ78" s="688"/>
      <c r="EK78" s="688"/>
      <c r="EL78" s="688"/>
      <c r="EM78" s="688"/>
      <c r="EN78" s="688"/>
      <c r="EO78" s="688"/>
      <c r="EP78" s="688"/>
      <c r="EQ78" s="688"/>
      <c r="ER78" s="688"/>
      <c r="ES78" s="688"/>
      <c r="ET78" s="688"/>
      <c r="EU78" s="688"/>
      <c r="EV78" s="688"/>
      <c r="EW78" s="688"/>
      <c r="EX78" s="688"/>
      <c r="EY78" s="688"/>
    </row>
    <row r="79" spans="1:155" s="689" customFormat="1" ht="13.5" customHeight="1" x14ac:dyDescent="0.25">
      <c r="A79" s="679">
        <f t="shared" si="1"/>
        <v>67</v>
      </c>
      <c r="B79" s="691" t="s">
        <v>1886</v>
      </c>
      <c r="C79" s="633" t="s">
        <v>1887</v>
      </c>
      <c r="D79" s="635" t="s">
        <v>1885</v>
      </c>
      <c r="E79" s="620" t="s">
        <v>1999</v>
      </c>
      <c r="F79" s="685"/>
      <c r="G79" s="685"/>
      <c r="H79" s="685"/>
      <c r="I79" s="685"/>
      <c r="J79" s="685"/>
      <c r="K79" s="685"/>
      <c r="L79" s="685"/>
      <c r="M79" s="685"/>
      <c r="N79" s="685"/>
      <c r="O79" s="685"/>
      <c r="R79" s="685"/>
      <c r="S79" s="685"/>
      <c r="T79" s="685"/>
      <c r="U79" s="685"/>
      <c r="V79" s="685" t="s">
        <v>638</v>
      </c>
      <c r="W79" s="685"/>
      <c r="X79" s="685"/>
      <c r="Y79" s="685"/>
      <c r="Z79" s="685"/>
      <c r="AA79" s="685"/>
      <c r="AB79" s="685"/>
      <c r="AC79" s="685"/>
      <c r="AD79" s="685"/>
      <c r="AE79" s="685"/>
      <c r="AF79" s="685"/>
      <c r="AG79" s="685"/>
      <c r="AH79" s="685"/>
      <c r="AI79" s="685"/>
      <c r="AJ79" s="685"/>
      <c r="AK79" s="687"/>
      <c r="AL79" s="688"/>
      <c r="AM79" s="688"/>
      <c r="AN79" s="688"/>
      <c r="AO79" s="688"/>
      <c r="AP79" s="688"/>
      <c r="AQ79" s="688"/>
      <c r="AR79" s="688"/>
      <c r="AS79" s="688"/>
      <c r="AT79" s="688"/>
      <c r="AU79" s="688"/>
      <c r="AV79" s="688"/>
      <c r="AW79" s="688"/>
      <c r="AX79" s="688"/>
      <c r="AY79" s="688"/>
      <c r="AZ79" s="688"/>
      <c r="BA79" s="688"/>
      <c r="BB79" s="688"/>
      <c r="BC79" s="688"/>
      <c r="BD79" s="688"/>
      <c r="BE79" s="688"/>
      <c r="BF79" s="688"/>
      <c r="BG79" s="688"/>
      <c r="BH79" s="688"/>
      <c r="BI79" s="688"/>
      <c r="BJ79" s="688"/>
      <c r="BK79" s="688"/>
      <c r="BL79" s="688"/>
      <c r="BM79" s="688"/>
      <c r="BN79" s="688"/>
      <c r="BO79" s="688"/>
      <c r="BP79" s="688"/>
      <c r="BQ79" s="688"/>
      <c r="BR79" s="688"/>
      <c r="BS79" s="688"/>
      <c r="BT79" s="688"/>
      <c r="BU79" s="688"/>
      <c r="BV79" s="688"/>
      <c r="BW79" s="688"/>
      <c r="BX79" s="688"/>
      <c r="BY79" s="688"/>
      <c r="BZ79" s="688"/>
      <c r="CA79" s="688"/>
      <c r="CB79" s="688"/>
      <c r="CC79" s="688"/>
      <c r="CD79" s="688"/>
      <c r="CE79" s="688"/>
      <c r="CF79" s="688"/>
      <c r="CG79" s="688"/>
      <c r="CH79" s="688"/>
      <c r="CI79" s="688"/>
      <c r="CJ79" s="688"/>
      <c r="CK79" s="688"/>
      <c r="CL79" s="688"/>
      <c r="CM79" s="688"/>
      <c r="CN79" s="688"/>
      <c r="CO79" s="688"/>
      <c r="CP79" s="688"/>
      <c r="CQ79" s="688"/>
      <c r="CR79" s="688"/>
      <c r="CS79" s="688"/>
      <c r="CT79" s="688"/>
      <c r="CU79" s="688"/>
      <c r="CV79" s="688"/>
      <c r="CW79" s="688"/>
      <c r="CX79" s="688"/>
      <c r="CY79" s="688"/>
      <c r="CZ79" s="688"/>
      <c r="DA79" s="688"/>
      <c r="DB79" s="688"/>
      <c r="DC79" s="688"/>
      <c r="DD79" s="688"/>
      <c r="DE79" s="688"/>
      <c r="DF79" s="688"/>
      <c r="DG79" s="688"/>
      <c r="DH79" s="688"/>
      <c r="DI79" s="688"/>
      <c r="DJ79" s="688"/>
      <c r="DK79" s="688"/>
      <c r="DL79" s="688"/>
      <c r="DM79" s="688"/>
      <c r="DN79" s="688"/>
      <c r="DO79" s="688"/>
      <c r="DP79" s="688"/>
      <c r="DQ79" s="688"/>
      <c r="DR79" s="688"/>
      <c r="DS79" s="688"/>
      <c r="DT79" s="688"/>
      <c r="DU79" s="688"/>
      <c r="DV79" s="688"/>
      <c r="DW79" s="688"/>
      <c r="DX79" s="688"/>
      <c r="DY79" s="688"/>
      <c r="DZ79" s="688"/>
      <c r="EA79" s="688"/>
      <c r="EB79" s="688"/>
      <c r="EC79" s="688"/>
      <c r="ED79" s="688"/>
      <c r="EE79" s="688"/>
      <c r="EF79" s="688"/>
      <c r="EG79" s="688"/>
      <c r="EH79" s="688"/>
      <c r="EI79" s="688"/>
      <c r="EJ79" s="688"/>
      <c r="EK79" s="688"/>
      <c r="EL79" s="688"/>
      <c r="EM79" s="688"/>
      <c r="EN79" s="688"/>
      <c r="EO79" s="688"/>
      <c r="EP79" s="688"/>
      <c r="EQ79" s="688"/>
      <c r="ER79" s="688"/>
      <c r="ES79" s="688"/>
      <c r="ET79" s="688"/>
      <c r="EU79" s="688"/>
      <c r="EV79" s="688"/>
      <c r="EW79" s="688"/>
      <c r="EX79" s="688"/>
      <c r="EY79" s="688"/>
    </row>
    <row r="80" spans="1:155" s="689" customFormat="1" x14ac:dyDescent="0.25">
      <c r="A80" s="679">
        <f t="shared" ref="A80:A143" si="2">A79+1</f>
        <v>68</v>
      </c>
      <c r="B80" s="691" t="s">
        <v>1886</v>
      </c>
      <c r="C80" s="633" t="s">
        <v>1887</v>
      </c>
      <c r="D80" s="635" t="s">
        <v>1888</v>
      </c>
      <c r="E80" s="620" t="s">
        <v>1999</v>
      </c>
      <c r="F80" s="685"/>
      <c r="G80" s="685"/>
      <c r="H80" s="685"/>
      <c r="I80" s="685"/>
      <c r="J80" s="685"/>
      <c r="K80" s="685"/>
      <c r="L80" s="685"/>
      <c r="M80" s="685"/>
      <c r="N80" s="685"/>
      <c r="O80" s="685"/>
      <c r="R80" s="685"/>
      <c r="S80" s="685"/>
      <c r="T80" s="685"/>
      <c r="U80" s="685"/>
      <c r="V80" s="685" t="s">
        <v>638</v>
      </c>
      <c r="W80" s="685"/>
      <c r="X80" s="685"/>
      <c r="Y80" s="685"/>
      <c r="Z80" s="685"/>
      <c r="AA80" s="685"/>
      <c r="AB80" s="685"/>
      <c r="AC80" s="685"/>
      <c r="AD80" s="685"/>
      <c r="AE80" s="685"/>
      <c r="AF80" s="685"/>
      <c r="AG80" s="685"/>
      <c r="AH80" s="685"/>
      <c r="AI80" s="685"/>
      <c r="AJ80" s="685"/>
      <c r="AK80" s="687"/>
      <c r="AL80" s="688"/>
      <c r="AM80" s="688"/>
      <c r="AN80" s="688"/>
      <c r="AO80" s="688"/>
      <c r="AP80" s="688"/>
      <c r="AQ80" s="688"/>
      <c r="AR80" s="688"/>
      <c r="AS80" s="688"/>
      <c r="AT80" s="688"/>
      <c r="AU80" s="688"/>
      <c r="AV80" s="688"/>
      <c r="AW80" s="688"/>
      <c r="AX80" s="688"/>
      <c r="AY80" s="688"/>
      <c r="AZ80" s="688"/>
      <c r="BA80" s="688"/>
      <c r="BB80" s="688"/>
      <c r="BC80" s="688"/>
      <c r="BD80" s="688"/>
      <c r="BE80" s="688"/>
      <c r="BF80" s="688"/>
      <c r="BG80" s="688"/>
      <c r="BH80" s="688"/>
      <c r="BI80" s="688"/>
      <c r="BJ80" s="688"/>
      <c r="BK80" s="688"/>
      <c r="BL80" s="688"/>
      <c r="BM80" s="688"/>
      <c r="BN80" s="688"/>
      <c r="BO80" s="688"/>
      <c r="BP80" s="688"/>
      <c r="BQ80" s="688"/>
      <c r="BR80" s="688"/>
      <c r="BS80" s="688"/>
      <c r="BT80" s="688"/>
      <c r="BU80" s="688"/>
      <c r="BV80" s="688"/>
      <c r="BW80" s="688"/>
      <c r="BX80" s="688"/>
      <c r="BY80" s="688"/>
      <c r="BZ80" s="688"/>
      <c r="CA80" s="688"/>
      <c r="CB80" s="688"/>
      <c r="CC80" s="688"/>
      <c r="CD80" s="688"/>
      <c r="CE80" s="688"/>
      <c r="CF80" s="688"/>
      <c r="CG80" s="688"/>
      <c r="CH80" s="688"/>
      <c r="CI80" s="688"/>
      <c r="CJ80" s="688"/>
      <c r="CK80" s="688"/>
      <c r="CL80" s="688"/>
      <c r="CM80" s="688"/>
      <c r="CN80" s="688"/>
      <c r="CO80" s="688"/>
      <c r="CP80" s="688"/>
      <c r="CQ80" s="688"/>
      <c r="CR80" s="688"/>
      <c r="CS80" s="688"/>
      <c r="CT80" s="688"/>
      <c r="CU80" s="688"/>
      <c r="CV80" s="688"/>
      <c r="CW80" s="688"/>
      <c r="CX80" s="688"/>
      <c r="CY80" s="688"/>
      <c r="CZ80" s="688"/>
      <c r="DA80" s="688"/>
      <c r="DB80" s="688"/>
      <c r="DC80" s="688"/>
      <c r="DD80" s="688"/>
      <c r="DE80" s="688"/>
      <c r="DF80" s="688"/>
      <c r="DG80" s="688"/>
      <c r="DH80" s="688"/>
      <c r="DI80" s="688"/>
      <c r="DJ80" s="688"/>
      <c r="DK80" s="688"/>
      <c r="DL80" s="688"/>
      <c r="DM80" s="688"/>
      <c r="DN80" s="688"/>
      <c r="DO80" s="688"/>
      <c r="DP80" s="688"/>
      <c r="DQ80" s="688"/>
      <c r="DR80" s="688"/>
      <c r="DS80" s="688"/>
      <c r="DT80" s="688"/>
      <c r="DU80" s="688"/>
      <c r="DV80" s="688"/>
      <c r="DW80" s="688"/>
      <c r="DX80" s="688"/>
      <c r="DY80" s="688"/>
      <c r="DZ80" s="688"/>
      <c r="EA80" s="688"/>
      <c r="EB80" s="688"/>
      <c r="EC80" s="688"/>
      <c r="ED80" s="688"/>
      <c r="EE80" s="688"/>
      <c r="EF80" s="688"/>
      <c r="EG80" s="688"/>
      <c r="EH80" s="688"/>
      <c r="EI80" s="688"/>
      <c r="EJ80" s="688"/>
      <c r="EK80" s="688"/>
      <c r="EL80" s="688"/>
      <c r="EM80" s="688"/>
      <c r="EN80" s="688"/>
      <c r="EO80" s="688"/>
      <c r="EP80" s="688"/>
      <c r="EQ80" s="688"/>
      <c r="ER80" s="688"/>
      <c r="ES80" s="688"/>
      <c r="ET80" s="688"/>
      <c r="EU80" s="688"/>
      <c r="EV80" s="688"/>
      <c r="EW80" s="688"/>
      <c r="EX80" s="688"/>
      <c r="EY80" s="688"/>
    </row>
    <row r="81" spans="1:155" s="689" customFormat="1" ht="13.5" customHeight="1" x14ac:dyDescent="0.2">
      <c r="A81" s="679">
        <f t="shared" si="2"/>
        <v>69</v>
      </c>
      <c r="B81" s="695" t="s">
        <v>1886</v>
      </c>
      <c r="C81" s="633" t="s">
        <v>1887</v>
      </c>
      <c r="D81" s="644" t="s">
        <v>1889</v>
      </c>
      <c r="E81" s="620" t="s">
        <v>1999</v>
      </c>
      <c r="F81" s="685"/>
      <c r="G81" s="685"/>
      <c r="H81" s="685"/>
      <c r="I81" s="685"/>
      <c r="J81" s="685"/>
      <c r="K81" s="685"/>
      <c r="L81" s="685"/>
      <c r="M81" s="685"/>
      <c r="N81" s="685"/>
      <c r="O81" s="685"/>
      <c r="R81" s="685"/>
      <c r="S81" s="685"/>
      <c r="T81" s="685"/>
      <c r="U81" s="685"/>
      <c r="V81" s="685"/>
      <c r="W81" s="685" t="s">
        <v>638</v>
      </c>
      <c r="X81" s="685"/>
      <c r="Y81" s="685"/>
      <c r="Z81" s="685"/>
      <c r="AA81" s="685"/>
      <c r="AB81" s="685"/>
      <c r="AC81" s="685"/>
      <c r="AD81" s="685"/>
      <c r="AE81" s="685"/>
      <c r="AF81" s="685"/>
      <c r="AG81" s="685"/>
      <c r="AH81" s="685"/>
      <c r="AI81" s="685"/>
      <c r="AJ81" s="685"/>
      <c r="AK81" s="687"/>
      <c r="AL81" s="688"/>
      <c r="AM81" s="688"/>
      <c r="AN81" s="688"/>
      <c r="AO81" s="688"/>
      <c r="AP81" s="688"/>
      <c r="AQ81" s="688"/>
      <c r="AR81" s="688"/>
      <c r="AS81" s="688"/>
      <c r="AT81" s="688"/>
      <c r="AU81" s="688"/>
      <c r="AV81" s="688"/>
      <c r="AW81" s="688"/>
      <c r="AX81" s="688"/>
      <c r="AY81" s="688"/>
      <c r="AZ81" s="688"/>
      <c r="BA81" s="688"/>
      <c r="BB81" s="688"/>
      <c r="BC81" s="688"/>
      <c r="BD81" s="688"/>
      <c r="BE81" s="688"/>
      <c r="BF81" s="688"/>
      <c r="BG81" s="688"/>
      <c r="BH81" s="688"/>
      <c r="BI81" s="688"/>
      <c r="BJ81" s="688"/>
      <c r="BK81" s="688"/>
      <c r="BL81" s="688"/>
      <c r="BM81" s="688"/>
      <c r="BN81" s="688"/>
      <c r="BO81" s="688"/>
      <c r="BP81" s="688"/>
      <c r="BQ81" s="688"/>
      <c r="BR81" s="688"/>
      <c r="BS81" s="688"/>
      <c r="BT81" s="688"/>
      <c r="BU81" s="688"/>
      <c r="BV81" s="688"/>
      <c r="BW81" s="688"/>
      <c r="BX81" s="688"/>
      <c r="BY81" s="688"/>
      <c r="BZ81" s="688"/>
      <c r="CA81" s="688"/>
      <c r="CB81" s="688"/>
      <c r="CC81" s="688"/>
      <c r="CD81" s="688"/>
      <c r="CE81" s="688"/>
      <c r="CF81" s="688"/>
      <c r="CG81" s="688"/>
      <c r="CH81" s="688"/>
      <c r="CI81" s="688"/>
      <c r="CJ81" s="688"/>
      <c r="CK81" s="688"/>
      <c r="CL81" s="688"/>
      <c r="CM81" s="688"/>
      <c r="CN81" s="688"/>
      <c r="CO81" s="688"/>
      <c r="CP81" s="688"/>
      <c r="CQ81" s="688"/>
      <c r="CR81" s="688"/>
      <c r="CS81" s="688"/>
      <c r="CT81" s="688"/>
      <c r="CU81" s="688"/>
      <c r="CV81" s="688"/>
      <c r="CW81" s="688"/>
      <c r="CX81" s="688"/>
      <c r="CY81" s="688"/>
      <c r="CZ81" s="688"/>
      <c r="DA81" s="688"/>
      <c r="DB81" s="688"/>
      <c r="DC81" s="688"/>
      <c r="DD81" s="688"/>
      <c r="DE81" s="688"/>
      <c r="DF81" s="688"/>
      <c r="DG81" s="688"/>
      <c r="DH81" s="688"/>
      <c r="DI81" s="688"/>
      <c r="DJ81" s="688"/>
      <c r="DK81" s="688"/>
      <c r="DL81" s="688"/>
      <c r="DM81" s="688"/>
      <c r="DN81" s="688"/>
      <c r="DO81" s="688"/>
      <c r="DP81" s="688"/>
      <c r="DQ81" s="688"/>
      <c r="DR81" s="688"/>
      <c r="DS81" s="688"/>
      <c r="DT81" s="688"/>
      <c r="DU81" s="688"/>
      <c r="DV81" s="688"/>
      <c r="DW81" s="688"/>
      <c r="DX81" s="688"/>
      <c r="DY81" s="688"/>
      <c r="DZ81" s="688"/>
      <c r="EA81" s="688"/>
      <c r="EB81" s="688"/>
      <c r="EC81" s="688"/>
      <c r="ED81" s="688"/>
      <c r="EE81" s="688"/>
      <c r="EF81" s="688"/>
      <c r="EG81" s="688"/>
      <c r="EH81" s="688"/>
      <c r="EI81" s="688"/>
      <c r="EJ81" s="688"/>
      <c r="EK81" s="688"/>
      <c r="EL81" s="688"/>
      <c r="EM81" s="688"/>
      <c r="EN81" s="688"/>
      <c r="EO81" s="688"/>
      <c r="EP81" s="688"/>
      <c r="EQ81" s="688"/>
      <c r="ER81" s="688"/>
      <c r="ES81" s="688"/>
      <c r="ET81" s="688"/>
      <c r="EU81" s="688"/>
      <c r="EV81" s="688"/>
      <c r="EW81" s="688"/>
      <c r="EX81" s="688"/>
      <c r="EY81" s="688"/>
    </row>
    <row r="82" spans="1:155" s="689" customFormat="1" ht="13.5" customHeight="1" x14ac:dyDescent="0.2">
      <c r="A82" s="679">
        <f t="shared" si="2"/>
        <v>70</v>
      </c>
      <c r="B82" s="695" t="s">
        <v>1886</v>
      </c>
      <c r="C82" s="633" t="s">
        <v>1887</v>
      </c>
      <c r="D82" s="644" t="s">
        <v>1890</v>
      </c>
      <c r="E82" s="620" t="s">
        <v>1999</v>
      </c>
      <c r="F82" s="685"/>
      <c r="G82" s="685"/>
      <c r="H82" s="685"/>
      <c r="I82" s="685"/>
      <c r="J82" s="685"/>
      <c r="K82" s="685"/>
      <c r="L82" s="685"/>
      <c r="M82" s="685"/>
      <c r="N82" s="685"/>
      <c r="O82" s="685"/>
      <c r="R82" s="685"/>
      <c r="S82" s="685"/>
      <c r="T82" s="685"/>
      <c r="U82" s="685"/>
      <c r="V82" s="685"/>
      <c r="W82" s="685" t="s">
        <v>638</v>
      </c>
      <c r="X82" s="685"/>
      <c r="Y82" s="685"/>
      <c r="Z82" s="685"/>
      <c r="AA82" s="685"/>
      <c r="AB82" s="685"/>
      <c r="AC82" s="685"/>
      <c r="AD82" s="685"/>
      <c r="AE82" s="685"/>
      <c r="AF82" s="685"/>
      <c r="AG82" s="685"/>
      <c r="AH82" s="685"/>
      <c r="AI82" s="685"/>
      <c r="AJ82" s="685"/>
      <c r="AK82" s="687"/>
      <c r="AL82" s="688"/>
      <c r="AM82" s="688"/>
      <c r="AN82" s="688"/>
      <c r="AO82" s="688"/>
      <c r="AP82" s="688"/>
      <c r="AQ82" s="688"/>
      <c r="AR82" s="688"/>
      <c r="AS82" s="688"/>
      <c r="AT82" s="688"/>
      <c r="AU82" s="688"/>
      <c r="AV82" s="688"/>
      <c r="AW82" s="688"/>
      <c r="AX82" s="688"/>
      <c r="AY82" s="688"/>
      <c r="AZ82" s="688"/>
      <c r="BA82" s="688"/>
      <c r="BB82" s="688"/>
      <c r="BC82" s="688"/>
      <c r="BD82" s="688"/>
      <c r="BE82" s="688"/>
      <c r="BF82" s="688"/>
      <c r="BG82" s="688"/>
      <c r="BH82" s="688"/>
      <c r="BI82" s="688"/>
      <c r="BJ82" s="688"/>
      <c r="BK82" s="688"/>
      <c r="BL82" s="688"/>
      <c r="BM82" s="688"/>
      <c r="BN82" s="688"/>
      <c r="BO82" s="688"/>
      <c r="BP82" s="688"/>
      <c r="BQ82" s="688"/>
      <c r="BR82" s="688"/>
      <c r="BS82" s="688"/>
      <c r="BT82" s="688"/>
      <c r="BU82" s="688"/>
      <c r="BV82" s="688"/>
      <c r="BW82" s="688"/>
      <c r="BX82" s="688"/>
      <c r="BY82" s="688"/>
      <c r="BZ82" s="688"/>
      <c r="CA82" s="688"/>
      <c r="CB82" s="688"/>
      <c r="CC82" s="688"/>
      <c r="CD82" s="688"/>
      <c r="CE82" s="688"/>
      <c r="CF82" s="688"/>
      <c r="CG82" s="688"/>
      <c r="CH82" s="688"/>
      <c r="CI82" s="688"/>
      <c r="CJ82" s="688"/>
      <c r="CK82" s="688"/>
      <c r="CL82" s="688"/>
      <c r="CM82" s="688"/>
      <c r="CN82" s="688"/>
      <c r="CO82" s="688"/>
      <c r="CP82" s="688"/>
      <c r="CQ82" s="688"/>
      <c r="CR82" s="688"/>
      <c r="CS82" s="688"/>
      <c r="CT82" s="688"/>
      <c r="CU82" s="688"/>
      <c r="CV82" s="688"/>
      <c r="CW82" s="688"/>
      <c r="CX82" s="688"/>
      <c r="CY82" s="688"/>
      <c r="CZ82" s="688"/>
      <c r="DA82" s="688"/>
      <c r="DB82" s="688"/>
      <c r="DC82" s="688"/>
      <c r="DD82" s="688"/>
      <c r="DE82" s="688"/>
      <c r="DF82" s="688"/>
      <c r="DG82" s="688"/>
      <c r="DH82" s="688"/>
      <c r="DI82" s="688"/>
      <c r="DJ82" s="688"/>
      <c r="DK82" s="688"/>
      <c r="DL82" s="688"/>
      <c r="DM82" s="688"/>
      <c r="DN82" s="688"/>
      <c r="DO82" s="688"/>
      <c r="DP82" s="688"/>
      <c r="DQ82" s="688"/>
      <c r="DR82" s="688"/>
      <c r="DS82" s="688"/>
      <c r="DT82" s="688"/>
      <c r="DU82" s="688"/>
      <c r="DV82" s="688"/>
      <c r="DW82" s="688"/>
      <c r="DX82" s="688"/>
      <c r="DY82" s="688"/>
      <c r="DZ82" s="688"/>
      <c r="EA82" s="688"/>
      <c r="EB82" s="688"/>
      <c r="EC82" s="688"/>
      <c r="ED82" s="688"/>
      <c r="EE82" s="688"/>
      <c r="EF82" s="688"/>
      <c r="EG82" s="688"/>
      <c r="EH82" s="688"/>
      <c r="EI82" s="688"/>
      <c r="EJ82" s="688"/>
      <c r="EK82" s="688"/>
      <c r="EL82" s="688"/>
      <c r="EM82" s="688"/>
      <c r="EN82" s="688"/>
      <c r="EO82" s="688"/>
      <c r="EP82" s="688"/>
      <c r="EQ82" s="688"/>
      <c r="ER82" s="688"/>
      <c r="ES82" s="688"/>
      <c r="ET82" s="688"/>
      <c r="EU82" s="688"/>
      <c r="EV82" s="688"/>
      <c r="EW82" s="688"/>
      <c r="EX82" s="688"/>
      <c r="EY82" s="688"/>
    </row>
    <row r="83" spans="1:155" s="689" customFormat="1" ht="25.5" x14ac:dyDescent="0.25">
      <c r="A83" s="679"/>
      <c r="B83" s="628" t="s">
        <v>1892</v>
      </c>
      <c r="C83" s="628" t="s">
        <v>1893</v>
      </c>
      <c r="D83" s="635" t="s">
        <v>1891</v>
      </c>
      <c r="E83" s="620" t="s">
        <v>1999</v>
      </c>
      <c r="F83" s="685"/>
      <c r="G83" s="685"/>
      <c r="H83" s="685"/>
      <c r="I83" s="685"/>
      <c r="J83" s="685"/>
      <c r="K83" s="685"/>
      <c r="L83" s="685"/>
      <c r="M83" s="685"/>
      <c r="N83" s="685"/>
      <c r="O83" s="685"/>
      <c r="P83" s="685"/>
      <c r="Q83" s="685"/>
      <c r="R83" s="685"/>
      <c r="S83" s="685"/>
      <c r="T83" s="685"/>
      <c r="U83" s="685"/>
      <c r="V83" s="685"/>
      <c r="W83" s="685"/>
      <c r="X83" s="685"/>
      <c r="Y83" s="685"/>
      <c r="Z83" s="685"/>
      <c r="AA83" s="685"/>
      <c r="AB83" s="685"/>
      <c r="AC83" s="685"/>
      <c r="AD83" s="685"/>
      <c r="AE83" s="685"/>
      <c r="AF83" s="685"/>
      <c r="AG83" s="685"/>
      <c r="AH83" s="685"/>
      <c r="AI83" s="685"/>
      <c r="AJ83" s="685"/>
      <c r="AK83" s="687"/>
      <c r="AL83" s="688"/>
      <c r="AM83" s="688"/>
      <c r="AN83" s="688"/>
      <c r="AO83" s="688"/>
      <c r="AP83" s="688"/>
      <c r="AQ83" s="688"/>
      <c r="AR83" s="688"/>
      <c r="AS83" s="688"/>
      <c r="AT83" s="688"/>
      <c r="AU83" s="688"/>
      <c r="AV83" s="688"/>
      <c r="AW83" s="688"/>
      <c r="AX83" s="688"/>
      <c r="AY83" s="688"/>
      <c r="AZ83" s="688"/>
      <c r="BA83" s="688"/>
      <c r="BB83" s="688"/>
      <c r="BC83" s="688"/>
      <c r="BD83" s="688"/>
      <c r="BE83" s="688"/>
      <c r="BF83" s="688"/>
      <c r="BG83" s="688"/>
      <c r="BH83" s="688"/>
      <c r="BI83" s="688"/>
      <c r="BJ83" s="688"/>
      <c r="BK83" s="688"/>
      <c r="BL83" s="688"/>
      <c r="BM83" s="688"/>
      <c r="BN83" s="688"/>
      <c r="BO83" s="688"/>
      <c r="BP83" s="688"/>
      <c r="BQ83" s="688"/>
      <c r="BR83" s="688"/>
      <c r="BS83" s="688"/>
      <c r="BT83" s="688"/>
      <c r="BU83" s="688"/>
      <c r="BV83" s="688"/>
      <c r="BW83" s="688"/>
      <c r="BX83" s="688"/>
      <c r="BY83" s="688"/>
      <c r="BZ83" s="688"/>
      <c r="CA83" s="688"/>
      <c r="CB83" s="688"/>
      <c r="CC83" s="688"/>
      <c r="CD83" s="688"/>
      <c r="CE83" s="688"/>
      <c r="CF83" s="688"/>
      <c r="CG83" s="688"/>
      <c r="CH83" s="688"/>
      <c r="CI83" s="688"/>
      <c r="CJ83" s="688"/>
      <c r="CK83" s="688"/>
      <c r="CL83" s="688"/>
      <c r="CM83" s="688"/>
      <c r="CN83" s="688"/>
      <c r="CO83" s="688"/>
      <c r="CP83" s="688"/>
      <c r="CQ83" s="688"/>
      <c r="CR83" s="688"/>
      <c r="CS83" s="688"/>
      <c r="CT83" s="688"/>
      <c r="CU83" s="688"/>
      <c r="CV83" s="688"/>
      <c r="CW83" s="688"/>
      <c r="CX83" s="688"/>
      <c r="CY83" s="688"/>
      <c r="CZ83" s="688"/>
      <c r="DA83" s="688"/>
      <c r="DB83" s="688"/>
      <c r="DC83" s="688"/>
      <c r="DD83" s="688"/>
      <c r="DE83" s="688"/>
      <c r="DF83" s="688"/>
      <c r="DG83" s="688"/>
      <c r="DH83" s="688"/>
      <c r="DI83" s="688"/>
      <c r="DJ83" s="688"/>
      <c r="DK83" s="688"/>
      <c r="DL83" s="688"/>
      <c r="DM83" s="688"/>
      <c r="DN83" s="688"/>
      <c r="DO83" s="688"/>
      <c r="DP83" s="688"/>
      <c r="DQ83" s="688"/>
      <c r="DR83" s="688"/>
      <c r="DS83" s="688"/>
      <c r="DT83" s="688"/>
      <c r="DU83" s="688"/>
      <c r="DV83" s="688"/>
      <c r="DW83" s="688"/>
      <c r="DX83" s="688"/>
      <c r="DY83" s="688"/>
      <c r="DZ83" s="688"/>
      <c r="EA83" s="688"/>
      <c r="EB83" s="688"/>
      <c r="EC83" s="688"/>
      <c r="ED83" s="688"/>
      <c r="EE83" s="688"/>
      <c r="EF83" s="688"/>
      <c r="EG83" s="688"/>
      <c r="EH83" s="688"/>
      <c r="EI83" s="688"/>
      <c r="EJ83" s="688"/>
      <c r="EK83" s="688"/>
      <c r="EL83" s="688"/>
      <c r="EM83" s="688"/>
      <c r="EN83" s="688"/>
      <c r="EO83" s="688"/>
      <c r="EP83" s="688"/>
      <c r="EQ83" s="688"/>
      <c r="ER83" s="688"/>
      <c r="ES83" s="688"/>
      <c r="ET83" s="688"/>
      <c r="EU83" s="688"/>
      <c r="EV83" s="688"/>
      <c r="EW83" s="688"/>
      <c r="EX83" s="688"/>
      <c r="EY83" s="688"/>
    </row>
    <row r="84" spans="1:155" s="689" customFormat="1" ht="13.5" customHeight="1" x14ac:dyDescent="0.25">
      <c r="A84" s="679">
        <f>A82+1</f>
        <v>71</v>
      </c>
      <c r="B84" s="691" t="s">
        <v>1894</v>
      </c>
      <c r="C84" s="613" t="s">
        <v>1893</v>
      </c>
      <c r="D84" s="635" t="s">
        <v>1891</v>
      </c>
      <c r="E84" s="620" t="s">
        <v>1999</v>
      </c>
      <c r="F84" s="685"/>
      <c r="H84" s="685" t="s">
        <v>638</v>
      </c>
      <c r="I84" s="685"/>
      <c r="J84" s="685"/>
      <c r="K84" s="685"/>
      <c r="L84" s="685"/>
      <c r="M84" s="685"/>
      <c r="N84" s="685"/>
      <c r="O84" s="685"/>
      <c r="P84" s="685"/>
      <c r="Q84" s="685"/>
      <c r="R84" s="685"/>
      <c r="S84" s="685"/>
      <c r="T84" s="685"/>
      <c r="U84" s="685"/>
      <c r="V84" s="685"/>
      <c r="W84" s="685"/>
      <c r="X84" s="685"/>
      <c r="Y84" s="685"/>
      <c r="Z84" s="685"/>
      <c r="AA84" s="685"/>
      <c r="AB84" s="685"/>
      <c r="AC84" s="685"/>
      <c r="AD84" s="685"/>
      <c r="AE84" s="685"/>
      <c r="AF84" s="685"/>
      <c r="AG84" s="685"/>
      <c r="AH84" s="685"/>
      <c r="AI84" s="685"/>
      <c r="AJ84" s="685"/>
      <c r="AK84" s="687"/>
      <c r="AL84" s="688"/>
      <c r="AM84" s="688"/>
      <c r="AN84" s="688"/>
      <c r="AO84" s="688"/>
      <c r="AP84" s="688"/>
      <c r="AQ84" s="688"/>
      <c r="AR84" s="688"/>
      <c r="AS84" s="688"/>
      <c r="AT84" s="688"/>
      <c r="AU84" s="688"/>
      <c r="AV84" s="688"/>
      <c r="AW84" s="688"/>
      <c r="AX84" s="688"/>
      <c r="AY84" s="688"/>
      <c r="AZ84" s="688"/>
      <c r="BA84" s="688"/>
      <c r="BB84" s="688"/>
      <c r="BC84" s="688"/>
      <c r="BD84" s="688"/>
      <c r="BE84" s="688"/>
      <c r="BF84" s="688"/>
      <c r="BG84" s="688"/>
      <c r="BH84" s="688"/>
      <c r="BI84" s="688"/>
      <c r="BJ84" s="688"/>
      <c r="BK84" s="688"/>
      <c r="BL84" s="688"/>
      <c r="BM84" s="688"/>
      <c r="BN84" s="688"/>
      <c r="BO84" s="688"/>
      <c r="BP84" s="688"/>
      <c r="BQ84" s="688"/>
      <c r="BR84" s="688"/>
      <c r="BS84" s="688"/>
      <c r="BT84" s="688"/>
      <c r="BU84" s="688"/>
      <c r="BV84" s="688"/>
      <c r="BW84" s="688"/>
      <c r="BX84" s="688"/>
      <c r="BY84" s="688"/>
      <c r="BZ84" s="688"/>
      <c r="CA84" s="688"/>
      <c r="CB84" s="688"/>
      <c r="CC84" s="688"/>
      <c r="CD84" s="688"/>
      <c r="CE84" s="688"/>
      <c r="CF84" s="688"/>
      <c r="CG84" s="688"/>
      <c r="CH84" s="688"/>
      <c r="CI84" s="688"/>
      <c r="CJ84" s="688"/>
      <c r="CK84" s="688"/>
      <c r="CL84" s="688"/>
      <c r="CM84" s="688"/>
      <c r="CN84" s="688"/>
      <c r="CO84" s="688"/>
      <c r="CP84" s="688"/>
      <c r="CQ84" s="688"/>
      <c r="CR84" s="688"/>
      <c r="CS84" s="688"/>
      <c r="CT84" s="688"/>
      <c r="CU84" s="688"/>
      <c r="CV84" s="688"/>
      <c r="CW84" s="688"/>
      <c r="CX84" s="688"/>
      <c r="CY84" s="688"/>
      <c r="CZ84" s="688"/>
      <c r="DA84" s="688"/>
      <c r="DB84" s="688"/>
      <c r="DC84" s="688"/>
      <c r="DD84" s="688"/>
      <c r="DE84" s="688"/>
      <c r="DF84" s="688"/>
      <c r="DG84" s="688"/>
      <c r="DH84" s="688"/>
      <c r="DI84" s="688"/>
      <c r="DJ84" s="688"/>
      <c r="DK84" s="688"/>
      <c r="DL84" s="688"/>
      <c r="DM84" s="688"/>
      <c r="DN84" s="688"/>
      <c r="DO84" s="688"/>
      <c r="DP84" s="688"/>
      <c r="DQ84" s="688"/>
      <c r="DR84" s="688"/>
      <c r="DS84" s="688"/>
      <c r="DT84" s="688"/>
      <c r="DU84" s="688"/>
      <c r="DV84" s="688"/>
      <c r="DW84" s="688"/>
      <c r="DX84" s="688"/>
      <c r="DY84" s="688"/>
      <c r="DZ84" s="688"/>
      <c r="EA84" s="688"/>
      <c r="EB84" s="688"/>
      <c r="EC84" s="688"/>
      <c r="ED84" s="688"/>
      <c r="EE84" s="688"/>
      <c r="EF84" s="688"/>
      <c r="EG84" s="688"/>
      <c r="EH84" s="688"/>
      <c r="EI84" s="688"/>
      <c r="EJ84" s="688"/>
      <c r="EK84" s="688"/>
      <c r="EL84" s="688"/>
      <c r="EM84" s="688"/>
      <c r="EN84" s="688"/>
      <c r="EO84" s="688"/>
      <c r="EP84" s="688"/>
      <c r="EQ84" s="688"/>
      <c r="ER84" s="688"/>
      <c r="ES84" s="688"/>
      <c r="ET84" s="688"/>
      <c r="EU84" s="688"/>
      <c r="EV84" s="688"/>
      <c r="EW84" s="688"/>
      <c r="EX84" s="688"/>
      <c r="EY84" s="688"/>
    </row>
    <row r="85" spans="1:155" s="689" customFormat="1" ht="13.5" customHeight="1" x14ac:dyDescent="0.25">
      <c r="A85" s="679">
        <f t="shared" si="2"/>
        <v>72</v>
      </c>
      <c r="B85" s="691" t="s">
        <v>1895</v>
      </c>
      <c r="C85" s="613" t="s">
        <v>1893</v>
      </c>
      <c r="D85" s="635" t="s">
        <v>1891</v>
      </c>
      <c r="E85" s="620" t="s">
        <v>1999</v>
      </c>
      <c r="F85" s="685"/>
      <c r="H85" s="685" t="s">
        <v>638</v>
      </c>
      <c r="I85" s="685"/>
      <c r="J85" s="685"/>
      <c r="K85" s="685"/>
      <c r="L85" s="685"/>
      <c r="M85" s="685"/>
      <c r="N85" s="685"/>
      <c r="O85" s="685"/>
      <c r="P85" s="685"/>
      <c r="Q85" s="685"/>
      <c r="R85" s="685"/>
      <c r="S85" s="685"/>
      <c r="T85" s="685"/>
      <c r="U85" s="685"/>
      <c r="V85" s="685"/>
      <c r="W85" s="685"/>
      <c r="X85" s="685"/>
      <c r="Y85" s="685"/>
      <c r="Z85" s="685"/>
      <c r="AA85" s="685"/>
      <c r="AB85" s="685"/>
      <c r="AC85" s="685"/>
      <c r="AD85" s="685"/>
      <c r="AE85" s="685"/>
      <c r="AF85" s="685"/>
      <c r="AG85" s="685"/>
      <c r="AH85" s="685"/>
      <c r="AI85" s="685"/>
      <c r="AJ85" s="685"/>
      <c r="AK85" s="687"/>
      <c r="AL85" s="688"/>
      <c r="AM85" s="688"/>
      <c r="AN85" s="688"/>
      <c r="AO85" s="688"/>
      <c r="AP85" s="688"/>
      <c r="AQ85" s="688"/>
      <c r="AR85" s="688"/>
      <c r="AS85" s="688"/>
      <c r="AT85" s="688"/>
      <c r="AU85" s="688"/>
      <c r="AV85" s="688"/>
      <c r="AW85" s="688"/>
      <c r="AX85" s="688"/>
      <c r="AY85" s="688"/>
      <c r="AZ85" s="688"/>
      <c r="BA85" s="688"/>
      <c r="BB85" s="688"/>
      <c r="BC85" s="688"/>
      <c r="BD85" s="688"/>
      <c r="BE85" s="688"/>
      <c r="BF85" s="688"/>
      <c r="BG85" s="688"/>
      <c r="BH85" s="688"/>
      <c r="BI85" s="688"/>
      <c r="BJ85" s="688"/>
      <c r="BK85" s="688"/>
      <c r="BL85" s="688"/>
      <c r="BM85" s="688"/>
      <c r="BN85" s="688"/>
      <c r="BO85" s="688"/>
      <c r="BP85" s="688"/>
      <c r="BQ85" s="688"/>
      <c r="BR85" s="688"/>
      <c r="BS85" s="688"/>
      <c r="BT85" s="688"/>
      <c r="BU85" s="688"/>
      <c r="BV85" s="688"/>
      <c r="BW85" s="688"/>
      <c r="BX85" s="688"/>
      <c r="BY85" s="688"/>
      <c r="BZ85" s="688"/>
      <c r="CA85" s="688"/>
      <c r="CB85" s="688"/>
      <c r="CC85" s="688"/>
      <c r="CD85" s="688"/>
      <c r="CE85" s="688"/>
      <c r="CF85" s="688"/>
      <c r="CG85" s="688"/>
      <c r="CH85" s="688"/>
      <c r="CI85" s="688"/>
      <c r="CJ85" s="688"/>
      <c r="CK85" s="688"/>
      <c r="CL85" s="688"/>
      <c r="CM85" s="688"/>
      <c r="CN85" s="688"/>
      <c r="CO85" s="688"/>
      <c r="CP85" s="688"/>
      <c r="CQ85" s="688"/>
      <c r="CR85" s="688"/>
      <c r="CS85" s="688"/>
      <c r="CT85" s="688"/>
      <c r="CU85" s="688"/>
      <c r="CV85" s="688"/>
      <c r="CW85" s="688"/>
      <c r="CX85" s="688"/>
      <c r="CY85" s="688"/>
      <c r="CZ85" s="688"/>
      <c r="DA85" s="688"/>
      <c r="DB85" s="688"/>
      <c r="DC85" s="688"/>
      <c r="DD85" s="688"/>
      <c r="DE85" s="688"/>
      <c r="DF85" s="688"/>
      <c r="DG85" s="688"/>
      <c r="DH85" s="688"/>
      <c r="DI85" s="688"/>
      <c r="DJ85" s="688"/>
      <c r="DK85" s="688"/>
      <c r="DL85" s="688"/>
      <c r="DM85" s="688"/>
      <c r="DN85" s="688"/>
      <c r="DO85" s="688"/>
      <c r="DP85" s="688"/>
      <c r="DQ85" s="688"/>
      <c r="DR85" s="688"/>
      <c r="DS85" s="688"/>
      <c r="DT85" s="688"/>
      <c r="DU85" s="688"/>
      <c r="DV85" s="688"/>
      <c r="DW85" s="688"/>
      <c r="DX85" s="688"/>
      <c r="DY85" s="688"/>
      <c r="DZ85" s="688"/>
      <c r="EA85" s="688"/>
      <c r="EB85" s="688"/>
      <c r="EC85" s="688"/>
      <c r="ED85" s="688"/>
      <c r="EE85" s="688"/>
      <c r="EF85" s="688"/>
      <c r="EG85" s="688"/>
      <c r="EH85" s="688"/>
      <c r="EI85" s="688"/>
      <c r="EJ85" s="688"/>
      <c r="EK85" s="688"/>
      <c r="EL85" s="688"/>
      <c r="EM85" s="688"/>
      <c r="EN85" s="688"/>
      <c r="EO85" s="688"/>
      <c r="EP85" s="688"/>
      <c r="EQ85" s="688"/>
      <c r="ER85" s="688"/>
      <c r="ES85" s="688"/>
      <c r="ET85" s="688"/>
      <c r="EU85" s="688"/>
      <c r="EV85" s="688"/>
      <c r="EW85" s="688"/>
      <c r="EX85" s="688"/>
      <c r="EY85" s="688"/>
    </row>
    <row r="86" spans="1:155" s="689" customFormat="1" ht="13.5" customHeight="1" x14ac:dyDescent="0.25">
      <c r="A86" s="679">
        <f t="shared" si="2"/>
        <v>73</v>
      </c>
      <c r="B86" s="691" t="s">
        <v>1896</v>
      </c>
      <c r="C86" s="613" t="s">
        <v>1893</v>
      </c>
      <c r="D86" s="635" t="s">
        <v>1891</v>
      </c>
      <c r="E86" s="620" t="s">
        <v>1999</v>
      </c>
      <c r="F86" s="685"/>
      <c r="H86" s="685"/>
      <c r="I86" s="685" t="s">
        <v>638</v>
      </c>
      <c r="J86" s="685"/>
      <c r="K86" s="685"/>
      <c r="L86" s="685"/>
      <c r="M86" s="685"/>
      <c r="N86" s="685"/>
      <c r="O86" s="685"/>
      <c r="P86" s="685"/>
      <c r="Q86" s="685"/>
      <c r="R86" s="685"/>
      <c r="S86" s="685"/>
      <c r="T86" s="685"/>
      <c r="U86" s="685"/>
      <c r="V86" s="685"/>
      <c r="W86" s="685"/>
      <c r="X86" s="685"/>
      <c r="Y86" s="685"/>
      <c r="Z86" s="685"/>
      <c r="AA86" s="685"/>
      <c r="AB86" s="685"/>
      <c r="AC86" s="685"/>
      <c r="AD86" s="685"/>
      <c r="AE86" s="685"/>
      <c r="AF86" s="685"/>
      <c r="AG86" s="685"/>
      <c r="AH86" s="685"/>
      <c r="AI86" s="685"/>
      <c r="AJ86" s="685"/>
      <c r="AK86" s="687"/>
      <c r="AL86" s="688"/>
      <c r="AM86" s="688"/>
      <c r="AN86" s="688"/>
      <c r="AO86" s="688"/>
      <c r="AP86" s="688"/>
      <c r="AQ86" s="688"/>
      <c r="AR86" s="688"/>
      <c r="AS86" s="688"/>
      <c r="AT86" s="688"/>
      <c r="AU86" s="688"/>
      <c r="AV86" s="688"/>
      <c r="AW86" s="688"/>
      <c r="AX86" s="688"/>
      <c r="AY86" s="688"/>
      <c r="AZ86" s="688"/>
      <c r="BA86" s="688"/>
      <c r="BB86" s="688"/>
      <c r="BC86" s="688"/>
      <c r="BD86" s="688"/>
      <c r="BE86" s="688"/>
      <c r="BF86" s="688"/>
      <c r="BG86" s="688"/>
      <c r="BH86" s="688"/>
      <c r="BI86" s="688"/>
      <c r="BJ86" s="688"/>
      <c r="BK86" s="688"/>
      <c r="BL86" s="688"/>
      <c r="BM86" s="688"/>
      <c r="BN86" s="688"/>
      <c r="BO86" s="688"/>
      <c r="BP86" s="688"/>
      <c r="BQ86" s="688"/>
      <c r="BR86" s="688"/>
      <c r="BS86" s="688"/>
      <c r="BT86" s="688"/>
      <c r="BU86" s="688"/>
      <c r="BV86" s="688"/>
      <c r="BW86" s="688"/>
      <c r="BX86" s="688"/>
      <c r="BY86" s="688"/>
      <c r="BZ86" s="688"/>
      <c r="CA86" s="688"/>
      <c r="CB86" s="688"/>
      <c r="CC86" s="688"/>
      <c r="CD86" s="688"/>
      <c r="CE86" s="688"/>
      <c r="CF86" s="688"/>
      <c r="CG86" s="688"/>
      <c r="CH86" s="688"/>
      <c r="CI86" s="688"/>
      <c r="CJ86" s="688"/>
      <c r="CK86" s="688"/>
      <c r="CL86" s="688"/>
      <c r="CM86" s="688"/>
      <c r="CN86" s="688"/>
      <c r="CO86" s="688"/>
      <c r="CP86" s="688"/>
      <c r="CQ86" s="688"/>
      <c r="CR86" s="688"/>
      <c r="CS86" s="688"/>
      <c r="CT86" s="688"/>
      <c r="CU86" s="688"/>
      <c r="CV86" s="688"/>
      <c r="CW86" s="688"/>
      <c r="CX86" s="688"/>
      <c r="CY86" s="688"/>
      <c r="CZ86" s="688"/>
      <c r="DA86" s="688"/>
      <c r="DB86" s="688"/>
      <c r="DC86" s="688"/>
      <c r="DD86" s="688"/>
      <c r="DE86" s="688"/>
      <c r="DF86" s="688"/>
      <c r="DG86" s="688"/>
      <c r="DH86" s="688"/>
      <c r="DI86" s="688"/>
      <c r="DJ86" s="688"/>
      <c r="DK86" s="688"/>
      <c r="DL86" s="688"/>
      <c r="DM86" s="688"/>
      <c r="DN86" s="688"/>
      <c r="DO86" s="688"/>
      <c r="DP86" s="688"/>
      <c r="DQ86" s="688"/>
      <c r="DR86" s="688"/>
      <c r="DS86" s="688"/>
      <c r="DT86" s="688"/>
      <c r="DU86" s="688"/>
      <c r="DV86" s="688"/>
      <c r="DW86" s="688"/>
      <c r="DX86" s="688"/>
      <c r="DY86" s="688"/>
      <c r="DZ86" s="688"/>
      <c r="EA86" s="688"/>
      <c r="EB86" s="688"/>
      <c r="EC86" s="688"/>
      <c r="ED86" s="688"/>
      <c r="EE86" s="688"/>
      <c r="EF86" s="688"/>
      <c r="EG86" s="688"/>
      <c r="EH86" s="688"/>
      <c r="EI86" s="688"/>
      <c r="EJ86" s="688"/>
      <c r="EK86" s="688"/>
      <c r="EL86" s="688"/>
      <c r="EM86" s="688"/>
      <c r="EN86" s="688"/>
      <c r="EO86" s="688"/>
      <c r="EP86" s="688"/>
      <c r="EQ86" s="688"/>
      <c r="ER86" s="688"/>
      <c r="ES86" s="688"/>
      <c r="ET86" s="688"/>
      <c r="EU86" s="688"/>
      <c r="EV86" s="688"/>
      <c r="EW86" s="688"/>
      <c r="EX86" s="688"/>
      <c r="EY86" s="688"/>
    </row>
    <row r="87" spans="1:155" s="689" customFormat="1" ht="13.5" customHeight="1" x14ac:dyDescent="0.25">
      <c r="A87" s="679">
        <f t="shared" si="2"/>
        <v>74</v>
      </c>
      <c r="B87" s="691" t="s">
        <v>1897</v>
      </c>
      <c r="C87" s="613" t="s">
        <v>1893</v>
      </c>
      <c r="D87" s="635" t="s">
        <v>1891</v>
      </c>
      <c r="E87" s="620" t="s">
        <v>1999</v>
      </c>
      <c r="F87" s="685"/>
      <c r="H87" s="685"/>
      <c r="I87" s="685" t="s">
        <v>638</v>
      </c>
      <c r="J87" s="685"/>
      <c r="K87" s="685"/>
      <c r="L87" s="685"/>
      <c r="M87" s="685"/>
      <c r="N87" s="685"/>
      <c r="O87" s="685"/>
      <c r="P87" s="685"/>
      <c r="Q87" s="685"/>
      <c r="R87" s="685"/>
      <c r="S87" s="685"/>
      <c r="T87" s="685"/>
      <c r="U87" s="685"/>
      <c r="V87" s="685"/>
      <c r="W87" s="685"/>
      <c r="X87" s="685"/>
      <c r="Y87" s="685"/>
      <c r="Z87" s="685"/>
      <c r="AA87" s="685"/>
      <c r="AB87" s="685"/>
      <c r="AC87" s="685"/>
      <c r="AD87" s="685"/>
      <c r="AE87" s="685"/>
      <c r="AF87" s="685"/>
      <c r="AG87" s="685"/>
      <c r="AH87" s="685"/>
      <c r="AI87" s="685"/>
      <c r="AJ87" s="685"/>
      <c r="AK87" s="687"/>
      <c r="AL87" s="688"/>
      <c r="AM87" s="688"/>
      <c r="AN87" s="688"/>
      <c r="AO87" s="688"/>
      <c r="AP87" s="688"/>
      <c r="AQ87" s="688"/>
      <c r="AR87" s="688"/>
      <c r="AS87" s="688"/>
      <c r="AT87" s="688"/>
      <c r="AU87" s="688"/>
      <c r="AV87" s="688"/>
      <c r="AW87" s="688"/>
      <c r="AX87" s="688"/>
      <c r="AY87" s="688"/>
      <c r="AZ87" s="688"/>
      <c r="BA87" s="688"/>
      <c r="BB87" s="688"/>
      <c r="BC87" s="688"/>
      <c r="BD87" s="688"/>
      <c r="BE87" s="688"/>
      <c r="BF87" s="688"/>
      <c r="BG87" s="688"/>
      <c r="BH87" s="688"/>
      <c r="BI87" s="688"/>
      <c r="BJ87" s="688"/>
      <c r="BK87" s="688"/>
      <c r="BL87" s="688"/>
      <c r="BM87" s="688"/>
      <c r="BN87" s="688"/>
      <c r="BO87" s="688"/>
      <c r="BP87" s="688"/>
      <c r="BQ87" s="688"/>
      <c r="BR87" s="688"/>
      <c r="BS87" s="688"/>
      <c r="BT87" s="688"/>
      <c r="BU87" s="688"/>
      <c r="BV87" s="688"/>
      <c r="BW87" s="688"/>
      <c r="BX87" s="688"/>
      <c r="BY87" s="688"/>
      <c r="BZ87" s="688"/>
      <c r="CA87" s="688"/>
      <c r="CB87" s="688"/>
      <c r="CC87" s="688"/>
      <c r="CD87" s="688"/>
      <c r="CE87" s="688"/>
      <c r="CF87" s="688"/>
      <c r="CG87" s="688"/>
      <c r="CH87" s="688"/>
      <c r="CI87" s="688"/>
      <c r="CJ87" s="688"/>
      <c r="CK87" s="688"/>
      <c r="CL87" s="688"/>
      <c r="CM87" s="688"/>
      <c r="CN87" s="688"/>
      <c r="CO87" s="688"/>
      <c r="CP87" s="688"/>
      <c r="CQ87" s="688"/>
      <c r="CR87" s="688"/>
      <c r="CS87" s="688"/>
      <c r="CT87" s="688"/>
      <c r="CU87" s="688"/>
      <c r="CV87" s="688"/>
      <c r="CW87" s="688"/>
      <c r="CX87" s="688"/>
      <c r="CY87" s="688"/>
      <c r="CZ87" s="688"/>
      <c r="DA87" s="688"/>
      <c r="DB87" s="688"/>
      <c r="DC87" s="688"/>
      <c r="DD87" s="688"/>
      <c r="DE87" s="688"/>
      <c r="DF87" s="688"/>
      <c r="DG87" s="688"/>
      <c r="DH87" s="688"/>
      <c r="DI87" s="688"/>
      <c r="DJ87" s="688"/>
      <c r="DK87" s="688"/>
      <c r="DL87" s="688"/>
      <c r="DM87" s="688"/>
      <c r="DN87" s="688"/>
      <c r="DO87" s="688"/>
      <c r="DP87" s="688"/>
      <c r="DQ87" s="688"/>
      <c r="DR87" s="688"/>
      <c r="DS87" s="688"/>
      <c r="DT87" s="688"/>
      <c r="DU87" s="688"/>
      <c r="DV87" s="688"/>
      <c r="DW87" s="688"/>
      <c r="DX87" s="688"/>
      <c r="DY87" s="688"/>
      <c r="DZ87" s="688"/>
      <c r="EA87" s="688"/>
      <c r="EB87" s="688"/>
      <c r="EC87" s="688"/>
      <c r="ED87" s="688"/>
      <c r="EE87" s="688"/>
      <c r="EF87" s="688"/>
      <c r="EG87" s="688"/>
      <c r="EH87" s="688"/>
      <c r="EI87" s="688"/>
      <c r="EJ87" s="688"/>
      <c r="EK87" s="688"/>
      <c r="EL87" s="688"/>
      <c r="EM87" s="688"/>
      <c r="EN87" s="688"/>
      <c r="EO87" s="688"/>
      <c r="EP87" s="688"/>
      <c r="EQ87" s="688"/>
      <c r="ER87" s="688"/>
      <c r="ES87" s="688"/>
      <c r="ET87" s="688"/>
      <c r="EU87" s="688"/>
      <c r="EV87" s="688"/>
      <c r="EW87" s="688"/>
      <c r="EX87" s="688"/>
      <c r="EY87" s="688"/>
    </row>
    <row r="88" spans="1:155" s="689" customFormat="1" ht="13.5" customHeight="1" x14ac:dyDescent="0.25">
      <c r="A88" s="679">
        <f t="shared" si="2"/>
        <v>75</v>
      </c>
      <c r="B88" s="691" t="s">
        <v>1898</v>
      </c>
      <c r="C88" s="613" t="s">
        <v>1893</v>
      </c>
      <c r="D88" s="635" t="s">
        <v>1891</v>
      </c>
      <c r="E88" s="620" t="s">
        <v>1999</v>
      </c>
      <c r="F88" s="685"/>
      <c r="H88" s="685"/>
      <c r="I88" s="685"/>
      <c r="J88" s="685" t="s">
        <v>638</v>
      </c>
      <c r="K88" s="685"/>
      <c r="L88" s="685"/>
      <c r="M88" s="685"/>
      <c r="N88" s="685"/>
      <c r="O88" s="685"/>
      <c r="P88" s="685"/>
      <c r="Q88" s="685"/>
      <c r="R88" s="685"/>
      <c r="S88" s="685"/>
      <c r="T88" s="685"/>
      <c r="U88" s="685"/>
      <c r="V88" s="685"/>
      <c r="W88" s="685"/>
      <c r="X88" s="685"/>
      <c r="Y88" s="685"/>
      <c r="Z88" s="685"/>
      <c r="AA88" s="685"/>
      <c r="AB88" s="685"/>
      <c r="AC88" s="685"/>
      <c r="AD88" s="685"/>
      <c r="AE88" s="685"/>
      <c r="AF88" s="685"/>
      <c r="AG88" s="685"/>
      <c r="AH88" s="685"/>
      <c r="AI88" s="685"/>
      <c r="AJ88" s="685"/>
      <c r="AK88" s="687"/>
      <c r="AL88" s="688"/>
      <c r="AM88" s="688"/>
      <c r="AN88" s="688"/>
      <c r="AO88" s="688"/>
      <c r="AP88" s="688"/>
      <c r="AQ88" s="688"/>
      <c r="AR88" s="688"/>
      <c r="AS88" s="688"/>
      <c r="AT88" s="688"/>
      <c r="AU88" s="688"/>
      <c r="AV88" s="688"/>
      <c r="AW88" s="688"/>
      <c r="AX88" s="688"/>
      <c r="AY88" s="688"/>
      <c r="AZ88" s="688"/>
      <c r="BA88" s="688"/>
      <c r="BB88" s="688"/>
      <c r="BC88" s="688"/>
      <c r="BD88" s="688"/>
      <c r="BE88" s="688"/>
      <c r="BF88" s="688"/>
      <c r="BG88" s="688"/>
      <c r="BH88" s="688"/>
      <c r="BI88" s="688"/>
      <c r="BJ88" s="688"/>
      <c r="BK88" s="688"/>
      <c r="BL88" s="688"/>
      <c r="BM88" s="688"/>
      <c r="BN88" s="688"/>
      <c r="BO88" s="688"/>
      <c r="BP88" s="688"/>
      <c r="BQ88" s="688"/>
      <c r="BR88" s="688"/>
      <c r="BS88" s="688"/>
      <c r="BT88" s="688"/>
      <c r="BU88" s="688"/>
      <c r="BV88" s="688"/>
      <c r="BW88" s="688"/>
      <c r="BX88" s="688"/>
      <c r="BY88" s="688"/>
      <c r="BZ88" s="688"/>
      <c r="CA88" s="688"/>
      <c r="CB88" s="688"/>
      <c r="CC88" s="688"/>
      <c r="CD88" s="688"/>
      <c r="CE88" s="688"/>
      <c r="CF88" s="688"/>
      <c r="CG88" s="688"/>
      <c r="CH88" s="688"/>
      <c r="CI88" s="688"/>
      <c r="CJ88" s="688"/>
      <c r="CK88" s="688"/>
      <c r="CL88" s="688"/>
      <c r="CM88" s="688"/>
      <c r="CN88" s="688"/>
      <c r="CO88" s="688"/>
      <c r="CP88" s="688"/>
      <c r="CQ88" s="688"/>
      <c r="CR88" s="688"/>
      <c r="CS88" s="688"/>
      <c r="CT88" s="688"/>
      <c r="CU88" s="688"/>
      <c r="CV88" s="688"/>
      <c r="CW88" s="688"/>
      <c r="CX88" s="688"/>
      <c r="CY88" s="688"/>
      <c r="CZ88" s="688"/>
      <c r="DA88" s="688"/>
      <c r="DB88" s="688"/>
      <c r="DC88" s="688"/>
      <c r="DD88" s="688"/>
      <c r="DE88" s="688"/>
      <c r="DF88" s="688"/>
      <c r="DG88" s="688"/>
      <c r="DH88" s="688"/>
      <c r="DI88" s="688"/>
      <c r="DJ88" s="688"/>
      <c r="DK88" s="688"/>
      <c r="DL88" s="688"/>
      <c r="DM88" s="688"/>
      <c r="DN88" s="688"/>
      <c r="DO88" s="688"/>
      <c r="DP88" s="688"/>
      <c r="DQ88" s="688"/>
      <c r="DR88" s="688"/>
      <c r="DS88" s="688"/>
      <c r="DT88" s="688"/>
      <c r="DU88" s="688"/>
      <c r="DV88" s="688"/>
      <c r="DW88" s="688"/>
      <c r="DX88" s="688"/>
      <c r="DY88" s="688"/>
      <c r="DZ88" s="688"/>
      <c r="EA88" s="688"/>
      <c r="EB88" s="688"/>
      <c r="EC88" s="688"/>
      <c r="ED88" s="688"/>
      <c r="EE88" s="688"/>
      <c r="EF88" s="688"/>
      <c r="EG88" s="688"/>
      <c r="EH88" s="688"/>
      <c r="EI88" s="688"/>
      <c r="EJ88" s="688"/>
      <c r="EK88" s="688"/>
      <c r="EL88" s="688"/>
      <c r="EM88" s="688"/>
      <c r="EN88" s="688"/>
      <c r="EO88" s="688"/>
      <c r="EP88" s="688"/>
      <c r="EQ88" s="688"/>
      <c r="ER88" s="688"/>
      <c r="ES88" s="688"/>
      <c r="ET88" s="688"/>
      <c r="EU88" s="688"/>
      <c r="EV88" s="688"/>
      <c r="EW88" s="688"/>
      <c r="EX88" s="688"/>
      <c r="EY88" s="688"/>
    </row>
    <row r="89" spans="1:155" s="689" customFormat="1" ht="13.5" customHeight="1" x14ac:dyDescent="0.25">
      <c r="A89" s="679">
        <f t="shared" si="2"/>
        <v>76</v>
      </c>
      <c r="B89" s="691" t="s">
        <v>1899</v>
      </c>
      <c r="C89" s="613" t="s">
        <v>1893</v>
      </c>
      <c r="D89" s="635" t="s">
        <v>1891</v>
      </c>
      <c r="E89" s="620" t="s">
        <v>1999</v>
      </c>
      <c r="F89" s="685"/>
      <c r="H89" s="685"/>
      <c r="I89" s="685"/>
      <c r="J89" s="685" t="s">
        <v>638</v>
      </c>
      <c r="K89" s="685"/>
      <c r="L89" s="685"/>
      <c r="M89" s="685"/>
      <c r="N89" s="685"/>
      <c r="O89" s="685"/>
      <c r="P89" s="685"/>
      <c r="Q89" s="685"/>
      <c r="R89" s="685"/>
      <c r="S89" s="685"/>
      <c r="T89" s="685"/>
      <c r="U89" s="685"/>
      <c r="V89" s="685"/>
      <c r="W89" s="685"/>
      <c r="X89" s="685"/>
      <c r="Y89" s="685"/>
      <c r="Z89" s="685"/>
      <c r="AA89" s="685"/>
      <c r="AB89" s="685"/>
      <c r="AC89" s="685"/>
      <c r="AD89" s="685"/>
      <c r="AE89" s="685"/>
      <c r="AF89" s="685"/>
      <c r="AG89" s="685"/>
      <c r="AH89" s="685"/>
      <c r="AI89" s="685"/>
      <c r="AJ89" s="685"/>
      <c r="AK89" s="687"/>
      <c r="AL89" s="688"/>
      <c r="AM89" s="688"/>
      <c r="AN89" s="688"/>
      <c r="AO89" s="688"/>
      <c r="AP89" s="688"/>
      <c r="AQ89" s="688"/>
      <c r="AR89" s="688"/>
      <c r="AS89" s="688"/>
      <c r="AT89" s="688"/>
      <c r="AU89" s="688"/>
      <c r="AV89" s="688"/>
      <c r="AW89" s="688"/>
      <c r="AX89" s="688"/>
      <c r="AY89" s="688"/>
      <c r="AZ89" s="688"/>
      <c r="BA89" s="688"/>
      <c r="BB89" s="688"/>
      <c r="BC89" s="688"/>
      <c r="BD89" s="688"/>
      <c r="BE89" s="688"/>
      <c r="BF89" s="688"/>
      <c r="BG89" s="688"/>
      <c r="BH89" s="688"/>
      <c r="BI89" s="688"/>
      <c r="BJ89" s="688"/>
      <c r="BK89" s="688"/>
      <c r="BL89" s="688"/>
      <c r="BM89" s="688"/>
      <c r="BN89" s="688"/>
      <c r="BO89" s="688"/>
      <c r="BP89" s="688"/>
      <c r="BQ89" s="688"/>
      <c r="BR89" s="688"/>
      <c r="BS89" s="688"/>
      <c r="BT89" s="688"/>
      <c r="BU89" s="688"/>
      <c r="BV89" s="688"/>
      <c r="BW89" s="688"/>
      <c r="BX89" s="688"/>
      <c r="BY89" s="688"/>
      <c r="BZ89" s="688"/>
      <c r="CA89" s="688"/>
      <c r="CB89" s="688"/>
      <c r="CC89" s="688"/>
      <c r="CD89" s="688"/>
      <c r="CE89" s="688"/>
      <c r="CF89" s="688"/>
      <c r="CG89" s="688"/>
      <c r="CH89" s="688"/>
      <c r="CI89" s="688"/>
      <c r="CJ89" s="688"/>
      <c r="CK89" s="688"/>
      <c r="CL89" s="688"/>
      <c r="CM89" s="688"/>
      <c r="CN89" s="688"/>
      <c r="CO89" s="688"/>
      <c r="CP89" s="688"/>
      <c r="CQ89" s="688"/>
      <c r="CR89" s="688"/>
      <c r="CS89" s="688"/>
      <c r="CT89" s="688"/>
      <c r="CU89" s="688"/>
      <c r="CV89" s="688"/>
      <c r="CW89" s="688"/>
      <c r="CX89" s="688"/>
      <c r="CY89" s="688"/>
      <c r="CZ89" s="688"/>
      <c r="DA89" s="688"/>
      <c r="DB89" s="688"/>
      <c r="DC89" s="688"/>
      <c r="DD89" s="688"/>
      <c r="DE89" s="688"/>
      <c r="DF89" s="688"/>
      <c r="DG89" s="688"/>
      <c r="DH89" s="688"/>
      <c r="DI89" s="688"/>
      <c r="DJ89" s="688"/>
      <c r="DK89" s="688"/>
      <c r="DL89" s="688"/>
      <c r="DM89" s="688"/>
      <c r="DN89" s="688"/>
      <c r="DO89" s="688"/>
      <c r="DP89" s="688"/>
      <c r="DQ89" s="688"/>
      <c r="DR89" s="688"/>
      <c r="DS89" s="688"/>
      <c r="DT89" s="688"/>
      <c r="DU89" s="688"/>
      <c r="DV89" s="688"/>
      <c r="DW89" s="688"/>
      <c r="DX89" s="688"/>
      <c r="DY89" s="688"/>
      <c r="DZ89" s="688"/>
      <c r="EA89" s="688"/>
      <c r="EB89" s="688"/>
      <c r="EC89" s="688"/>
      <c r="ED89" s="688"/>
      <c r="EE89" s="688"/>
      <c r="EF89" s="688"/>
      <c r="EG89" s="688"/>
      <c r="EH89" s="688"/>
      <c r="EI89" s="688"/>
      <c r="EJ89" s="688"/>
      <c r="EK89" s="688"/>
      <c r="EL89" s="688"/>
      <c r="EM89" s="688"/>
      <c r="EN89" s="688"/>
      <c r="EO89" s="688"/>
      <c r="EP89" s="688"/>
      <c r="EQ89" s="688"/>
      <c r="ER89" s="688"/>
      <c r="ES89" s="688"/>
      <c r="ET89" s="688"/>
      <c r="EU89" s="688"/>
      <c r="EV89" s="688"/>
      <c r="EW89" s="688"/>
      <c r="EX89" s="688"/>
      <c r="EY89" s="688"/>
    </row>
    <row r="90" spans="1:155" s="689" customFormat="1" ht="13.5" customHeight="1" x14ac:dyDescent="0.25">
      <c r="A90" s="679">
        <f t="shared" si="2"/>
        <v>77</v>
      </c>
      <c r="B90" s="691" t="s">
        <v>1900</v>
      </c>
      <c r="C90" s="613" t="s">
        <v>1893</v>
      </c>
      <c r="D90" s="635" t="s">
        <v>1891</v>
      </c>
      <c r="E90" s="620" t="s">
        <v>1999</v>
      </c>
      <c r="F90" s="685"/>
      <c r="H90" s="685"/>
      <c r="I90" s="685"/>
      <c r="J90" s="685"/>
      <c r="L90" s="685"/>
      <c r="M90" s="685" t="s">
        <v>638</v>
      </c>
      <c r="N90" s="685"/>
      <c r="O90" s="685"/>
      <c r="P90" s="685"/>
      <c r="Q90" s="685"/>
      <c r="R90" s="685"/>
      <c r="S90" s="685"/>
      <c r="T90" s="685"/>
      <c r="U90" s="685"/>
      <c r="V90" s="685"/>
      <c r="W90" s="685"/>
      <c r="X90" s="685"/>
      <c r="Y90" s="685"/>
      <c r="Z90" s="685"/>
      <c r="AA90" s="685"/>
      <c r="AB90" s="685"/>
      <c r="AC90" s="685"/>
      <c r="AD90" s="685"/>
      <c r="AE90" s="685"/>
      <c r="AF90" s="685"/>
      <c r="AG90" s="685"/>
      <c r="AH90" s="685"/>
      <c r="AI90" s="685"/>
      <c r="AJ90" s="685"/>
      <c r="AK90" s="687"/>
      <c r="AL90" s="688"/>
      <c r="AM90" s="688"/>
      <c r="AN90" s="688"/>
      <c r="AO90" s="688"/>
      <c r="AP90" s="688"/>
      <c r="AQ90" s="688"/>
      <c r="AR90" s="688"/>
      <c r="AS90" s="688"/>
      <c r="AT90" s="688"/>
      <c r="AU90" s="688"/>
      <c r="AV90" s="688"/>
      <c r="AW90" s="688"/>
      <c r="AX90" s="688"/>
      <c r="AY90" s="688"/>
      <c r="AZ90" s="688"/>
      <c r="BA90" s="688"/>
      <c r="BB90" s="688"/>
      <c r="BC90" s="688"/>
      <c r="BD90" s="688"/>
      <c r="BE90" s="688"/>
      <c r="BF90" s="688"/>
      <c r="BG90" s="688"/>
      <c r="BH90" s="688"/>
      <c r="BI90" s="688"/>
      <c r="BJ90" s="688"/>
      <c r="BK90" s="688"/>
      <c r="BL90" s="688"/>
      <c r="BM90" s="688"/>
      <c r="BN90" s="688"/>
      <c r="BO90" s="688"/>
      <c r="BP90" s="688"/>
      <c r="BQ90" s="688"/>
      <c r="BR90" s="688"/>
      <c r="BS90" s="688"/>
      <c r="BT90" s="688"/>
      <c r="BU90" s="688"/>
      <c r="BV90" s="688"/>
      <c r="BW90" s="688"/>
      <c r="BX90" s="688"/>
      <c r="BY90" s="688"/>
      <c r="BZ90" s="688"/>
      <c r="CA90" s="688"/>
      <c r="CB90" s="688"/>
      <c r="CC90" s="688"/>
      <c r="CD90" s="688"/>
      <c r="CE90" s="688"/>
      <c r="CF90" s="688"/>
      <c r="CG90" s="688"/>
      <c r="CH90" s="688"/>
      <c r="CI90" s="688"/>
      <c r="CJ90" s="688"/>
      <c r="CK90" s="688"/>
      <c r="CL90" s="688"/>
      <c r="CM90" s="688"/>
      <c r="CN90" s="688"/>
      <c r="CO90" s="688"/>
      <c r="CP90" s="688"/>
      <c r="CQ90" s="688"/>
      <c r="CR90" s="688"/>
      <c r="CS90" s="688"/>
      <c r="CT90" s="688"/>
      <c r="CU90" s="688"/>
      <c r="CV90" s="688"/>
      <c r="CW90" s="688"/>
      <c r="CX90" s="688"/>
      <c r="CY90" s="688"/>
      <c r="CZ90" s="688"/>
      <c r="DA90" s="688"/>
      <c r="DB90" s="688"/>
      <c r="DC90" s="688"/>
      <c r="DD90" s="688"/>
      <c r="DE90" s="688"/>
      <c r="DF90" s="688"/>
      <c r="DG90" s="688"/>
      <c r="DH90" s="688"/>
      <c r="DI90" s="688"/>
      <c r="DJ90" s="688"/>
      <c r="DK90" s="688"/>
      <c r="DL90" s="688"/>
      <c r="DM90" s="688"/>
      <c r="DN90" s="688"/>
      <c r="DO90" s="688"/>
      <c r="DP90" s="688"/>
      <c r="DQ90" s="688"/>
      <c r="DR90" s="688"/>
      <c r="DS90" s="688"/>
      <c r="DT90" s="688"/>
      <c r="DU90" s="688"/>
      <c r="DV90" s="688"/>
      <c r="DW90" s="688"/>
      <c r="DX90" s="688"/>
      <c r="DY90" s="688"/>
      <c r="DZ90" s="688"/>
      <c r="EA90" s="688"/>
      <c r="EB90" s="688"/>
      <c r="EC90" s="688"/>
      <c r="ED90" s="688"/>
      <c r="EE90" s="688"/>
      <c r="EF90" s="688"/>
      <c r="EG90" s="688"/>
      <c r="EH90" s="688"/>
      <c r="EI90" s="688"/>
      <c r="EJ90" s="688"/>
      <c r="EK90" s="688"/>
      <c r="EL90" s="688"/>
      <c r="EM90" s="688"/>
      <c r="EN90" s="688"/>
      <c r="EO90" s="688"/>
      <c r="EP90" s="688"/>
      <c r="EQ90" s="688"/>
      <c r="ER90" s="688"/>
      <c r="ES90" s="688"/>
      <c r="ET90" s="688"/>
      <c r="EU90" s="688"/>
      <c r="EV90" s="688"/>
      <c r="EW90" s="688"/>
      <c r="EX90" s="688"/>
      <c r="EY90" s="688"/>
    </row>
    <row r="91" spans="1:155" s="689" customFormat="1" ht="13.5" customHeight="1" x14ac:dyDescent="0.25">
      <c r="A91" s="679">
        <f t="shared" si="2"/>
        <v>78</v>
      </c>
      <c r="B91" s="691" t="s">
        <v>1901</v>
      </c>
      <c r="C91" s="613" t="s">
        <v>1893</v>
      </c>
      <c r="D91" s="635" t="s">
        <v>1891</v>
      </c>
      <c r="E91" s="620" t="s">
        <v>1999</v>
      </c>
      <c r="F91" s="685"/>
      <c r="G91" s="685"/>
      <c r="H91" s="685"/>
      <c r="I91" s="685"/>
      <c r="J91" s="685"/>
      <c r="L91" s="685"/>
      <c r="M91" s="685" t="s">
        <v>638</v>
      </c>
      <c r="N91" s="685"/>
      <c r="O91" s="685"/>
      <c r="P91" s="685"/>
      <c r="Q91" s="685"/>
      <c r="R91" s="685"/>
      <c r="S91" s="685"/>
      <c r="T91" s="685"/>
      <c r="U91" s="685"/>
      <c r="V91" s="685"/>
      <c r="W91" s="685"/>
      <c r="X91" s="685"/>
      <c r="Y91" s="685"/>
      <c r="Z91" s="685"/>
      <c r="AA91" s="685"/>
      <c r="AB91" s="685"/>
      <c r="AC91" s="685"/>
      <c r="AD91" s="685"/>
      <c r="AE91" s="685"/>
      <c r="AF91" s="685"/>
      <c r="AG91" s="685"/>
      <c r="AH91" s="685"/>
      <c r="AI91" s="685"/>
      <c r="AJ91" s="685"/>
      <c r="AK91" s="687"/>
      <c r="AL91" s="688"/>
      <c r="AM91" s="688"/>
      <c r="AN91" s="688"/>
      <c r="AO91" s="688"/>
      <c r="AP91" s="688"/>
      <c r="AQ91" s="688"/>
      <c r="AR91" s="688"/>
      <c r="AS91" s="688"/>
      <c r="AT91" s="688"/>
      <c r="AU91" s="688"/>
      <c r="AV91" s="688"/>
      <c r="AW91" s="688"/>
      <c r="AX91" s="688"/>
      <c r="AY91" s="688"/>
      <c r="AZ91" s="688"/>
      <c r="BA91" s="688"/>
      <c r="BB91" s="688"/>
      <c r="BC91" s="688"/>
      <c r="BD91" s="688"/>
      <c r="BE91" s="688"/>
      <c r="BF91" s="688"/>
      <c r="BG91" s="688"/>
      <c r="BH91" s="688"/>
      <c r="BI91" s="688"/>
      <c r="BJ91" s="688"/>
      <c r="BK91" s="688"/>
      <c r="BL91" s="688"/>
      <c r="BM91" s="688"/>
      <c r="BN91" s="688"/>
      <c r="BO91" s="688"/>
      <c r="BP91" s="688"/>
      <c r="BQ91" s="688"/>
      <c r="BR91" s="688"/>
      <c r="BS91" s="688"/>
      <c r="BT91" s="688"/>
      <c r="BU91" s="688"/>
      <c r="BV91" s="688"/>
      <c r="BW91" s="688"/>
      <c r="BX91" s="688"/>
      <c r="BY91" s="688"/>
      <c r="BZ91" s="688"/>
      <c r="CA91" s="688"/>
      <c r="CB91" s="688"/>
      <c r="CC91" s="688"/>
      <c r="CD91" s="688"/>
      <c r="CE91" s="688"/>
      <c r="CF91" s="688"/>
      <c r="CG91" s="688"/>
      <c r="CH91" s="688"/>
      <c r="CI91" s="688"/>
      <c r="CJ91" s="688"/>
      <c r="CK91" s="688"/>
      <c r="CL91" s="688"/>
      <c r="CM91" s="688"/>
      <c r="CN91" s="688"/>
      <c r="CO91" s="688"/>
      <c r="CP91" s="688"/>
      <c r="CQ91" s="688"/>
      <c r="CR91" s="688"/>
      <c r="CS91" s="688"/>
      <c r="CT91" s="688"/>
      <c r="CU91" s="688"/>
      <c r="CV91" s="688"/>
      <c r="CW91" s="688"/>
      <c r="CX91" s="688"/>
      <c r="CY91" s="688"/>
      <c r="CZ91" s="688"/>
      <c r="DA91" s="688"/>
      <c r="DB91" s="688"/>
      <c r="DC91" s="688"/>
      <c r="DD91" s="688"/>
      <c r="DE91" s="688"/>
      <c r="DF91" s="688"/>
      <c r="DG91" s="688"/>
      <c r="DH91" s="688"/>
      <c r="DI91" s="688"/>
      <c r="DJ91" s="688"/>
      <c r="DK91" s="688"/>
      <c r="DL91" s="688"/>
      <c r="DM91" s="688"/>
      <c r="DN91" s="688"/>
      <c r="DO91" s="688"/>
      <c r="DP91" s="688"/>
      <c r="DQ91" s="688"/>
      <c r="DR91" s="688"/>
      <c r="DS91" s="688"/>
      <c r="DT91" s="688"/>
      <c r="DU91" s="688"/>
      <c r="DV91" s="688"/>
      <c r="DW91" s="688"/>
      <c r="DX91" s="688"/>
      <c r="DY91" s="688"/>
      <c r="DZ91" s="688"/>
      <c r="EA91" s="688"/>
      <c r="EB91" s="688"/>
      <c r="EC91" s="688"/>
      <c r="ED91" s="688"/>
      <c r="EE91" s="688"/>
      <c r="EF91" s="688"/>
      <c r="EG91" s="688"/>
      <c r="EH91" s="688"/>
      <c r="EI91" s="688"/>
      <c r="EJ91" s="688"/>
      <c r="EK91" s="688"/>
      <c r="EL91" s="688"/>
      <c r="EM91" s="688"/>
      <c r="EN91" s="688"/>
      <c r="EO91" s="688"/>
      <c r="EP91" s="688"/>
      <c r="EQ91" s="688"/>
      <c r="ER91" s="688"/>
      <c r="ES91" s="688"/>
      <c r="ET91" s="688"/>
      <c r="EU91" s="688"/>
      <c r="EV91" s="688"/>
      <c r="EW91" s="688"/>
      <c r="EX91" s="688"/>
      <c r="EY91" s="688"/>
    </row>
    <row r="92" spans="1:155" s="689" customFormat="1" ht="13.5" customHeight="1" x14ac:dyDescent="0.25">
      <c r="A92" s="679">
        <f t="shared" si="2"/>
        <v>79</v>
      </c>
      <c r="B92" s="691" t="s">
        <v>1902</v>
      </c>
      <c r="C92" s="613" t="s">
        <v>1893</v>
      </c>
      <c r="D92" s="635" t="s">
        <v>1891</v>
      </c>
      <c r="E92" s="620" t="s">
        <v>1999</v>
      </c>
      <c r="F92" s="685"/>
      <c r="G92" s="685"/>
      <c r="H92" s="685"/>
      <c r="I92" s="685"/>
      <c r="J92" s="685"/>
      <c r="K92" s="685"/>
      <c r="L92" s="685"/>
      <c r="M92" s="685"/>
      <c r="N92" s="685" t="s">
        <v>638</v>
      </c>
      <c r="O92" s="685"/>
      <c r="P92" s="685"/>
      <c r="Q92" s="685"/>
      <c r="R92" s="685"/>
      <c r="S92" s="685"/>
      <c r="T92" s="685"/>
      <c r="U92" s="685"/>
      <c r="V92" s="685"/>
      <c r="W92" s="685"/>
      <c r="X92" s="685"/>
      <c r="Y92" s="685"/>
      <c r="Z92" s="685"/>
      <c r="AA92" s="685"/>
      <c r="AB92" s="685"/>
      <c r="AC92" s="685"/>
      <c r="AD92" s="685"/>
      <c r="AE92" s="685"/>
      <c r="AF92" s="685"/>
      <c r="AG92" s="685"/>
      <c r="AH92" s="685"/>
      <c r="AI92" s="685"/>
      <c r="AJ92" s="685"/>
      <c r="AK92" s="687"/>
      <c r="AL92" s="688"/>
      <c r="AM92" s="688"/>
      <c r="AN92" s="688"/>
      <c r="AO92" s="688"/>
      <c r="AP92" s="688"/>
      <c r="AQ92" s="688"/>
      <c r="AR92" s="688"/>
      <c r="AS92" s="688"/>
      <c r="AT92" s="688"/>
      <c r="AU92" s="688"/>
      <c r="AV92" s="688"/>
      <c r="AW92" s="688"/>
      <c r="AX92" s="688"/>
      <c r="AY92" s="688"/>
      <c r="AZ92" s="688"/>
      <c r="BA92" s="688"/>
      <c r="BB92" s="688"/>
      <c r="BC92" s="688"/>
      <c r="BD92" s="688"/>
      <c r="BE92" s="688"/>
      <c r="BF92" s="688"/>
      <c r="BG92" s="688"/>
      <c r="BH92" s="688"/>
      <c r="BI92" s="688"/>
      <c r="BJ92" s="688"/>
      <c r="BK92" s="688"/>
      <c r="BL92" s="688"/>
      <c r="BM92" s="688"/>
      <c r="BN92" s="688"/>
      <c r="BO92" s="688"/>
      <c r="BP92" s="688"/>
      <c r="BQ92" s="688"/>
      <c r="BR92" s="688"/>
      <c r="BS92" s="688"/>
      <c r="BT92" s="688"/>
      <c r="BU92" s="688"/>
      <c r="BV92" s="688"/>
      <c r="BW92" s="688"/>
      <c r="BX92" s="688"/>
      <c r="BY92" s="688"/>
      <c r="BZ92" s="688"/>
      <c r="CA92" s="688"/>
      <c r="CB92" s="688"/>
      <c r="CC92" s="688"/>
      <c r="CD92" s="688"/>
      <c r="CE92" s="688"/>
      <c r="CF92" s="688"/>
      <c r="CG92" s="688"/>
      <c r="CH92" s="688"/>
      <c r="CI92" s="688"/>
      <c r="CJ92" s="688"/>
      <c r="CK92" s="688"/>
      <c r="CL92" s="688"/>
      <c r="CM92" s="688"/>
      <c r="CN92" s="688"/>
      <c r="CO92" s="688"/>
      <c r="CP92" s="688"/>
      <c r="CQ92" s="688"/>
      <c r="CR92" s="688"/>
      <c r="CS92" s="688"/>
      <c r="CT92" s="688"/>
      <c r="CU92" s="688"/>
      <c r="CV92" s="688"/>
      <c r="CW92" s="688"/>
      <c r="CX92" s="688"/>
      <c r="CY92" s="688"/>
      <c r="CZ92" s="688"/>
      <c r="DA92" s="688"/>
      <c r="DB92" s="688"/>
      <c r="DC92" s="688"/>
      <c r="DD92" s="688"/>
      <c r="DE92" s="688"/>
      <c r="DF92" s="688"/>
      <c r="DG92" s="688"/>
      <c r="DH92" s="688"/>
      <c r="DI92" s="688"/>
      <c r="DJ92" s="688"/>
      <c r="DK92" s="688"/>
      <c r="DL92" s="688"/>
      <c r="DM92" s="688"/>
      <c r="DN92" s="688"/>
      <c r="DO92" s="688"/>
      <c r="DP92" s="688"/>
      <c r="DQ92" s="688"/>
      <c r="DR92" s="688"/>
      <c r="DS92" s="688"/>
      <c r="DT92" s="688"/>
      <c r="DU92" s="688"/>
      <c r="DV92" s="688"/>
      <c r="DW92" s="688"/>
      <c r="DX92" s="688"/>
      <c r="DY92" s="688"/>
      <c r="DZ92" s="688"/>
      <c r="EA92" s="688"/>
      <c r="EB92" s="688"/>
      <c r="EC92" s="688"/>
      <c r="ED92" s="688"/>
      <c r="EE92" s="688"/>
      <c r="EF92" s="688"/>
      <c r="EG92" s="688"/>
      <c r="EH92" s="688"/>
      <c r="EI92" s="688"/>
      <c r="EJ92" s="688"/>
      <c r="EK92" s="688"/>
      <c r="EL92" s="688"/>
      <c r="EM92" s="688"/>
      <c r="EN92" s="688"/>
      <c r="EO92" s="688"/>
      <c r="EP92" s="688"/>
      <c r="EQ92" s="688"/>
      <c r="ER92" s="688"/>
      <c r="ES92" s="688"/>
      <c r="ET92" s="688"/>
      <c r="EU92" s="688"/>
      <c r="EV92" s="688"/>
      <c r="EW92" s="688"/>
      <c r="EX92" s="688"/>
      <c r="EY92" s="688"/>
    </row>
    <row r="93" spans="1:155" s="689" customFormat="1" ht="13.5" customHeight="1" x14ac:dyDescent="0.25">
      <c r="A93" s="679">
        <f t="shared" si="2"/>
        <v>80</v>
      </c>
      <c r="B93" s="691" t="s">
        <v>1903</v>
      </c>
      <c r="C93" s="613" t="s">
        <v>1893</v>
      </c>
      <c r="D93" s="635" t="s">
        <v>1891</v>
      </c>
      <c r="E93" s="620" t="s">
        <v>1999</v>
      </c>
      <c r="F93" s="685"/>
      <c r="G93" s="685"/>
      <c r="H93" s="685"/>
      <c r="I93" s="685"/>
      <c r="J93" s="685"/>
      <c r="K93" s="685"/>
      <c r="L93" s="685"/>
      <c r="M93" s="685"/>
      <c r="N93" s="685" t="s">
        <v>638</v>
      </c>
      <c r="O93" s="685"/>
      <c r="P93" s="685"/>
      <c r="Q93" s="685"/>
      <c r="R93" s="685"/>
      <c r="S93" s="685"/>
      <c r="T93" s="685"/>
      <c r="U93" s="685"/>
      <c r="V93" s="685"/>
      <c r="W93" s="685"/>
      <c r="X93" s="685"/>
      <c r="Y93" s="685"/>
      <c r="Z93" s="685"/>
      <c r="AA93" s="685"/>
      <c r="AB93" s="685"/>
      <c r="AC93" s="685"/>
      <c r="AD93" s="685"/>
      <c r="AE93" s="685"/>
      <c r="AF93" s="685"/>
      <c r="AG93" s="685"/>
      <c r="AH93" s="685"/>
      <c r="AI93" s="685"/>
      <c r="AJ93" s="685"/>
      <c r="AK93" s="687"/>
      <c r="AL93" s="688"/>
      <c r="AM93" s="688"/>
      <c r="AN93" s="688"/>
      <c r="AO93" s="688"/>
      <c r="AP93" s="688"/>
      <c r="AQ93" s="688"/>
      <c r="AR93" s="688"/>
      <c r="AS93" s="688"/>
      <c r="AT93" s="688"/>
      <c r="AU93" s="688"/>
      <c r="AV93" s="688"/>
      <c r="AW93" s="688"/>
      <c r="AX93" s="688"/>
      <c r="AY93" s="688"/>
      <c r="AZ93" s="688"/>
      <c r="BA93" s="688"/>
      <c r="BB93" s="688"/>
      <c r="BC93" s="688"/>
      <c r="BD93" s="688"/>
      <c r="BE93" s="688"/>
      <c r="BF93" s="688"/>
      <c r="BG93" s="688"/>
      <c r="BH93" s="688"/>
      <c r="BI93" s="688"/>
      <c r="BJ93" s="688"/>
      <c r="BK93" s="688"/>
      <c r="BL93" s="688"/>
      <c r="BM93" s="688"/>
      <c r="BN93" s="688"/>
      <c r="BO93" s="688"/>
      <c r="BP93" s="688"/>
      <c r="BQ93" s="688"/>
      <c r="BR93" s="688"/>
      <c r="BS93" s="688"/>
      <c r="BT93" s="688"/>
      <c r="BU93" s="688"/>
      <c r="BV93" s="688"/>
      <c r="BW93" s="688"/>
      <c r="BX93" s="688"/>
      <c r="BY93" s="688"/>
      <c r="BZ93" s="688"/>
      <c r="CA93" s="688"/>
      <c r="CB93" s="688"/>
      <c r="CC93" s="688"/>
      <c r="CD93" s="688"/>
      <c r="CE93" s="688"/>
      <c r="CF93" s="688"/>
      <c r="CG93" s="688"/>
      <c r="CH93" s="688"/>
      <c r="CI93" s="688"/>
      <c r="CJ93" s="688"/>
      <c r="CK93" s="688"/>
      <c r="CL93" s="688"/>
      <c r="CM93" s="688"/>
      <c r="CN93" s="688"/>
      <c r="CO93" s="688"/>
      <c r="CP93" s="688"/>
      <c r="CQ93" s="688"/>
      <c r="CR93" s="688"/>
      <c r="CS93" s="688"/>
      <c r="CT93" s="688"/>
      <c r="CU93" s="688"/>
      <c r="CV93" s="688"/>
      <c r="CW93" s="688"/>
      <c r="CX93" s="688"/>
      <c r="CY93" s="688"/>
      <c r="CZ93" s="688"/>
      <c r="DA93" s="688"/>
      <c r="DB93" s="688"/>
      <c r="DC93" s="688"/>
      <c r="DD93" s="688"/>
      <c r="DE93" s="688"/>
      <c r="DF93" s="688"/>
      <c r="DG93" s="688"/>
      <c r="DH93" s="688"/>
      <c r="DI93" s="688"/>
      <c r="DJ93" s="688"/>
      <c r="DK93" s="688"/>
      <c r="DL93" s="688"/>
      <c r="DM93" s="688"/>
      <c r="DN93" s="688"/>
      <c r="DO93" s="688"/>
      <c r="DP93" s="688"/>
      <c r="DQ93" s="688"/>
      <c r="DR93" s="688"/>
      <c r="DS93" s="688"/>
      <c r="DT93" s="688"/>
      <c r="DU93" s="688"/>
      <c r="DV93" s="688"/>
      <c r="DW93" s="688"/>
      <c r="DX93" s="688"/>
      <c r="DY93" s="688"/>
      <c r="DZ93" s="688"/>
      <c r="EA93" s="688"/>
      <c r="EB93" s="688"/>
      <c r="EC93" s="688"/>
      <c r="ED93" s="688"/>
      <c r="EE93" s="688"/>
      <c r="EF93" s="688"/>
      <c r="EG93" s="688"/>
      <c r="EH93" s="688"/>
      <c r="EI93" s="688"/>
      <c r="EJ93" s="688"/>
      <c r="EK93" s="688"/>
      <c r="EL93" s="688"/>
      <c r="EM93" s="688"/>
      <c r="EN93" s="688"/>
      <c r="EO93" s="688"/>
      <c r="EP93" s="688"/>
      <c r="EQ93" s="688"/>
      <c r="ER93" s="688"/>
      <c r="ES93" s="688"/>
      <c r="ET93" s="688"/>
      <c r="EU93" s="688"/>
      <c r="EV93" s="688"/>
      <c r="EW93" s="688"/>
      <c r="EX93" s="688"/>
      <c r="EY93" s="688"/>
    </row>
    <row r="94" spans="1:155" s="689" customFormat="1" ht="13.5" customHeight="1" x14ac:dyDescent="0.25">
      <c r="A94" s="679">
        <f t="shared" si="2"/>
        <v>81</v>
      </c>
      <c r="B94" s="691" t="s">
        <v>1904</v>
      </c>
      <c r="C94" s="613" t="s">
        <v>1893</v>
      </c>
      <c r="D94" s="635" t="s">
        <v>1891</v>
      </c>
      <c r="E94" s="620" t="s">
        <v>1999</v>
      </c>
      <c r="F94" s="685"/>
      <c r="G94" s="685"/>
      <c r="H94" s="685"/>
      <c r="I94" s="685"/>
      <c r="J94" s="685"/>
      <c r="K94" s="685"/>
      <c r="L94" s="685"/>
      <c r="M94" s="685"/>
      <c r="N94" s="685"/>
      <c r="O94" s="685" t="s">
        <v>638</v>
      </c>
      <c r="P94" s="685"/>
      <c r="Q94" s="685"/>
      <c r="R94" s="685"/>
      <c r="S94" s="685"/>
      <c r="T94" s="685"/>
      <c r="U94" s="685"/>
      <c r="V94" s="685"/>
      <c r="W94" s="685"/>
      <c r="X94" s="685"/>
      <c r="Y94" s="685"/>
      <c r="Z94" s="685"/>
      <c r="AA94" s="685"/>
      <c r="AB94" s="685"/>
      <c r="AC94" s="685"/>
      <c r="AD94" s="685"/>
      <c r="AE94" s="685"/>
      <c r="AF94" s="685"/>
      <c r="AG94" s="685"/>
      <c r="AH94" s="685"/>
      <c r="AI94" s="685"/>
      <c r="AJ94" s="685"/>
      <c r="AK94" s="687"/>
      <c r="AL94" s="688"/>
      <c r="AM94" s="688"/>
      <c r="AN94" s="688"/>
      <c r="AO94" s="688"/>
      <c r="AP94" s="688"/>
      <c r="AQ94" s="688"/>
      <c r="AR94" s="688"/>
      <c r="AS94" s="688"/>
      <c r="AT94" s="688"/>
      <c r="AU94" s="688"/>
      <c r="AV94" s="688"/>
      <c r="AW94" s="688"/>
      <c r="AX94" s="688"/>
      <c r="AY94" s="688"/>
      <c r="AZ94" s="688"/>
      <c r="BA94" s="688"/>
      <c r="BB94" s="688"/>
      <c r="BC94" s="688"/>
      <c r="BD94" s="688"/>
      <c r="BE94" s="688"/>
      <c r="BF94" s="688"/>
      <c r="BG94" s="688"/>
      <c r="BH94" s="688"/>
      <c r="BI94" s="688"/>
      <c r="BJ94" s="688"/>
      <c r="BK94" s="688"/>
      <c r="BL94" s="688"/>
      <c r="BM94" s="688"/>
      <c r="BN94" s="688"/>
      <c r="BO94" s="688"/>
      <c r="BP94" s="688"/>
      <c r="BQ94" s="688"/>
      <c r="BR94" s="688"/>
      <c r="BS94" s="688"/>
      <c r="BT94" s="688"/>
      <c r="BU94" s="688"/>
      <c r="BV94" s="688"/>
      <c r="BW94" s="688"/>
      <c r="BX94" s="688"/>
      <c r="BY94" s="688"/>
      <c r="BZ94" s="688"/>
      <c r="CA94" s="688"/>
      <c r="CB94" s="688"/>
      <c r="CC94" s="688"/>
      <c r="CD94" s="688"/>
      <c r="CE94" s="688"/>
      <c r="CF94" s="688"/>
      <c r="CG94" s="688"/>
      <c r="CH94" s="688"/>
      <c r="CI94" s="688"/>
      <c r="CJ94" s="688"/>
      <c r="CK94" s="688"/>
      <c r="CL94" s="688"/>
      <c r="CM94" s="688"/>
      <c r="CN94" s="688"/>
      <c r="CO94" s="688"/>
      <c r="CP94" s="688"/>
      <c r="CQ94" s="688"/>
      <c r="CR94" s="688"/>
      <c r="CS94" s="688"/>
      <c r="CT94" s="688"/>
      <c r="CU94" s="688"/>
      <c r="CV94" s="688"/>
      <c r="CW94" s="688"/>
      <c r="CX94" s="688"/>
      <c r="CY94" s="688"/>
      <c r="CZ94" s="688"/>
      <c r="DA94" s="688"/>
      <c r="DB94" s="688"/>
      <c r="DC94" s="688"/>
      <c r="DD94" s="688"/>
      <c r="DE94" s="688"/>
      <c r="DF94" s="688"/>
      <c r="DG94" s="688"/>
      <c r="DH94" s="688"/>
      <c r="DI94" s="688"/>
      <c r="DJ94" s="688"/>
      <c r="DK94" s="688"/>
      <c r="DL94" s="688"/>
      <c r="DM94" s="688"/>
      <c r="DN94" s="688"/>
      <c r="DO94" s="688"/>
      <c r="DP94" s="688"/>
      <c r="DQ94" s="688"/>
      <c r="DR94" s="688"/>
      <c r="DS94" s="688"/>
      <c r="DT94" s="688"/>
      <c r="DU94" s="688"/>
      <c r="DV94" s="688"/>
      <c r="DW94" s="688"/>
      <c r="DX94" s="688"/>
      <c r="DY94" s="688"/>
      <c r="DZ94" s="688"/>
      <c r="EA94" s="688"/>
      <c r="EB94" s="688"/>
      <c r="EC94" s="688"/>
      <c r="ED94" s="688"/>
      <c r="EE94" s="688"/>
      <c r="EF94" s="688"/>
      <c r="EG94" s="688"/>
      <c r="EH94" s="688"/>
      <c r="EI94" s="688"/>
      <c r="EJ94" s="688"/>
      <c r="EK94" s="688"/>
      <c r="EL94" s="688"/>
      <c r="EM94" s="688"/>
      <c r="EN94" s="688"/>
      <c r="EO94" s="688"/>
      <c r="EP94" s="688"/>
      <c r="EQ94" s="688"/>
      <c r="ER94" s="688"/>
      <c r="ES94" s="688"/>
      <c r="ET94" s="688"/>
      <c r="EU94" s="688"/>
      <c r="EV94" s="688"/>
      <c r="EW94" s="688"/>
      <c r="EX94" s="688"/>
      <c r="EY94" s="688"/>
    </row>
    <row r="95" spans="1:155" s="689" customFormat="1" ht="13.5" customHeight="1" x14ac:dyDescent="0.25">
      <c r="A95" s="679">
        <f t="shared" si="2"/>
        <v>82</v>
      </c>
      <c r="B95" s="691" t="s">
        <v>1905</v>
      </c>
      <c r="C95" s="613" t="s">
        <v>1893</v>
      </c>
      <c r="D95" s="635" t="s">
        <v>1891</v>
      </c>
      <c r="E95" s="620" t="s">
        <v>1999</v>
      </c>
      <c r="F95" s="685"/>
      <c r="G95" s="685"/>
      <c r="H95" s="685"/>
      <c r="I95" s="685"/>
      <c r="J95" s="685"/>
      <c r="K95" s="685"/>
      <c r="L95" s="685"/>
      <c r="M95" s="685"/>
      <c r="N95" s="685"/>
      <c r="O95" s="685"/>
      <c r="P95" s="685" t="s">
        <v>638</v>
      </c>
      <c r="Q95" s="685"/>
      <c r="R95" s="685"/>
      <c r="S95" s="685"/>
      <c r="T95" s="685"/>
      <c r="U95" s="685"/>
      <c r="V95" s="685"/>
      <c r="W95" s="685"/>
      <c r="X95" s="685"/>
      <c r="Y95" s="685"/>
      <c r="Z95" s="685"/>
      <c r="AA95" s="685"/>
      <c r="AB95" s="685"/>
      <c r="AC95" s="685"/>
      <c r="AD95" s="685"/>
      <c r="AE95" s="685"/>
      <c r="AF95" s="685"/>
      <c r="AG95" s="685"/>
      <c r="AH95" s="685"/>
      <c r="AI95" s="685"/>
      <c r="AJ95" s="685"/>
      <c r="AK95" s="687"/>
      <c r="AL95" s="688"/>
      <c r="AM95" s="688"/>
      <c r="AN95" s="688"/>
      <c r="AO95" s="688"/>
      <c r="AP95" s="688"/>
      <c r="AQ95" s="688"/>
      <c r="AR95" s="688"/>
      <c r="AS95" s="688"/>
      <c r="AT95" s="688"/>
      <c r="AU95" s="688"/>
      <c r="AV95" s="688"/>
      <c r="AW95" s="688"/>
      <c r="AX95" s="688"/>
      <c r="AY95" s="688"/>
      <c r="AZ95" s="688"/>
      <c r="BA95" s="688"/>
      <c r="BB95" s="688"/>
      <c r="BC95" s="688"/>
      <c r="BD95" s="688"/>
      <c r="BE95" s="688"/>
      <c r="BF95" s="688"/>
      <c r="BG95" s="688"/>
      <c r="BH95" s="688"/>
      <c r="BI95" s="688"/>
      <c r="BJ95" s="688"/>
      <c r="BK95" s="688"/>
      <c r="BL95" s="688"/>
      <c r="BM95" s="688"/>
      <c r="BN95" s="688"/>
      <c r="BO95" s="688"/>
      <c r="BP95" s="688"/>
      <c r="BQ95" s="688"/>
      <c r="BR95" s="688"/>
      <c r="BS95" s="688"/>
      <c r="BT95" s="688"/>
      <c r="BU95" s="688"/>
      <c r="BV95" s="688"/>
      <c r="BW95" s="688"/>
      <c r="BX95" s="688"/>
      <c r="BY95" s="688"/>
      <c r="BZ95" s="688"/>
      <c r="CA95" s="688"/>
      <c r="CB95" s="688"/>
      <c r="CC95" s="688"/>
      <c r="CD95" s="688"/>
      <c r="CE95" s="688"/>
      <c r="CF95" s="688"/>
      <c r="CG95" s="688"/>
      <c r="CH95" s="688"/>
      <c r="CI95" s="688"/>
      <c r="CJ95" s="688"/>
      <c r="CK95" s="688"/>
      <c r="CL95" s="688"/>
      <c r="CM95" s="688"/>
      <c r="CN95" s="688"/>
      <c r="CO95" s="688"/>
      <c r="CP95" s="688"/>
      <c r="CQ95" s="688"/>
      <c r="CR95" s="688"/>
      <c r="CS95" s="688"/>
      <c r="CT95" s="688"/>
      <c r="CU95" s="688"/>
      <c r="CV95" s="688"/>
      <c r="CW95" s="688"/>
      <c r="CX95" s="688"/>
      <c r="CY95" s="688"/>
      <c r="CZ95" s="688"/>
      <c r="DA95" s="688"/>
      <c r="DB95" s="688"/>
      <c r="DC95" s="688"/>
      <c r="DD95" s="688"/>
      <c r="DE95" s="688"/>
      <c r="DF95" s="688"/>
      <c r="DG95" s="688"/>
      <c r="DH95" s="688"/>
      <c r="DI95" s="688"/>
      <c r="DJ95" s="688"/>
      <c r="DK95" s="688"/>
      <c r="DL95" s="688"/>
      <c r="DM95" s="688"/>
      <c r="DN95" s="688"/>
      <c r="DO95" s="688"/>
      <c r="DP95" s="688"/>
      <c r="DQ95" s="688"/>
      <c r="DR95" s="688"/>
      <c r="DS95" s="688"/>
      <c r="DT95" s="688"/>
      <c r="DU95" s="688"/>
      <c r="DV95" s="688"/>
      <c r="DW95" s="688"/>
      <c r="DX95" s="688"/>
      <c r="DY95" s="688"/>
      <c r="DZ95" s="688"/>
      <c r="EA95" s="688"/>
      <c r="EB95" s="688"/>
      <c r="EC95" s="688"/>
      <c r="ED95" s="688"/>
      <c r="EE95" s="688"/>
      <c r="EF95" s="688"/>
      <c r="EG95" s="688"/>
      <c r="EH95" s="688"/>
      <c r="EI95" s="688"/>
      <c r="EJ95" s="688"/>
      <c r="EK95" s="688"/>
      <c r="EL95" s="688"/>
      <c r="EM95" s="688"/>
      <c r="EN95" s="688"/>
      <c r="EO95" s="688"/>
      <c r="EP95" s="688"/>
      <c r="EQ95" s="688"/>
      <c r="ER95" s="688"/>
      <c r="ES95" s="688"/>
      <c r="ET95" s="688"/>
      <c r="EU95" s="688"/>
      <c r="EV95" s="688"/>
      <c r="EW95" s="688"/>
      <c r="EX95" s="688"/>
      <c r="EY95" s="688"/>
    </row>
    <row r="96" spans="1:155" s="689" customFormat="1" ht="13.5" customHeight="1" x14ac:dyDescent="0.25">
      <c r="A96" s="679">
        <f t="shared" si="2"/>
        <v>83</v>
      </c>
      <c r="B96" s="691" t="s">
        <v>1906</v>
      </c>
      <c r="C96" s="613" t="s">
        <v>1893</v>
      </c>
      <c r="D96" s="635" t="s">
        <v>1891</v>
      </c>
      <c r="E96" s="620" t="s">
        <v>1999</v>
      </c>
      <c r="F96" s="685"/>
      <c r="G96" s="685"/>
      <c r="H96" s="685"/>
      <c r="I96" s="685"/>
      <c r="J96" s="685"/>
      <c r="K96" s="685"/>
      <c r="L96" s="685"/>
      <c r="M96" s="685"/>
      <c r="N96" s="685"/>
      <c r="O96" s="685"/>
      <c r="P96" s="685" t="s">
        <v>638</v>
      </c>
      <c r="Q96" s="685"/>
      <c r="R96" s="685"/>
      <c r="S96" s="685"/>
      <c r="T96" s="685"/>
      <c r="U96" s="685"/>
      <c r="V96" s="685"/>
      <c r="W96" s="685"/>
      <c r="X96" s="685"/>
      <c r="Y96" s="685"/>
      <c r="Z96" s="685"/>
      <c r="AA96" s="685"/>
      <c r="AB96" s="685"/>
      <c r="AC96" s="685"/>
      <c r="AD96" s="685"/>
      <c r="AE96" s="685"/>
      <c r="AF96" s="685"/>
      <c r="AG96" s="685"/>
      <c r="AH96" s="685"/>
      <c r="AI96" s="685"/>
      <c r="AJ96" s="685"/>
      <c r="AK96" s="687"/>
      <c r="AL96" s="688"/>
      <c r="AM96" s="688"/>
      <c r="AN96" s="688"/>
      <c r="AO96" s="688"/>
      <c r="AP96" s="688"/>
      <c r="AQ96" s="688"/>
      <c r="AR96" s="688"/>
      <c r="AS96" s="688"/>
      <c r="AT96" s="688"/>
      <c r="AU96" s="688"/>
      <c r="AV96" s="688"/>
      <c r="AW96" s="688"/>
      <c r="AX96" s="688"/>
      <c r="AY96" s="688"/>
      <c r="AZ96" s="688"/>
      <c r="BA96" s="688"/>
      <c r="BB96" s="688"/>
      <c r="BC96" s="688"/>
      <c r="BD96" s="688"/>
      <c r="BE96" s="688"/>
      <c r="BF96" s="688"/>
      <c r="BG96" s="688"/>
      <c r="BH96" s="688"/>
      <c r="BI96" s="688"/>
      <c r="BJ96" s="688"/>
      <c r="BK96" s="688"/>
      <c r="BL96" s="688"/>
      <c r="BM96" s="688"/>
      <c r="BN96" s="688"/>
      <c r="BO96" s="688"/>
      <c r="BP96" s="688"/>
      <c r="BQ96" s="688"/>
      <c r="BR96" s="688"/>
      <c r="BS96" s="688"/>
      <c r="BT96" s="688"/>
      <c r="BU96" s="688"/>
      <c r="BV96" s="688"/>
      <c r="BW96" s="688"/>
      <c r="BX96" s="688"/>
      <c r="BY96" s="688"/>
      <c r="BZ96" s="688"/>
      <c r="CA96" s="688"/>
      <c r="CB96" s="688"/>
      <c r="CC96" s="688"/>
      <c r="CD96" s="688"/>
      <c r="CE96" s="688"/>
      <c r="CF96" s="688"/>
      <c r="CG96" s="688"/>
      <c r="CH96" s="688"/>
      <c r="CI96" s="688"/>
      <c r="CJ96" s="688"/>
      <c r="CK96" s="688"/>
      <c r="CL96" s="688"/>
      <c r="CM96" s="688"/>
      <c r="CN96" s="688"/>
      <c r="CO96" s="688"/>
      <c r="CP96" s="688"/>
      <c r="CQ96" s="688"/>
      <c r="CR96" s="688"/>
      <c r="CS96" s="688"/>
      <c r="CT96" s="688"/>
      <c r="CU96" s="688"/>
      <c r="CV96" s="688"/>
      <c r="CW96" s="688"/>
      <c r="CX96" s="688"/>
      <c r="CY96" s="688"/>
      <c r="CZ96" s="688"/>
      <c r="DA96" s="688"/>
      <c r="DB96" s="688"/>
      <c r="DC96" s="688"/>
      <c r="DD96" s="688"/>
      <c r="DE96" s="688"/>
      <c r="DF96" s="688"/>
      <c r="DG96" s="688"/>
      <c r="DH96" s="688"/>
      <c r="DI96" s="688"/>
      <c r="DJ96" s="688"/>
      <c r="DK96" s="688"/>
      <c r="DL96" s="688"/>
      <c r="DM96" s="688"/>
      <c r="DN96" s="688"/>
      <c r="DO96" s="688"/>
      <c r="DP96" s="688"/>
      <c r="DQ96" s="688"/>
      <c r="DR96" s="688"/>
      <c r="DS96" s="688"/>
      <c r="DT96" s="688"/>
      <c r="DU96" s="688"/>
      <c r="DV96" s="688"/>
      <c r="DW96" s="688"/>
      <c r="DX96" s="688"/>
      <c r="DY96" s="688"/>
      <c r="DZ96" s="688"/>
      <c r="EA96" s="688"/>
      <c r="EB96" s="688"/>
      <c r="EC96" s="688"/>
      <c r="ED96" s="688"/>
      <c r="EE96" s="688"/>
      <c r="EF96" s="688"/>
      <c r="EG96" s="688"/>
      <c r="EH96" s="688"/>
      <c r="EI96" s="688"/>
      <c r="EJ96" s="688"/>
      <c r="EK96" s="688"/>
      <c r="EL96" s="688"/>
      <c r="EM96" s="688"/>
      <c r="EN96" s="688"/>
      <c r="EO96" s="688"/>
      <c r="EP96" s="688"/>
      <c r="EQ96" s="688"/>
      <c r="ER96" s="688"/>
      <c r="ES96" s="688"/>
      <c r="ET96" s="688"/>
      <c r="EU96" s="688"/>
      <c r="EV96" s="688"/>
      <c r="EW96" s="688"/>
      <c r="EX96" s="688"/>
      <c r="EY96" s="688"/>
    </row>
    <row r="97" spans="1:155" s="689" customFormat="1" ht="13.5" customHeight="1" x14ac:dyDescent="0.25">
      <c r="A97" s="679">
        <f t="shared" si="2"/>
        <v>84</v>
      </c>
      <c r="B97" s="691" t="s">
        <v>1907</v>
      </c>
      <c r="C97" s="613" t="s">
        <v>1893</v>
      </c>
      <c r="D97" s="635" t="s">
        <v>1891</v>
      </c>
      <c r="E97" s="620" t="s">
        <v>1999</v>
      </c>
      <c r="F97" s="685"/>
      <c r="G97" s="685"/>
      <c r="H97" s="685"/>
      <c r="I97" s="685"/>
      <c r="J97" s="685"/>
      <c r="K97" s="685"/>
      <c r="L97" s="685"/>
      <c r="M97" s="685"/>
      <c r="N97" s="685"/>
      <c r="O97" s="685"/>
      <c r="P97" s="685"/>
      <c r="S97" s="685" t="s">
        <v>638</v>
      </c>
      <c r="T97" s="685"/>
      <c r="U97" s="685"/>
      <c r="V97" s="685"/>
      <c r="W97" s="685"/>
      <c r="X97" s="685"/>
      <c r="Y97" s="685"/>
      <c r="Z97" s="685"/>
      <c r="AA97" s="685"/>
      <c r="AB97" s="685"/>
      <c r="AC97" s="685"/>
      <c r="AD97" s="685"/>
      <c r="AE97" s="685"/>
      <c r="AF97" s="685"/>
      <c r="AG97" s="685"/>
      <c r="AH97" s="685"/>
      <c r="AI97" s="685"/>
      <c r="AJ97" s="685"/>
      <c r="AK97" s="687"/>
      <c r="AL97" s="688"/>
      <c r="AM97" s="688"/>
      <c r="AN97" s="688"/>
      <c r="AO97" s="688"/>
      <c r="AP97" s="688"/>
      <c r="AQ97" s="688"/>
      <c r="AR97" s="688"/>
      <c r="AS97" s="688"/>
      <c r="AT97" s="688"/>
      <c r="AU97" s="688"/>
      <c r="AV97" s="688"/>
      <c r="AW97" s="688"/>
      <c r="AX97" s="688"/>
      <c r="AY97" s="688"/>
      <c r="AZ97" s="688"/>
      <c r="BA97" s="688"/>
      <c r="BB97" s="688"/>
      <c r="BC97" s="688"/>
      <c r="BD97" s="688"/>
      <c r="BE97" s="688"/>
      <c r="BF97" s="688"/>
      <c r="BG97" s="688"/>
      <c r="BH97" s="688"/>
      <c r="BI97" s="688"/>
      <c r="BJ97" s="688"/>
      <c r="BK97" s="688"/>
      <c r="BL97" s="688"/>
      <c r="BM97" s="688"/>
      <c r="BN97" s="688"/>
      <c r="BO97" s="688"/>
      <c r="BP97" s="688"/>
      <c r="BQ97" s="688"/>
      <c r="BR97" s="688"/>
      <c r="BS97" s="688"/>
      <c r="BT97" s="688"/>
      <c r="BU97" s="688"/>
      <c r="BV97" s="688"/>
      <c r="BW97" s="688"/>
      <c r="BX97" s="688"/>
      <c r="BY97" s="688"/>
      <c r="BZ97" s="688"/>
      <c r="CA97" s="688"/>
      <c r="CB97" s="688"/>
      <c r="CC97" s="688"/>
      <c r="CD97" s="688"/>
      <c r="CE97" s="688"/>
      <c r="CF97" s="688"/>
      <c r="CG97" s="688"/>
      <c r="CH97" s="688"/>
      <c r="CI97" s="688"/>
      <c r="CJ97" s="688"/>
      <c r="CK97" s="688"/>
      <c r="CL97" s="688"/>
      <c r="CM97" s="688"/>
      <c r="CN97" s="688"/>
      <c r="CO97" s="688"/>
      <c r="CP97" s="688"/>
      <c r="CQ97" s="688"/>
      <c r="CR97" s="688"/>
      <c r="CS97" s="688"/>
      <c r="CT97" s="688"/>
      <c r="CU97" s="688"/>
      <c r="CV97" s="688"/>
      <c r="CW97" s="688"/>
      <c r="CX97" s="688"/>
      <c r="CY97" s="688"/>
      <c r="CZ97" s="688"/>
      <c r="DA97" s="688"/>
      <c r="DB97" s="688"/>
      <c r="DC97" s="688"/>
      <c r="DD97" s="688"/>
      <c r="DE97" s="688"/>
      <c r="DF97" s="688"/>
      <c r="DG97" s="688"/>
      <c r="DH97" s="688"/>
      <c r="DI97" s="688"/>
      <c r="DJ97" s="688"/>
      <c r="DK97" s="688"/>
      <c r="DL97" s="688"/>
      <c r="DM97" s="688"/>
      <c r="DN97" s="688"/>
      <c r="DO97" s="688"/>
      <c r="DP97" s="688"/>
      <c r="DQ97" s="688"/>
      <c r="DR97" s="688"/>
      <c r="DS97" s="688"/>
      <c r="DT97" s="688"/>
      <c r="DU97" s="688"/>
      <c r="DV97" s="688"/>
      <c r="DW97" s="688"/>
      <c r="DX97" s="688"/>
      <c r="DY97" s="688"/>
      <c r="DZ97" s="688"/>
      <c r="EA97" s="688"/>
      <c r="EB97" s="688"/>
      <c r="EC97" s="688"/>
      <c r="ED97" s="688"/>
      <c r="EE97" s="688"/>
      <c r="EF97" s="688"/>
      <c r="EG97" s="688"/>
      <c r="EH97" s="688"/>
      <c r="EI97" s="688"/>
      <c r="EJ97" s="688"/>
      <c r="EK97" s="688"/>
      <c r="EL97" s="688"/>
      <c r="EM97" s="688"/>
      <c r="EN97" s="688"/>
      <c r="EO97" s="688"/>
      <c r="EP97" s="688"/>
      <c r="EQ97" s="688"/>
      <c r="ER97" s="688"/>
      <c r="ES97" s="688"/>
      <c r="ET97" s="688"/>
      <c r="EU97" s="688"/>
      <c r="EV97" s="688"/>
      <c r="EW97" s="688"/>
      <c r="EX97" s="688"/>
      <c r="EY97" s="688"/>
    </row>
    <row r="98" spans="1:155" s="689" customFormat="1" ht="13.5" customHeight="1" x14ac:dyDescent="0.25">
      <c r="A98" s="679">
        <f t="shared" si="2"/>
        <v>85</v>
      </c>
      <c r="B98" s="691" t="s">
        <v>1908</v>
      </c>
      <c r="C98" s="613" t="s">
        <v>1893</v>
      </c>
      <c r="D98" s="635" t="s">
        <v>1891</v>
      </c>
      <c r="E98" s="620" t="s">
        <v>1999</v>
      </c>
      <c r="F98" s="685"/>
      <c r="G98" s="685"/>
      <c r="H98" s="685"/>
      <c r="I98" s="685"/>
      <c r="J98" s="685"/>
      <c r="K98" s="685"/>
      <c r="L98" s="685"/>
      <c r="M98" s="685"/>
      <c r="N98" s="685"/>
      <c r="O98" s="685"/>
      <c r="P98" s="685"/>
      <c r="S98" s="685" t="s">
        <v>638</v>
      </c>
      <c r="T98" s="685"/>
      <c r="U98" s="685"/>
      <c r="V98" s="685"/>
      <c r="W98" s="685"/>
      <c r="X98" s="685"/>
      <c r="Y98" s="685"/>
      <c r="Z98" s="685"/>
      <c r="AA98" s="685"/>
      <c r="AB98" s="685"/>
      <c r="AC98" s="685"/>
      <c r="AD98" s="685"/>
      <c r="AE98" s="685"/>
      <c r="AF98" s="685"/>
      <c r="AG98" s="685"/>
      <c r="AH98" s="685"/>
      <c r="AI98" s="685"/>
      <c r="AJ98" s="685"/>
      <c r="AK98" s="687"/>
      <c r="AL98" s="688"/>
      <c r="AM98" s="688"/>
      <c r="AN98" s="688"/>
      <c r="AO98" s="688"/>
      <c r="AP98" s="688"/>
      <c r="AQ98" s="688"/>
      <c r="AR98" s="688"/>
      <c r="AS98" s="688"/>
      <c r="AT98" s="688"/>
      <c r="AU98" s="688"/>
      <c r="AV98" s="688"/>
      <c r="AW98" s="688"/>
      <c r="AX98" s="688"/>
      <c r="AY98" s="688"/>
      <c r="AZ98" s="688"/>
      <c r="BA98" s="688"/>
      <c r="BB98" s="688"/>
      <c r="BC98" s="688"/>
      <c r="BD98" s="688"/>
      <c r="BE98" s="688"/>
      <c r="BF98" s="688"/>
      <c r="BG98" s="688"/>
      <c r="BH98" s="688"/>
      <c r="BI98" s="688"/>
      <c r="BJ98" s="688"/>
      <c r="BK98" s="688"/>
      <c r="BL98" s="688"/>
      <c r="BM98" s="688"/>
      <c r="BN98" s="688"/>
      <c r="BO98" s="688"/>
      <c r="BP98" s="688"/>
      <c r="BQ98" s="688"/>
      <c r="BR98" s="688"/>
      <c r="BS98" s="688"/>
      <c r="BT98" s="688"/>
      <c r="BU98" s="688"/>
      <c r="BV98" s="688"/>
      <c r="BW98" s="688"/>
      <c r="BX98" s="688"/>
      <c r="BY98" s="688"/>
      <c r="BZ98" s="688"/>
      <c r="CA98" s="688"/>
      <c r="CB98" s="688"/>
      <c r="CC98" s="688"/>
      <c r="CD98" s="688"/>
      <c r="CE98" s="688"/>
      <c r="CF98" s="688"/>
      <c r="CG98" s="688"/>
      <c r="CH98" s="688"/>
      <c r="CI98" s="688"/>
      <c r="CJ98" s="688"/>
      <c r="CK98" s="688"/>
      <c r="CL98" s="688"/>
      <c r="CM98" s="688"/>
      <c r="CN98" s="688"/>
      <c r="CO98" s="688"/>
      <c r="CP98" s="688"/>
      <c r="CQ98" s="688"/>
      <c r="CR98" s="688"/>
      <c r="CS98" s="688"/>
      <c r="CT98" s="688"/>
      <c r="CU98" s="688"/>
      <c r="CV98" s="688"/>
      <c r="CW98" s="688"/>
      <c r="CX98" s="688"/>
      <c r="CY98" s="688"/>
      <c r="CZ98" s="688"/>
      <c r="DA98" s="688"/>
      <c r="DB98" s="688"/>
      <c r="DC98" s="688"/>
      <c r="DD98" s="688"/>
      <c r="DE98" s="688"/>
      <c r="DF98" s="688"/>
      <c r="DG98" s="688"/>
      <c r="DH98" s="688"/>
      <c r="DI98" s="688"/>
      <c r="DJ98" s="688"/>
      <c r="DK98" s="688"/>
      <c r="DL98" s="688"/>
      <c r="DM98" s="688"/>
      <c r="DN98" s="688"/>
      <c r="DO98" s="688"/>
      <c r="DP98" s="688"/>
      <c r="DQ98" s="688"/>
      <c r="DR98" s="688"/>
      <c r="DS98" s="688"/>
      <c r="DT98" s="688"/>
      <c r="DU98" s="688"/>
      <c r="DV98" s="688"/>
      <c r="DW98" s="688"/>
      <c r="DX98" s="688"/>
      <c r="DY98" s="688"/>
      <c r="DZ98" s="688"/>
      <c r="EA98" s="688"/>
      <c r="EB98" s="688"/>
      <c r="EC98" s="688"/>
      <c r="ED98" s="688"/>
      <c r="EE98" s="688"/>
      <c r="EF98" s="688"/>
      <c r="EG98" s="688"/>
      <c r="EH98" s="688"/>
      <c r="EI98" s="688"/>
      <c r="EJ98" s="688"/>
      <c r="EK98" s="688"/>
      <c r="EL98" s="688"/>
      <c r="EM98" s="688"/>
      <c r="EN98" s="688"/>
      <c r="EO98" s="688"/>
      <c r="EP98" s="688"/>
      <c r="EQ98" s="688"/>
      <c r="ER98" s="688"/>
      <c r="ES98" s="688"/>
      <c r="ET98" s="688"/>
      <c r="EU98" s="688"/>
      <c r="EV98" s="688"/>
      <c r="EW98" s="688"/>
      <c r="EX98" s="688"/>
      <c r="EY98" s="688"/>
    </row>
    <row r="99" spans="1:155" s="689" customFormat="1" ht="13.5" customHeight="1" x14ac:dyDescent="0.25">
      <c r="A99" s="679">
        <f t="shared" si="2"/>
        <v>86</v>
      </c>
      <c r="B99" s="691" t="s">
        <v>1909</v>
      </c>
      <c r="C99" s="613" t="s">
        <v>1893</v>
      </c>
      <c r="D99" s="635" t="s">
        <v>1891</v>
      </c>
      <c r="E99" s="620" t="s">
        <v>1999</v>
      </c>
      <c r="F99" s="685"/>
      <c r="G99" s="685"/>
      <c r="H99" s="685"/>
      <c r="I99" s="685"/>
      <c r="J99" s="685"/>
      <c r="K99" s="685"/>
      <c r="L99" s="685"/>
      <c r="M99" s="685"/>
      <c r="N99" s="685"/>
      <c r="O99" s="685"/>
      <c r="P99" s="685"/>
      <c r="S99" s="685"/>
      <c r="T99" s="685" t="s">
        <v>638</v>
      </c>
      <c r="U99" s="685"/>
      <c r="V99" s="685"/>
      <c r="W99" s="685"/>
      <c r="X99" s="685"/>
      <c r="Y99" s="685"/>
      <c r="Z99" s="685"/>
      <c r="AA99" s="685"/>
      <c r="AB99" s="685"/>
      <c r="AC99" s="685"/>
      <c r="AD99" s="685"/>
      <c r="AE99" s="685"/>
      <c r="AF99" s="685"/>
      <c r="AG99" s="685"/>
      <c r="AH99" s="685"/>
      <c r="AI99" s="685"/>
      <c r="AJ99" s="685"/>
      <c r="AK99" s="687"/>
      <c r="AL99" s="688"/>
      <c r="AM99" s="688"/>
      <c r="AN99" s="688"/>
      <c r="AO99" s="688"/>
      <c r="AP99" s="688"/>
      <c r="AQ99" s="688"/>
      <c r="AR99" s="688"/>
      <c r="AS99" s="688"/>
      <c r="AT99" s="688"/>
      <c r="AU99" s="688"/>
      <c r="AV99" s="688"/>
      <c r="AW99" s="688"/>
      <c r="AX99" s="688"/>
      <c r="AY99" s="688"/>
      <c r="AZ99" s="688"/>
      <c r="BA99" s="688"/>
      <c r="BB99" s="688"/>
      <c r="BC99" s="688"/>
      <c r="BD99" s="688"/>
      <c r="BE99" s="688"/>
      <c r="BF99" s="688"/>
      <c r="BG99" s="688"/>
      <c r="BH99" s="688"/>
      <c r="BI99" s="688"/>
      <c r="BJ99" s="688"/>
      <c r="BK99" s="688"/>
      <c r="BL99" s="688"/>
      <c r="BM99" s="688"/>
      <c r="BN99" s="688"/>
      <c r="BO99" s="688"/>
      <c r="BP99" s="688"/>
      <c r="BQ99" s="688"/>
      <c r="BR99" s="688"/>
      <c r="BS99" s="688"/>
      <c r="BT99" s="688"/>
      <c r="BU99" s="688"/>
      <c r="BV99" s="688"/>
      <c r="BW99" s="688"/>
      <c r="BX99" s="688"/>
      <c r="BY99" s="688"/>
      <c r="BZ99" s="688"/>
      <c r="CA99" s="688"/>
      <c r="CB99" s="688"/>
      <c r="CC99" s="688"/>
      <c r="CD99" s="688"/>
      <c r="CE99" s="688"/>
      <c r="CF99" s="688"/>
      <c r="CG99" s="688"/>
      <c r="CH99" s="688"/>
      <c r="CI99" s="688"/>
      <c r="CJ99" s="688"/>
      <c r="CK99" s="688"/>
      <c r="CL99" s="688"/>
      <c r="CM99" s="688"/>
      <c r="CN99" s="688"/>
      <c r="CO99" s="688"/>
      <c r="CP99" s="688"/>
      <c r="CQ99" s="688"/>
      <c r="CR99" s="688"/>
      <c r="CS99" s="688"/>
      <c r="CT99" s="688"/>
      <c r="CU99" s="688"/>
      <c r="CV99" s="688"/>
      <c r="CW99" s="688"/>
      <c r="CX99" s="688"/>
      <c r="CY99" s="688"/>
      <c r="CZ99" s="688"/>
      <c r="DA99" s="688"/>
      <c r="DB99" s="688"/>
      <c r="DC99" s="688"/>
      <c r="DD99" s="688"/>
      <c r="DE99" s="688"/>
      <c r="DF99" s="688"/>
      <c r="DG99" s="688"/>
      <c r="DH99" s="688"/>
      <c r="DI99" s="688"/>
      <c r="DJ99" s="688"/>
      <c r="DK99" s="688"/>
      <c r="DL99" s="688"/>
      <c r="DM99" s="688"/>
      <c r="DN99" s="688"/>
      <c r="DO99" s="688"/>
      <c r="DP99" s="688"/>
      <c r="DQ99" s="688"/>
      <c r="DR99" s="688"/>
      <c r="DS99" s="688"/>
      <c r="DT99" s="688"/>
      <c r="DU99" s="688"/>
      <c r="DV99" s="688"/>
      <c r="DW99" s="688"/>
      <c r="DX99" s="688"/>
      <c r="DY99" s="688"/>
      <c r="DZ99" s="688"/>
      <c r="EA99" s="688"/>
      <c r="EB99" s="688"/>
      <c r="EC99" s="688"/>
      <c r="ED99" s="688"/>
      <c r="EE99" s="688"/>
      <c r="EF99" s="688"/>
      <c r="EG99" s="688"/>
      <c r="EH99" s="688"/>
      <c r="EI99" s="688"/>
      <c r="EJ99" s="688"/>
      <c r="EK99" s="688"/>
      <c r="EL99" s="688"/>
      <c r="EM99" s="688"/>
      <c r="EN99" s="688"/>
      <c r="EO99" s="688"/>
      <c r="EP99" s="688"/>
      <c r="EQ99" s="688"/>
      <c r="ER99" s="688"/>
      <c r="ES99" s="688"/>
      <c r="ET99" s="688"/>
      <c r="EU99" s="688"/>
      <c r="EV99" s="688"/>
      <c r="EW99" s="688"/>
      <c r="EX99" s="688"/>
      <c r="EY99" s="688"/>
    </row>
    <row r="100" spans="1:155" s="689" customFormat="1" ht="13.5" customHeight="1" x14ac:dyDescent="0.25">
      <c r="A100" s="679">
        <f t="shared" si="2"/>
        <v>87</v>
      </c>
      <c r="B100" s="691" t="s">
        <v>1910</v>
      </c>
      <c r="C100" s="613" t="s">
        <v>1893</v>
      </c>
      <c r="D100" s="635" t="s">
        <v>1891</v>
      </c>
      <c r="E100" s="620" t="s">
        <v>1999</v>
      </c>
      <c r="F100" s="685"/>
      <c r="G100" s="685"/>
      <c r="H100" s="685"/>
      <c r="I100" s="685"/>
      <c r="J100" s="685"/>
      <c r="K100" s="685"/>
      <c r="L100" s="685"/>
      <c r="M100" s="685"/>
      <c r="N100" s="685"/>
      <c r="O100" s="685"/>
      <c r="P100" s="685"/>
      <c r="Q100" s="685"/>
      <c r="R100" s="685"/>
      <c r="S100" s="685"/>
      <c r="T100" s="685"/>
      <c r="U100" s="685" t="s">
        <v>638</v>
      </c>
      <c r="V100" s="685"/>
      <c r="W100" s="685"/>
      <c r="X100" s="685"/>
      <c r="Y100" s="685"/>
      <c r="Z100" s="685"/>
      <c r="AA100" s="685"/>
      <c r="AB100" s="685"/>
      <c r="AC100" s="685"/>
      <c r="AD100" s="685"/>
      <c r="AE100" s="685"/>
      <c r="AF100" s="685"/>
      <c r="AG100" s="685"/>
      <c r="AH100" s="685"/>
      <c r="AI100" s="685"/>
      <c r="AJ100" s="685"/>
      <c r="AK100" s="687"/>
      <c r="AL100" s="688"/>
      <c r="AM100" s="688"/>
      <c r="AN100" s="688"/>
      <c r="AO100" s="688"/>
      <c r="AP100" s="688"/>
      <c r="AQ100" s="688"/>
      <c r="AR100" s="688"/>
      <c r="AS100" s="688"/>
      <c r="AT100" s="688"/>
      <c r="AU100" s="688"/>
      <c r="AV100" s="688"/>
      <c r="AW100" s="688"/>
      <c r="AX100" s="688"/>
      <c r="AY100" s="688"/>
      <c r="AZ100" s="688"/>
      <c r="BA100" s="688"/>
      <c r="BB100" s="688"/>
      <c r="BC100" s="688"/>
      <c r="BD100" s="688"/>
      <c r="BE100" s="688"/>
      <c r="BF100" s="688"/>
      <c r="BG100" s="688"/>
      <c r="BH100" s="688"/>
      <c r="BI100" s="688"/>
      <c r="BJ100" s="688"/>
      <c r="BK100" s="688"/>
      <c r="BL100" s="688"/>
      <c r="BM100" s="688"/>
      <c r="BN100" s="688"/>
      <c r="BO100" s="688"/>
      <c r="BP100" s="688"/>
      <c r="BQ100" s="688"/>
      <c r="BR100" s="688"/>
      <c r="BS100" s="688"/>
      <c r="BT100" s="688"/>
      <c r="BU100" s="688"/>
      <c r="BV100" s="688"/>
      <c r="BW100" s="688"/>
      <c r="BX100" s="688"/>
      <c r="BY100" s="688"/>
      <c r="BZ100" s="688"/>
      <c r="CA100" s="688"/>
      <c r="CB100" s="688"/>
      <c r="CC100" s="688"/>
      <c r="CD100" s="688"/>
      <c r="CE100" s="688"/>
      <c r="CF100" s="688"/>
      <c r="CG100" s="688"/>
      <c r="CH100" s="688"/>
      <c r="CI100" s="688"/>
      <c r="CJ100" s="688"/>
      <c r="CK100" s="688"/>
      <c r="CL100" s="688"/>
      <c r="CM100" s="688"/>
      <c r="CN100" s="688"/>
      <c r="CO100" s="688"/>
      <c r="CP100" s="688"/>
      <c r="CQ100" s="688"/>
      <c r="CR100" s="688"/>
      <c r="CS100" s="688"/>
      <c r="CT100" s="688"/>
      <c r="CU100" s="688"/>
      <c r="CV100" s="688"/>
      <c r="CW100" s="688"/>
      <c r="CX100" s="688"/>
      <c r="CY100" s="688"/>
      <c r="CZ100" s="688"/>
      <c r="DA100" s="688"/>
      <c r="DB100" s="688"/>
      <c r="DC100" s="688"/>
      <c r="DD100" s="688"/>
      <c r="DE100" s="688"/>
      <c r="DF100" s="688"/>
      <c r="DG100" s="688"/>
      <c r="DH100" s="688"/>
      <c r="DI100" s="688"/>
      <c r="DJ100" s="688"/>
      <c r="DK100" s="688"/>
      <c r="DL100" s="688"/>
      <c r="DM100" s="688"/>
      <c r="DN100" s="688"/>
      <c r="DO100" s="688"/>
      <c r="DP100" s="688"/>
      <c r="DQ100" s="688"/>
      <c r="DR100" s="688"/>
      <c r="DS100" s="688"/>
      <c r="DT100" s="688"/>
      <c r="DU100" s="688"/>
      <c r="DV100" s="688"/>
      <c r="DW100" s="688"/>
      <c r="DX100" s="688"/>
      <c r="DY100" s="688"/>
      <c r="DZ100" s="688"/>
      <c r="EA100" s="688"/>
      <c r="EB100" s="688"/>
      <c r="EC100" s="688"/>
      <c r="ED100" s="688"/>
      <c r="EE100" s="688"/>
      <c r="EF100" s="688"/>
      <c r="EG100" s="688"/>
      <c r="EH100" s="688"/>
      <c r="EI100" s="688"/>
      <c r="EJ100" s="688"/>
      <c r="EK100" s="688"/>
      <c r="EL100" s="688"/>
      <c r="EM100" s="688"/>
      <c r="EN100" s="688"/>
      <c r="EO100" s="688"/>
      <c r="EP100" s="688"/>
      <c r="EQ100" s="688"/>
      <c r="ER100" s="688"/>
      <c r="ES100" s="688"/>
      <c r="ET100" s="688"/>
      <c r="EU100" s="688"/>
      <c r="EV100" s="688"/>
      <c r="EW100" s="688"/>
      <c r="EX100" s="688"/>
      <c r="EY100" s="688"/>
    </row>
    <row r="101" spans="1:155" s="689" customFormat="1" ht="13.5" customHeight="1" x14ac:dyDescent="0.25">
      <c r="A101" s="679">
        <f t="shared" si="2"/>
        <v>88</v>
      </c>
      <c r="B101" s="691" t="s">
        <v>1911</v>
      </c>
      <c r="C101" s="613" t="s">
        <v>1893</v>
      </c>
      <c r="D101" s="635" t="s">
        <v>1891</v>
      </c>
      <c r="E101" s="620" t="s">
        <v>1999</v>
      </c>
      <c r="F101" s="685"/>
      <c r="G101" s="685"/>
      <c r="H101" s="685"/>
      <c r="I101" s="685"/>
      <c r="J101" s="685"/>
      <c r="K101" s="685"/>
      <c r="L101" s="685"/>
      <c r="M101" s="685"/>
      <c r="N101" s="685"/>
      <c r="O101" s="685"/>
      <c r="P101" s="685"/>
      <c r="Q101" s="685"/>
      <c r="R101" s="685"/>
      <c r="S101" s="685"/>
      <c r="T101" s="685"/>
      <c r="U101" s="685" t="s">
        <v>638</v>
      </c>
      <c r="V101" s="685"/>
      <c r="W101" s="685"/>
      <c r="X101" s="685"/>
      <c r="Y101" s="685"/>
      <c r="Z101" s="685"/>
      <c r="AA101" s="685"/>
      <c r="AB101" s="685"/>
      <c r="AC101" s="685"/>
      <c r="AD101" s="685"/>
      <c r="AE101" s="685"/>
      <c r="AF101" s="685"/>
      <c r="AG101" s="685"/>
      <c r="AH101" s="685"/>
      <c r="AI101" s="685"/>
      <c r="AJ101" s="685"/>
      <c r="AK101" s="687"/>
      <c r="AL101" s="688"/>
      <c r="AM101" s="688"/>
      <c r="AN101" s="688"/>
      <c r="AO101" s="688"/>
      <c r="AP101" s="688"/>
      <c r="AQ101" s="688"/>
      <c r="AR101" s="688"/>
      <c r="AS101" s="688"/>
      <c r="AT101" s="688"/>
      <c r="AU101" s="688"/>
      <c r="AV101" s="688"/>
      <c r="AW101" s="688"/>
      <c r="AX101" s="688"/>
      <c r="AY101" s="688"/>
      <c r="AZ101" s="688"/>
      <c r="BA101" s="688"/>
      <c r="BB101" s="688"/>
      <c r="BC101" s="688"/>
      <c r="BD101" s="688"/>
      <c r="BE101" s="688"/>
      <c r="BF101" s="688"/>
      <c r="BG101" s="688"/>
      <c r="BH101" s="688"/>
      <c r="BI101" s="688"/>
      <c r="BJ101" s="688"/>
      <c r="BK101" s="688"/>
      <c r="BL101" s="688"/>
      <c r="BM101" s="688"/>
      <c r="BN101" s="688"/>
      <c r="BO101" s="688"/>
      <c r="BP101" s="688"/>
      <c r="BQ101" s="688"/>
      <c r="BR101" s="688"/>
      <c r="BS101" s="688"/>
      <c r="BT101" s="688"/>
      <c r="BU101" s="688"/>
      <c r="BV101" s="688"/>
      <c r="BW101" s="688"/>
      <c r="BX101" s="688"/>
      <c r="BY101" s="688"/>
      <c r="BZ101" s="688"/>
      <c r="CA101" s="688"/>
      <c r="CB101" s="688"/>
      <c r="CC101" s="688"/>
      <c r="CD101" s="688"/>
      <c r="CE101" s="688"/>
      <c r="CF101" s="688"/>
      <c r="CG101" s="688"/>
      <c r="CH101" s="688"/>
      <c r="CI101" s="688"/>
      <c r="CJ101" s="688"/>
      <c r="CK101" s="688"/>
      <c r="CL101" s="688"/>
      <c r="CM101" s="688"/>
      <c r="CN101" s="688"/>
      <c r="CO101" s="688"/>
      <c r="CP101" s="688"/>
      <c r="CQ101" s="688"/>
      <c r="CR101" s="688"/>
      <c r="CS101" s="688"/>
      <c r="CT101" s="688"/>
      <c r="CU101" s="688"/>
      <c r="CV101" s="688"/>
      <c r="CW101" s="688"/>
      <c r="CX101" s="688"/>
      <c r="CY101" s="688"/>
      <c r="CZ101" s="688"/>
      <c r="DA101" s="688"/>
      <c r="DB101" s="688"/>
      <c r="DC101" s="688"/>
      <c r="DD101" s="688"/>
      <c r="DE101" s="688"/>
      <c r="DF101" s="688"/>
      <c r="DG101" s="688"/>
      <c r="DH101" s="688"/>
      <c r="DI101" s="688"/>
      <c r="DJ101" s="688"/>
      <c r="DK101" s="688"/>
      <c r="DL101" s="688"/>
      <c r="DM101" s="688"/>
      <c r="DN101" s="688"/>
      <c r="DO101" s="688"/>
      <c r="DP101" s="688"/>
      <c r="DQ101" s="688"/>
      <c r="DR101" s="688"/>
      <c r="DS101" s="688"/>
      <c r="DT101" s="688"/>
      <c r="DU101" s="688"/>
      <c r="DV101" s="688"/>
      <c r="DW101" s="688"/>
      <c r="DX101" s="688"/>
      <c r="DY101" s="688"/>
      <c r="DZ101" s="688"/>
      <c r="EA101" s="688"/>
      <c r="EB101" s="688"/>
      <c r="EC101" s="688"/>
      <c r="ED101" s="688"/>
      <c r="EE101" s="688"/>
      <c r="EF101" s="688"/>
      <c r="EG101" s="688"/>
      <c r="EH101" s="688"/>
      <c r="EI101" s="688"/>
      <c r="EJ101" s="688"/>
      <c r="EK101" s="688"/>
      <c r="EL101" s="688"/>
      <c r="EM101" s="688"/>
      <c r="EN101" s="688"/>
      <c r="EO101" s="688"/>
      <c r="EP101" s="688"/>
      <c r="EQ101" s="688"/>
      <c r="ER101" s="688"/>
      <c r="ES101" s="688"/>
      <c r="ET101" s="688"/>
      <c r="EU101" s="688"/>
      <c r="EV101" s="688"/>
      <c r="EW101" s="688"/>
      <c r="EX101" s="688"/>
      <c r="EY101" s="688"/>
    </row>
    <row r="102" spans="1:155" s="689" customFormat="1" ht="13.5" customHeight="1" x14ac:dyDescent="0.25">
      <c r="A102" s="679">
        <f t="shared" si="2"/>
        <v>89</v>
      </c>
      <c r="B102" s="691" t="s">
        <v>1912</v>
      </c>
      <c r="C102" s="613" t="s">
        <v>1893</v>
      </c>
      <c r="D102" s="635" t="s">
        <v>1891</v>
      </c>
      <c r="E102" s="620" t="s">
        <v>1999</v>
      </c>
      <c r="F102" s="685"/>
      <c r="G102" s="685"/>
      <c r="H102" s="685" t="s">
        <v>638</v>
      </c>
      <c r="I102" s="685"/>
      <c r="J102" s="685"/>
      <c r="K102" s="685"/>
      <c r="L102" s="685"/>
      <c r="M102" s="685"/>
      <c r="N102" s="685"/>
      <c r="O102" s="685"/>
      <c r="P102" s="685"/>
      <c r="Q102" s="685"/>
      <c r="R102" s="685"/>
      <c r="S102" s="685"/>
      <c r="T102" s="685"/>
      <c r="U102" s="685"/>
      <c r="V102" s="685" t="s">
        <v>638</v>
      </c>
      <c r="W102" s="685"/>
      <c r="X102" s="685"/>
      <c r="Y102" s="685"/>
      <c r="Z102" s="685"/>
      <c r="AA102" s="685"/>
      <c r="AB102" s="685"/>
      <c r="AC102" s="685"/>
      <c r="AD102" s="685"/>
      <c r="AE102" s="685"/>
      <c r="AF102" s="685"/>
      <c r="AG102" s="685"/>
      <c r="AH102" s="685"/>
      <c r="AI102" s="685"/>
      <c r="AJ102" s="685"/>
      <c r="AK102" s="687"/>
      <c r="AL102" s="688"/>
      <c r="AM102" s="688"/>
      <c r="AN102" s="688"/>
      <c r="AO102" s="688"/>
      <c r="AP102" s="688"/>
      <c r="AQ102" s="688"/>
      <c r="AR102" s="688"/>
      <c r="AS102" s="688"/>
      <c r="AT102" s="688"/>
      <c r="AU102" s="688"/>
      <c r="AV102" s="688"/>
      <c r="AW102" s="688"/>
      <c r="AX102" s="688"/>
      <c r="AY102" s="688"/>
      <c r="AZ102" s="688"/>
      <c r="BA102" s="688"/>
      <c r="BB102" s="688"/>
      <c r="BC102" s="688"/>
      <c r="BD102" s="688"/>
      <c r="BE102" s="688"/>
      <c r="BF102" s="688"/>
      <c r="BG102" s="688"/>
      <c r="BH102" s="688"/>
      <c r="BI102" s="688"/>
      <c r="BJ102" s="688"/>
      <c r="BK102" s="688"/>
      <c r="BL102" s="688"/>
      <c r="BM102" s="688"/>
      <c r="BN102" s="688"/>
      <c r="BO102" s="688"/>
      <c r="BP102" s="688"/>
      <c r="BQ102" s="688"/>
      <c r="BR102" s="688"/>
      <c r="BS102" s="688"/>
      <c r="BT102" s="688"/>
      <c r="BU102" s="688"/>
      <c r="BV102" s="688"/>
      <c r="BW102" s="688"/>
      <c r="BX102" s="688"/>
      <c r="BY102" s="688"/>
      <c r="BZ102" s="688"/>
      <c r="CA102" s="688"/>
      <c r="CB102" s="688"/>
      <c r="CC102" s="688"/>
      <c r="CD102" s="688"/>
      <c r="CE102" s="688"/>
      <c r="CF102" s="688"/>
      <c r="CG102" s="688"/>
      <c r="CH102" s="688"/>
      <c r="CI102" s="688"/>
      <c r="CJ102" s="688"/>
      <c r="CK102" s="688"/>
      <c r="CL102" s="688"/>
      <c r="CM102" s="688"/>
      <c r="CN102" s="688"/>
      <c r="CO102" s="688"/>
      <c r="CP102" s="688"/>
      <c r="CQ102" s="688"/>
      <c r="CR102" s="688"/>
      <c r="CS102" s="688"/>
      <c r="CT102" s="688"/>
      <c r="CU102" s="688"/>
      <c r="CV102" s="688"/>
      <c r="CW102" s="688"/>
      <c r="CX102" s="688"/>
      <c r="CY102" s="688"/>
      <c r="CZ102" s="688"/>
      <c r="DA102" s="688"/>
      <c r="DB102" s="688"/>
      <c r="DC102" s="688"/>
      <c r="DD102" s="688"/>
      <c r="DE102" s="688"/>
      <c r="DF102" s="688"/>
      <c r="DG102" s="688"/>
      <c r="DH102" s="688"/>
      <c r="DI102" s="688"/>
      <c r="DJ102" s="688"/>
      <c r="DK102" s="688"/>
      <c r="DL102" s="688"/>
      <c r="DM102" s="688"/>
      <c r="DN102" s="688"/>
      <c r="DO102" s="688"/>
      <c r="DP102" s="688"/>
      <c r="DQ102" s="688"/>
      <c r="DR102" s="688"/>
      <c r="DS102" s="688"/>
      <c r="DT102" s="688"/>
      <c r="DU102" s="688"/>
      <c r="DV102" s="688"/>
      <c r="DW102" s="688"/>
      <c r="DX102" s="688"/>
      <c r="DY102" s="688"/>
      <c r="DZ102" s="688"/>
      <c r="EA102" s="688"/>
      <c r="EB102" s="688"/>
      <c r="EC102" s="688"/>
      <c r="ED102" s="688"/>
      <c r="EE102" s="688"/>
      <c r="EF102" s="688"/>
      <c r="EG102" s="688"/>
      <c r="EH102" s="688"/>
      <c r="EI102" s="688"/>
      <c r="EJ102" s="688"/>
      <c r="EK102" s="688"/>
      <c r="EL102" s="688"/>
      <c r="EM102" s="688"/>
      <c r="EN102" s="688"/>
      <c r="EO102" s="688"/>
      <c r="EP102" s="688"/>
      <c r="EQ102" s="688"/>
      <c r="ER102" s="688"/>
      <c r="ES102" s="688"/>
      <c r="ET102" s="688"/>
      <c r="EU102" s="688"/>
      <c r="EV102" s="688"/>
      <c r="EW102" s="688"/>
      <c r="EX102" s="688"/>
      <c r="EY102" s="688"/>
    </row>
    <row r="103" spans="1:155" s="689" customFormat="1" ht="13.5" customHeight="1" x14ac:dyDescent="0.25">
      <c r="A103" s="679">
        <f t="shared" si="2"/>
        <v>90</v>
      </c>
      <c r="B103" s="691" t="s">
        <v>1913</v>
      </c>
      <c r="C103" s="613" t="s">
        <v>1893</v>
      </c>
      <c r="D103" s="635" t="s">
        <v>1891</v>
      </c>
      <c r="E103" s="620" t="s">
        <v>1999</v>
      </c>
      <c r="F103" s="685"/>
      <c r="G103" s="685"/>
      <c r="H103" s="685" t="s">
        <v>638</v>
      </c>
      <c r="I103" s="685"/>
      <c r="J103" s="685"/>
      <c r="K103" s="685"/>
      <c r="L103" s="685"/>
      <c r="M103" s="685"/>
      <c r="N103" s="685"/>
      <c r="O103" s="685"/>
      <c r="P103" s="685"/>
      <c r="Q103" s="685"/>
      <c r="R103" s="685"/>
      <c r="S103" s="685"/>
      <c r="T103" s="685"/>
      <c r="U103" s="685"/>
      <c r="V103" s="685"/>
      <c r="W103" s="685" t="s">
        <v>638</v>
      </c>
      <c r="X103" s="685"/>
      <c r="Y103" s="685"/>
      <c r="Z103" s="685"/>
      <c r="AA103" s="685"/>
      <c r="AB103" s="685"/>
      <c r="AC103" s="685"/>
      <c r="AD103" s="685"/>
      <c r="AE103" s="685"/>
      <c r="AF103" s="685"/>
      <c r="AG103" s="685"/>
      <c r="AH103" s="685"/>
      <c r="AI103" s="685"/>
      <c r="AJ103" s="685"/>
      <c r="AK103" s="687"/>
      <c r="AL103" s="688"/>
      <c r="AM103" s="688"/>
      <c r="AN103" s="688"/>
      <c r="AO103" s="688"/>
      <c r="AP103" s="688"/>
      <c r="AQ103" s="688"/>
      <c r="AR103" s="688"/>
      <c r="AS103" s="688"/>
      <c r="AT103" s="688"/>
      <c r="AU103" s="688"/>
      <c r="AV103" s="688"/>
      <c r="AW103" s="688"/>
      <c r="AX103" s="688"/>
      <c r="AY103" s="688"/>
      <c r="AZ103" s="688"/>
      <c r="BA103" s="688"/>
      <c r="BB103" s="688"/>
      <c r="BC103" s="688"/>
      <c r="BD103" s="688"/>
      <c r="BE103" s="688"/>
      <c r="BF103" s="688"/>
      <c r="BG103" s="688"/>
      <c r="BH103" s="688"/>
      <c r="BI103" s="688"/>
      <c r="BJ103" s="688"/>
      <c r="BK103" s="688"/>
      <c r="BL103" s="688"/>
      <c r="BM103" s="688"/>
      <c r="BN103" s="688"/>
      <c r="BO103" s="688"/>
      <c r="BP103" s="688"/>
      <c r="BQ103" s="688"/>
      <c r="BR103" s="688"/>
      <c r="BS103" s="688"/>
      <c r="BT103" s="688"/>
      <c r="BU103" s="688"/>
      <c r="BV103" s="688"/>
      <c r="BW103" s="688"/>
      <c r="BX103" s="688"/>
      <c r="BY103" s="688"/>
      <c r="BZ103" s="688"/>
      <c r="CA103" s="688"/>
      <c r="CB103" s="688"/>
      <c r="CC103" s="688"/>
      <c r="CD103" s="688"/>
      <c r="CE103" s="688"/>
      <c r="CF103" s="688"/>
      <c r="CG103" s="688"/>
      <c r="CH103" s="688"/>
      <c r="CI103" s="688"/>
      <c r="CJ103" s="688"/>
      <c r="CK103" s="688"/>
      <c r="CL103" s="688"/>
      <c r="CM103" s="688"/>
      <c r="CN103" s="688"/>
      <c r="CO103" s="688"/>
      <c r="CP103" s="688"/>
      <c r="CQ103" s="688"/>
      <c r="CR103" s="688"/>
      <c r="CS103" s="688"/>
      <c r="CT103" s="688"/>
      <c r="CU103" s="688"/>
      <c r="CV103" s="688"/>
      <c r="CW103" s="688"/>
      <c r="CX103" s="688"/>
      <c r="CY103" s="688"/>
      <c r="CZ103" s="688"/>
      <c r="DA103" s="688"/>
      <c r="DB103" s="688"/>
      <c r="DC103" s="688"/>
      <c r="DD103" s="688"/>
      <c r="DE103" s="688"/>
      <c r="DF103" s="688"/>
      <c r="DG103" s="688"/>
      <c r="DH103" s="688"/>
      <c r="DI103" s="688"/>
      <c r="DJ103" s="688"/>
      <c r="DK103" s="688"/>
      <c r="DL103" s="688"/>
      <c r="DM103" s="688"/>
      <c r="DN103" s="688"/>
      <c r="DO103" s="688"/>
      <c r="DP103" s="688"/>
      <c r="DQ103" s="688"/>
      <c r="DR103" s="688"/>
      <c r="DS103" s="688"/>
      <c r="DT103" s="688"/>
      <c r="DU103" s="688"/>
      <c r="DV103" s="688"/>
      <c r="DW103" s="688"/>
      <c r="DX103" s="688"/>
      <c r="DY103" s="688"/>
      <c r="DZ103" s="688"/>
      <c r="EA103" s="688"/>
      <c r="EB103" s="688"/>
      <c r="EC103" s="688"/>
      <c r="ED103" s="688"/>
      <c r="EE103" s="688"/>
      <c r="EF103" s="688"/>
      <c r="EG103" s="688"/>
      <c r="EH103" s="688"/>
      <c r="EI103" s="688"/>
      <c r="EJ103" s="688"/>
      <c r="EK103" s="688"/>
      <c r="EL103" s="688"/>
      <c r="EM103" s="688"/>
      <c r="EN103" s="688"/>
      <c r="EO103" s="688"/>
      <c r="EP103" s="688"/>
      <c r="EQ103" s="688"/>
      <c r="ER103" s="688"/>
      <c r="ES103" s="688"/>
      <c r="ET103" s="688"/>
      <c r="EU103" s="688"/>
      <c r="EV103" s="688"/>
      <c r="EW103" s="688"/>
      <c r="EX103" s="688"/>
      <c r="EY103" s="688"/>
    </row>
    <row r="104" spans="1:155" s="689" customFormat="1" ht="13.5" customHeight="1" x14ac:dyDescent="0.25">
      <c r="A104" s="679">
        <f t="shared" si="2"/>
        <v>91</v>
      </c>
      <c r="B104" s="694" t="s">
        <v>1914</v>
      </c>
      <c r="C104" s="613" t="s">
        <v>1893</v>
      </c>
      <c r="D104" s="635" t="s">
        <v>1891</v>
      </c>
      <c r="E104" s="696" t="s">
        <v>1499</v>
      </c>
      <c r="F104" s="685" t="s">
        <v>638</v>
      </c>
      <c r="G104" s="685" t="s">
        <v>638</v>
      </c>
      <c r="H104" s="685" t="s">
        <v>638</v>
      </c>
      <c r="I104" s="685"/>
      <c r="J104" s="685"/>
      <c r="K104" s="685"/>
      <c r="L104" s="685"/>
      <c r="M104" s="685"/>
      <c r="N104" s="685"/>
      <c r="O104" s="685"/>
      <c r="P104" s="685"/>
      <c r="Q104" s="685"/>
      <c r="R104" s="685"/>
      <c r="S104" s="685"/>
      <c r="T104" s="685"/>
      <c r="U104" s="685"/>
      <c r="V104" s="685"/>
      <c r="W104" s="685"/>
      <c r="Z104" s="685" t="s">
        <v>638</v>
      </c>
      <c r="AA104" s="685"/>
      <c r="AB104" s="685"/>
      <c r="AC104" s="685"/>
      <c r="AD104" s="685"/>
      <c r="AE104" s="685"/>
      <c r="AF104" s="685"/>
      <c r="AG104" s="685"/>
      <c r="AH104" s="685"/>
      <c r="AI104" s="685"/>
      <c r="AJ104" s="685"/>
      <c r="AK104" s="687"/>
      <c r="AL104" s="688"/>
      <c r="AM104" s="688"/>
      <c r="AN104" s="688"/>
      <c r="AO104" s="688"/>
      <c r="AP104" s="688"/>
      <c r="AQ104" s="688"/>
      <c r="AR104" s="688"/>
      <c r="AS104" s="688"/>
      <c r="AT104" s="688"/>
      <c r="AU104" s="688"/>
      <c r="AV104" s="688"/>
      <c r="AW104" s="688"/>
      <c r="AX104" s="688"/>
      <c r="AY104" s="688"/>
      <c r="AZ104" s="688"/>
      <c r="BA104" s="688"/>
      <c r="BB104" s="688"/>
      <c r="BC104" s="688"/>
      <c r="BD104" s="688"/>
      <c r="BE104" s="688"/>
      <c r="BF104" s="688"/>
      <c r="BG104" s="688"/>
      <c r="BH104" s="688"/>
      <c r="BI104" s="688"/>
      <c r="BJ104" s="688"/>
      <c r="BK104" s="688"/>
      <c r="BL104" s="688"/>
      <c r="BM104" s="688"/>
      <c r="BN104" s="688"/>
      <c r="BO104" s="688"/>
      <c r="BP104" s="688"/>
      <c r="BQ104" s="688"/>
      <c r="BR104" s="688"/>
      <c r="BS104" s="688"/>
      <c r="BT104" s="688"/>
      <c r="BU104" s="688"/>
      <c r="BV104" s="688"/>
      <c r="BW104" s="688"/>
      <c r="BX104" s="688"/>
      <c r="BY104" s="688"/>
      <c r="BZ104" s="688"/>
      <c r="CA104" s="688"/>
      <c r="CB104" s="688"/>
      <c r="CC104" s="688"/>
      <c r="CD104" s="688"/>
      <c r="CE104" s="688"/>
      <c r="CF104" s="688"/>
      <c r="CG104" s="688"/>
      <c r="CH104" s="688"/>
      <c r="CI104" s="688"/>
      <c r="CJ104" s="688"/>
      <c r="CK104" s="688"/>
      <c r="CL104" s="688"/>
      <c r="CM104" s="688"/>
      <c r="CN104" s="688"/>
      <c r="CO104" s="688"/>
      <c r="CP104" s="688"/>
      <c r="CQ104" s="688"/>
      <c r="CR104" s="688"/>
      <c r="CS104" s="688"/>
      <c r="CT104" s="688"/>
      <c r="CU104" s="688"/>
      <c r="CV104" s="688"/>
      <c r="CW104" s="688"/>
      <c r="CX104" s="688"/>
      <c r="CY104" s="688"/>
      <c r="CZ104" s="688"/>
      <c r="DA104" s="688"/>
      <c r="DB104" s="688"/>
      <c r="DC104" s="688"/>
      <c r="DD104" s="688"/>
      <c r="DE104" s="688"/>
      <c r="DF104" s="688"/>
      <c r="DG104" s="688"/>
      <c r="DH104" s="688"/>
      <c r="DI104" s="688"/>
      <c r="DJ104" s="688"/>
      <c r="DK104" s="688"/>
      <c r="DL104" s="688"/>
      <c r="DM104" s="688"/>
      <c r="DN104" s="688"/>
      <c r="DO104" s="688"/>
      <c r="DP104" s="688"/>
      <c r="DQ104" s="688"/>
      <c r="DR104" s="688"/>
      <c r="DS104" s="688"/>
      <c r="DT104" s="688"/>
      <c r="DU104" s="688"/>
      <c r="DV104" s="688"/>
      <c r="DW104" s="688"/>
      <c r="DX104" s="688"/>
      <c r="DY104" s="688"/>
      <c r="DZ104" s="688"/>
      <c r="EA104" s="688"/>
      <c r="EB104" s="688"/>
      <c r="EC104" s="688"/>
      <c r="ED104" s="688"/>
      <c r="EE104" s="688"/>
      <c r="EF104" s="688"/>
      <c r="EG104" s="688"/>
      <c r="EH104" s="688"/>
      <c r="EI104" s="688"/>
      <c r="EJ104" s="688"/>
      <c r="EK104" s="688"/>
      <c r="EL104" s="688"/>
      <c r="EM104" s="688"/>
      <c r="EN104" s="688"/>
      <c r="EO104" s="688"/>
      <c r="EP104" s="688"/>
      <c r="EQ104" s="688"/>
      <c r="ER104" s="688"/>
      <c r="ES104" s="688"/>
      <c r="ET104" s="688"/>
      <c r="EU104" s="688"/>
      <c r="EV104" s="688"/>
      <c r="EW104" s="688"/>
      <c r="EX104" s="688"/>
      <c r="EY104" s="688"/>
    </row>
    <row r="105" spans="1:155" s="689" customFormat="1" ht="13.5" customHeight="1" x14ac:dyDescent="0.25">
      <c r="A105" s="679">
        <f t="shared" si="2"/>
        <v>92</v>
      </c>
      <c r="B105" s="691" t="s">
        <v>1915</v>
      </c>
      <c r="C105" s="613" t="s">
        <v>1893</v>
      </c>
      <c r="D105" s="635" t="s">
        <v>1891</v>
      </c>
      <c r="E105" s="620" t="s">
        <v>1999</v>
      </c>
      <c r="F105" s="685"/>
      <c r="G105" s="685"/>
      <c r="H105" s="685" t="s">
        <v>638</v>
      </c>
      <c r="I105" s="685"/>
      <c r="J105" s="685"/>
      <c r="K105" s="685"/>
      <c r="L105" s="685"/>
      <c r="M105" s="685"/>
      <c r="N105" s="685"/>
      <c r="O105" s="685"/>
      <c r="P105" s="685"/>
      <c r="Q105" s="685"/>
      <c r="R105" s="685"/>
      <c r="S105" s="685"/>
      <c r="T105" s="685"/>
      <c r="U105" s="685"/>
      <c r="V105" s="685"/>
      <c r="W105" s="685"/>
      <c r="Z105" s="685"/>
      <c r="AA105" s="685" t="s">
        <v>638</v>
      </c>
      <c r="AB105" s="685"/>
      <c r="AC105" s="685"/>
      <c r="AD105" s="685"/>
      <c r="AE105" s="685"/>
      <c r="AF105" s="685"/>
      <c r="AG105" s="685"/>
      <c r="AH105" s="685"/>
      <c r="AI105" s="685"/>
      <c r="AJ105" s="685"/>
      <c r="AK105" s="687"/>
      <c r="AL105" s="688"/>
      <c r="AM105" s="688"/>
      <c r="AN105" s="688"/>
      <c r="AO105" s="688"/>
      <c r="AP105" s="688"/>
      <c r="AQ105" s="688"/>
      <c r="AR105" s="688"/>
      <c r="AS105" s="688"/>
      <c r="AT105" s="688"/>
      <c r="AU105" s="688"/>
      <c r="AV105" s="688"/>
      <c r="AW105" s="688"/>
      <c r="AX105" s="688"/>
      <c r="AY105" s="688"/>
      <c r="AZ105" s="688"/>
      <c r="BA105" s="688"/>
      <c r="BB105" s="688"/>
      <c r="BC105" s="688"/>
      <c r="BD105" s="688"/>
      <c r="BE105" s="688"/>
      <c r="BF105" s="688"/>
      <c r="BG105" s="688"/>
      <c r="BH105" s="688"/>
      <c r="BI105" s="688"/>
      <c r="BJ105" s="688"/>
      <c r="BK105" s="688"/>
      <c r="BL105" s="688"/>
      <c r="BM105" s="688"/>
      <c r="BN105" s="688"/>
      <c r="BO105" s="688"/>
      <c r="BP105" s="688"/>
      <c r="BQ105" s="688"/>
      <c r="BR105" s="688"/>
      <c r="BS105" s="688"/>
      <c r="BT105" s="688"/>
      <c r="BU105" s="688"/>
      <c r="BV105" s="688"/>
      <c r="BW105" s="688"/>
      <c r="BX105" s="688"/>
      <c r="BY105" s="688"/>
      <c r="BZ105" s="688"/>
      <c r="CA105" s="688"/>
      <c r="CB105" s="688"/>
      <c r="CC105" s="688"/>
      <c r="CD105" s="688"/>
      <c r="CE105" s="688"/>
      <c r="CF105" s="688"/>
      <c r="CG105" s="688"/>
      <c r="CH105" s="688"/>
      <c r="CI105" s="688"/>
      <c r="CJ105" s="688"/>
      <c r="CK105" s="688"/>
      <c r="CL105" s="688"/>
      <c r="CM105" s="688"/>
      <c r="CN105" s="688"/>
      <c r="CO105" s="688"/>
      <c r="CP105" s="688"/>
      <c r="CQ105" s="688"/>
      <c r="CR105" s="688"/>
      <c r="CS105" s="688"/>
      <c r="CT105" s="688"/>
      <c r="CU105" s="688"/>
      <c r="CV105" s="688"/>
      <c r="CW105" s="688"/>
      <c r="CX105" s="688"/>
      <c r="CY105" s="688"/>
      <c r="CZ105" s="688"/>
      <c r="DA105" s="688"/>
      <c r="DB105" s="688"/>
      <c r="DC105" s="688"/>
      <c r="DD105" s="688"/>
      <c r="DE105" s="688"/>
      <c r="DF105" s="688"/>
      <c r="DG105" s="688"/>
      <c r="DH105" s="688"/>
      <c r="DI105" s="688"/>
      <c r="DJ105" s="688"/>
      <c r="DK105" s="688"/>
      <c r="DL105" s="688"/>
      <c r="DM105" s="688"/>
      <c r="DN105" s="688"/>
      <c r="DO105" s="688"/>
      <c r="DP105" s="688"/>
      <c r="DQ105" s="688"/>
      <c r="DR105" s="688"/>
      <c r="DS105" s="688"/>
      <c r="DT105" s="688"/>
      <c r="DU105" s="688"/>
      <c r="DV105" s="688"/>
      <c r="DW105" s="688"/>
      <c r="DX105" s="688"/>
      <c r="DY105" s="688"/>
      <c r="DZ105" s="688"/>
      <c r="EA105" s="688"/>
      <c r="EB105" s="688"/>
      <c r="EC105" s="688"/>
      <c r="ED105" s="688"/>
      <c r="EE105" s="688"/>
      <c r="EF105" s="688"/>
      <c r="EG105" s="688"/>
      <c r="EH105" s="688"/>
      <c r="EI105" s="688"/>
      <c r="EJ105" s="688"/>
      <c r="EK105" s="688"/>
      <c r="EL105" s="688"/>
      <c r="EM105" s="688"/>
      <c r="EN105" s="688"/>
      <c r="EO105" s="688"/>
      <c r="EP105" s="688"/>
      <c r="EQ105" s="688"/>
      <c r="ER105" s="688"/>
      <c r="ES105" s="688"/>
      <c r="ET105" s="688"/>
      <c r="EU105" s="688"/>
      <c r="EV105" s="688"/>
      <c r="EW105" s="688"/>
      <c r="EX105" s="688"/>
      <c r="EY105" s="688"/>
    </row>
    <row r="106" spans="1:155" s="689" customFormat="1" ht="13.5" customHeight="1" x14ac:dyDescent="0.25">
      <c r="A106" s="679">
        <f t="shared" si="2"/>
        <v>93</v>
      </c>
      <c r="B106" s="691" t="s">
        <v>1916</v>
      </c>
      <c r="C106" s="613" t="s">
        <v>1893</v>
      </c>
      <c r="D106" s="635" t="s">
        <v>1891</v>
      </c>
      <c r="E106" s="620" t="s">
        <v>1999</v>
      </c>
      <c r="F106" s="685"/>
      <c r="G106" s="685"/>
      <c r="H106" s="685" t="s">
        <v>638</v>
      </c>
      <c r="I106" s="685"/>
      <c r="J106" s="685"/>
      <c r="K106" s="685"/>
      <c r="L106" s="685"/>
      <c r="M106" s="685"/>
      <c r="N106" s="685"/>
      <c r="O106" s="685"/>
      <c r="P106" s="685"/>
      <c r="Q106" s="685"/>
      <c r="R106" s="685"/>
      <c r="S106" s="685"/>
      <c r="T106" s="685"/>
      <c r="U106" s="685"/>
      <c r="V106" s="685"/>
      <c r="W106" s="685"/>
      <c r="Z106" s="685"/>
      <c r="AA106" s="685" t="s">
        <v>638</v>
      </c>
      <c r="AB106" s="685"/>
      <c r="AC106" s="685"/>
      <c r="AD106" s="685"/>
      <c r="AE106" s="685"/>
      <c r="AF106" s="685"/>
      <c r="AG106" s="685"/>
      <c r="AH106" s="685"/>
      <c r="AI106" s="685"/>
      <c r="AJ106" s="685"/>
      <c r="AK106" s="687"/>
      <c r="AL106" s="688"/>
      <c r="AM106" s="688"/>
      <c r="AN106" s="688"/>
      <c r="AO106" s="688"/>
      <c r="AP106" s="688"/>
      <c r="AQ106" s="688"/>
      <c r="AR106" s="688"/>
      <c r="AS106" s="688"/>
      <c r="AT106" s="688"/>
      <c r="AU106" s="688"/>
      <c r="AV106" s="688"/>
      <c r="AW106" s="688"/>
      <c r="AX106" s="688"/>
      <c r="AY106" s="688"/>
      <c r="AZ106" s="688"/>
      <c r="BA106" s="688"/>
      <c r="BB106" s="688"/>
      <c r="BC106" s="688"/>
      <c r="BD106" s="688"/>
      <c r="BE106" s="688"/>
      <c r="BF106" s="688"/>
      <c r="BG106" s="688"/>
      <c r="BH106" s="688"/>
      <c r="BI106" s="688"/>
      <c r="BJ106" s="688"/>
      <c r="BK106" s="688"/>
      <c r="BL106" s="688"/>
      <c r="BM106" s="688"/>
      <c r="BN106" s="688"/>
      <c r="BO106" s="688"/>
      <c r="BP106" s="688"/>
      <c r="BQ106" s="688"/>
      <c r="BR106" s="688"/>
      <c r="BS106" s="688"/>
      <c r="BT106" s="688"/>
      <c r="BU106" s="688"/>
      <c r="BV106" s="688"/>
      <c r="BW106" s="688"/>
      <c r="BX106" s="688"/>
      <c r="BY106" s="688"/>
      <c r="BZ106" s="688"/>
      <c r="CA106" s="688"/>
      <c r="CB106" s="688"/>
      <c r="CC106" s="688"/>
      <c r="CD106" s="688"/>
      <c r="CE106" s="688"/>
      <c r="CF106" s="688"/>
      <c r="CG106" s="688"/>
      <c r="CH106" s="688"/>
      <c r="CI106" s="688"/>
      <c r="CJ106" s="688"/>
      <c r="CK106" s="688"/>
      <c r="CL106" s="688"/>
      <c r="CM106" s="688"/>
      <c r="CN106" s="688"/>
      <c r="CO106" s="688"/>
      <c r="CP106" s="688"/>
      <c r="CQ106" s="688"/>
      <c r="CR106" s="688"/>
      <c r="CS106" s="688"/>
      <c r="CT106" s="688"/>
      <c r="CU106" s="688"/>
      <c r="CV106" s="688"/>
      <c r="CW106" s="688"/>
      <c r="CX106" s="688"/>
      <c r="CY106" s="688"/>
      <c r="CZ106" s="688"/>
      <c r="DA106" s="688"/>
      <c r="DB106" s="688"/>
      <c r="DC106" s="688"/>
      <c r="DD106" s="688"/>
      <c r="DE106" s="688"/>
      <c r="DF106" s="688"/>
      <c r="DG106" s="688"/>
      <c r="DH106" s="688"/>
      <c r="DI106" s="688"/>
      <c r="DJ106" s="688"/>
      <c r="DK106" s="688"/>
      <c r="DL106" s="688"/>
      <c r="DM106" s="688"/>
      <c r="DN106" s="688"/>
      <c r="DO106" s="688"/>
      <c r="DP106" s="688"/>
      <c r="DQ106" s="688"/>
      <c r="DR106" s="688"/>
      <c r="DS106" s="688"/>
      <c r="DT106" s="688"/>
      <c r="DU106" s="688"/>
      <c r="DV106" s="688"/>
      <c r="DW106" s="688"/>
      <c r="DX106" s="688"/>
      <c r="DY106" s="688"/>
      <c r="DZ106" s="688"/>
      <c r="EA106" s="688"/>
      <c r="EB106" s="688"/>
      <c r="EC106" s="688"/>
      <c r="ED106" s="688"/>
      <c r="EE106" s="688"/>
      <c r="EF106" s="688"/>
      <c r="EG106" s="688"/>
      <c r="EH106" s="688"/>
      <c r="EI106" s="688"/>
      <c r="EJ106" s="688"/>
      <c r="EK106" s="688"/>
      <c r="EL106" s="688"/>
      <c r="EM106" s="688"/>
      <c r="EN106" s="688"/>
      <c r="EO106" s="688"/>
      <c r="EP106" s="688"/>
      <c r="EQ106" s="688"/>
      <c r="ER106" s="688"/>
      <c r="ES106" s="688"/>
      <c r="ET106" s="688"/>
      <c r="EU106" s="688"/>
      <c r="EV106" s="688"/>
      <c r="EW106" s="688"/>
      <c r="EX106" s="688"/>
      <c r="EY106" s="688"/>
    </row>
    <row r="107" spans="1:155" s="689" customFormat="1" ht="13.5" customHeight="1" x14ac:dyDescent="0.25">
      <c r="A107" s="679">
        <f t="shared" si="2"/>
        <v>94</v>
      </c>
      <c r="B107" s="691" t="s">
        <v>1917</v>
      </c>
      <c r="C107" s="613" t="s">
        <v>1893</v>
      </c>
      <c r="D107" s="635" t="s">
        <v>1891</v>
      </c>
      <c r="E107" s="620" t="s">
        <v>1999</v>
      </c>
      <c r="F107" s="685"/>
      <c r="G107" s="685"/>
      <c r="H107" s="685"/>
      <c r="I107" s="685"/>
      <c r="J107" s="685"/>
      <c r="K107" s="685"/>
      <c r="L107" s="685"/>
      <c r="M107" s="685"/>
      <c r="N107" s="685"/>
      <c r="O107" s="685"/>
      <c r="P107" s="685"/>
      <c r="Q107" s="685"/>
      <c r="R107" s="685"/>
      <c r="S107" s="685"/>
      <c r="T107" s="685"/>
      <c r="U107" s="685"/>
      <c r="V107" s="685"/>
      <c r="W107" s="685"/>
      <c r="X107" s="685"/>
      <c r="Y107" s="685"/>
      <c r="Z107" s="685"/>
      <c r="AA107" s="685"/>
      <c r="AB107" s="685" t="s">
        <v>638</v>
      </c>
      <c r="AC107" s="685"/>
      <c r="AD107" s="685"/>
      <c r="AE107" s="685"/>
      <c r="AF107" s="685"/>
      <c r="AG107" s="685"/>
      <c r="AH107" s="685"/>
      <c r="AI107" s="685"/>
      <c r="AJ107" s="685"/>
      <c r="AK107" s="687"/>
      <c r="AL107" s="688"/>
      <c r="AM107" s="688"/>
      <c r="AN107" s="688"/>
      <c r="AO107" s="688"/>
      <c r="AP107" s="688"/>
      <c r="AQ107" s="688"/>
      <c r="AR107" s="688"/>
      <c r="AS107" s="688"/>
      <c r="AT107" s="688"/>
      <c r="AU107" s="688"/>
      <c r="AV107" s="688"/>
      <c r="AW107" s="688"/>
      <c r="AX107" s="688"/>
      <c r="AY107" s="688"/>
      <c r="AZ107" s="688"/>
      <c r="BA107" s="688"/>
      <c r="BB107" s="688"/>
      <c r="BC107" s="688"/>
      <c r="BD107" s="688"/>
      <c r="BE107" s="688"/>
      <c r="BF107" s="688"/>
      <c r="BG107" s="688"/>
      <c r="BH107" s="688"/>
      <c r="BI107" s="688"/>
      <c r="BJ107" s="688"/>
      <c r="BK107" s="688"/>
      <c r="BL107" s="688"/>
      <c r="BM107" s="688"/>
      <c r="BN107" s="688"/>
      <c r="BO107" s="688"/>
      <c r="BP107" s="688"/>
      <c r="BQ107" s="688"/>
      <c r="BR107" s="688"/>
      <c r="BS107" s="688"/>
      <c r="BT107" s="688"/>
      <c r="BU107" s="688"/>
      <c r="BV107" s="688"/>
      <c r="BW107" s="688"/>
      <c r="BX107" s="688"/>
      <c r="BY107" s="688"/>
      <c r="BZ107" s="688"/>
      <c r="CA107" s="688"/>
      <c r="CB107" s="688"/>
      <c r="CC107" s="688"/>
      <c r="CD107" s="688"/>
      <c r="CE107" s="688"/>
      <c r="CF107" s="688"/>
      <c r="CG107" s="688"/>
      <c r="CH107" s="688"/>
      <c r="CI107" s="688"/>
      <c r="CJ107" s="688"/>
      <c r="CK107" s="688"/>
      <c r="CL107" s="688"/>
      <c r="CM107" s="688"/>
      <c r="CN107" s="688"/>
      <c r="CO107" s="688"/>
      <c r="CP107" s="688"/>
      <c r="CQ107" s="688"/>
      <c r="CR107" s="688"/>
      <c r="CS107" s="688"/>
      <c r="CT107" s="688"/>
      <c r="CU107" s="688"/>
      <c r="CV107" s="688"/>
      <c r="CW107" s="688"/>
      <c r="CX107" s="688"/>
      <c r="CY107" s="688"/>
      <c r="CZ107" s="688"/>
      <c r="DA107" s="688"/>
      <c r="DB107" s="688"/>
      <c r="DC107" s="688"/>
      <c r="DD107" s="688"/>
      <c r="DE107" s="688"/>
      <c r="DF107" s="688"/>
      <c r="DG107" s="688"/>
      <c r="DH107" s="688"/>
      <c r="DI107" s="688"/>
      <c r="DJ107" s="688"/>
      <c r="DK107" s="688"/>
      <c r="DL107" s="688"/>
      <c r="DM107" s="688"/>
      <c r="DN107" s="688"/>
      <c r="DO107" s="688"/>
      <c r="DP107" s="688"/>
      <c r="DQ107" s="688"/>
      <c r="DR107" s="688"/>
      <c r="DS107" s="688"/>
      <c r="DT107" s="688"/>
      <c r="DU107" s="688"/>
      <c r="DV107" s="688"/>
      <c r="DW107" s="688"/>
      <c r="DX107" s="688"/>
      <c r="DY107" s="688"/>
      <c r="DZ107" s="688"/>
      <c r="EA107" s="688"/>
      <c r="EB107" s="688"/>
      <c r="EC107" s="688"/>
      <c r="ED107" s="688"/>
      <c r="EE107" s="688"/>
      <c r="EF107" s="688"/>
      <c r="EG107" s="688"/>
      <c r="EH107" s="688"/>
      <c r="EI107" s="688"/>
      <c r="EJ107" s="688"/>
      <c r="EK107" s="688"/>
      <c r="EL107" s="688"/>
      <c r="EM107" s="688"/>
      <c r="EN107" s="688"/>
      <c r="EO107" s="688"/>
      <c r="EP107" s="688"/>
      <c r="EQ107" s="688"/>
      <c r="ER107" s="688"/>
      <c r="ES107" s="688"/>
      <c r="ET107" s="688"/>
      <c r="EU107" s="688"/>
      <c r="EV107" s="688"/>
      <c r="EW107" s="688"/>
      <c r="EX107" s="688"/>
      <c r="EY107" s="688"/>
    </row>
    <row r="108" spans="1:155" s="689" customFormat="1" ht="13.5" customHeight="1" x14ac:dyDescent="0.25">
      <c r="A108" s="679">
        <f t="shared" si="2"/>
        <v>95</v>
      </c>
      <c r="B108" s="691" t="s">
        <v>1918</v>
      </c>
      <c r="C108" s="613" t="s">
        <v>1893</v>
      </c>
      <c r="D108" s="635" t="s">
        <v>1891</v>
      </c>
      <c r="E108" s="620" t="s">
        <v>1999</v>
      </c>
      <c r="F108" s="685"/>
      <c r="G108" s="685"/>
      <c r="H108" s="685"/>
      <c r="I108" s="685"/>
      <c r="J108" s="685"/>
      <c r="K108" s="685"/>
      <c r="L108" s="685"/>
      <c r="M108" s="685"/>
      <c r="N108" s="685"/>
      <c r="O108" s="685"/>
      <c r="P108" s="685"/>
      <c r="Q108" s="685"/>
      <c r="R108" s="685"/>
      <c r="S108" s="685"/>
      <c r="T108" s="685"/>
      <c r="U108" s="685"/>
      <c r="V108" s="685"/>
      <c r="W108" s="685"/>
      <c r="X108" s="685"/>
      <c r="Y108" s="685"/>
      <c r="Z108" s="685"/>
      <c r="AA108" s="685"/>
      <c r="AB108" s="685"/>
      <c r="AC108" s="685" t="s">
        <v>638</v>
      </c>
      <c r="AD108" s="685"/>
      <c r="AE108" s="685"/>
      <c r="AF108" s="685"/>
      <c r="AG108" s="685"/>
      <c r="AH108" s="685"/>
      <c r="AI108" s="685"/>
      <c r="AJ108" s="685"/>
      <c r="AK108" s="687"/>
      <c r="AL108" s="688"/>
      <c r="AM108" s="688"/>
      <c r="AN108" s="688"/>
      <c r="AO108" s="688"/>
      <c r="AP108" s="688"/>
      <c r="AQ108" s="688"/>
      <c r="AR108" s="688"/>
      <c r="AS108" s="688"/>
      <c r="AT108" s="688"/>
      <c r="AU108" s="688"/>
      <c r="AV108" s="688"/>
      <c r="AW108" s="688"/>
      <c r="AX108" s="688"/>
      <c r="AY108" s="688"/>
      <c r="AZ108" s="688"/>
      <c r="BA108" s="688"/>
      <c r="BB108" s="688"/>
      <c r="BC108" s="688"/>
      <c r="BD108" s="688"/>
      <c r="BE108" s="688"/>
      <c r="BF108" s="688"/>
      <c r="BG108" s="688"/>
      <c r="BH108" s="688"/>
      <c r="BI108" s="688"/>
      <c r="BJ108" s="688"/>
      <c r="BK108" s="688"/>
      <c r="BL108" s="688"/>
      <c r="BM108" s="688"/>
      <c r="BN108" s="688"/>
      <c r="BO108" s="688"/>
      <c r="BP108" s="688"/>
      <c r="BQ108" s="688"/>
      <c r="BR108" s="688"/>
      <c r="BS108" s="688"/>
      <c r="BT108" s="688"/>
      <c r="BU108" s="688"/>
      <c r="BV108" s="688"/>
      <c r="BW108" s="688"/>
      <c r="BX108" s="688"/>
      <c r="BY108" s="688"/>
      <c r="BZ108" s="688"/>
      <c r="CA108" s="688"/>
      <c r="CB108" s="688"/>
      <c r="CC108" s="688"/>
      <c r="CD108" s="688"/>
      <c r="CE108" s="688"/>
      <c r="CF108" s="688"/>
      <c r="CG108" s="688"/>
      <c r="CH108" s="688"/>
      <c r="CI108" s="688"/>
      <c r="CJ108" s="688"/>
      <c r="CK108" s="688"/>
      <c r="CL108" s="688"/>
      <c r="CM108" s="688"/>
      <c r="CN108" s="688"/>
      <c r="CO108" s="688"/>
      <c r="CP108" s="688"/>
      <c r="CQ108" s="688"/>
      <c r="CR108" s="688"/>
      <c r="CS108" s="688"/>
      <c r="CT108" s="688"/>
      <c r="CU108" s="688"/>
      <c r="CV108" s="688"/>
      <c r="CW108" s="688"/>
      <c r="CX108" s="688"/>
      <c r="CY108" s="688"/>
      <c r="CZ108" s="688"/>
      <c r="DA108" s="688"/>
      <c r="DB108" s="688"/>
      <c r="DC108" s="688"/>
      <c r="DD108" s="688"/>
      <c r="DE108" s="688"/>
      <c r="DF108" s="688"/>
      <c r="DG108" s="688"/>
      <c r="DH108" s="688"/>
      <c r="DI108" s="688"/>
      <c r="DJ108" s="688"/>
      <c r="DK108" s="688"/>
      <c r="DL108" s="688"/>
      <c r="DM108" s="688"/>
      <c r="DN108" s="688"/>
      <c r="DO108" s="688"/>
      <c r="DP108" s="688"/>
      <c r="DQ108" s="688"/>
      <c r="DR108" s="688"/>
      <c r="DS108" s="688"/>
      <c r="DT108" s="688"/>
      <c r="DU108" s="688"/>
      <c r="DV108" s="688"/>
      <c r="DW108" s="688"/>
      <c r="DX108" s="688"/>
      <c r="DY108" s="688"/>
      <c r="DZ108" s="688"/>
      <c r="EA108" s="688"/>
      <c r="EB108" s="688"/>
      <c r="EC108" s="688"/>
      <c r="ED108" s="688"/>
      <c r="EE108" s="688"/>
      <c r="EF108" s="688"/>
      <c r="EG108" s="688"/>
      <c r="EH108" s="688"/>
      <c r="EI108" s="688"/>
      <c r="EJ108" s="688"/>
      <c r="EK108" s="688"/>
      <c r="EL108" s="688"/>
      <c r="EM108" s="688"/>
      <c r="EN108" s="688"/>
      <c r="EO108" s="688"/>
      <c r="EP108" s="688"/>
      <c r="EQ108" s="688"/>
      <c r="ER108" s="688"/>
      <c r="ES108" s="688"/>
      <c r="ET108" s="688"/>
      <c r="EU108" s="688"/>
      <c r="EV108" s="688"/>
      <c r="EW108" s="688"/>
      <c r="EX108" s="688"/>
      <c r="EY108" s="688"/>
    </row>
    <row r="109" spans="1:155" s="689" customFormat="1" ht="13.5" customHeight="1" x14ac:dyDescent="0.25">
      <c r="A109" s="679">
        <f t="shared" si="2"/>
        <v>96</v>
      </c>
      <c r="B109" s="691" t="s">
        <v>1919</v>
      </c>
      <c r="C109" s="613" t="s">
        <v>1893</v>
      </c>
      <c r="D109" s="635" t="s">
        <v>1891</v>
      </c>
      <c r="E109" s="620" t="s">
        <v>1999</v>
      </c>
      <c r="F109" s="685"/>
      <c r="G109" s="685"/>
      <c r="H109" s="685"/>
      <c r="I109" s="685"/>
      <c r="J109" s="685"/>
      <c r="K109" s="685"/>
      <c r="L109" s="685"/>
      <c r="M109" s="685"/>
      <c r="N109" s="685"/>
      <c r="O109" s="685"/>
      <c r="P109" s="685"/>
      <c r="Q109" s="685"/>
      <c r="R109" s="685"/>
      <c r="S109" s="685"/>
      <c r="T109" s="685"/>
      <c r="U109" s="685"/>
      <c r="V109" s="685"/>
      <c r="W109" s="685"/>
      <c r="X109" s="685"/>
      <c r="Y109" s="685"/>
      <c r="Z109" s="685"/>
      <c r="AA109" s="685"/>
      <c r="AB109" s="685"/>
      <c r="AC109" s="685" t="s">
        <v>638</v>
      </c>
      <c r="AD109" s="685"/>
      <c r="AE109" s="685"/>
      <c r="AF109" s="685"/>
      <c r="AG109" s="685"/>
      <c r="AH109" s="685"/>
      <c r="AI109" s="685"/>
      <c r="AJ109" s="685"/>
      <c r="AK109" s="687"/>
      <c r="AL109" s="688"/>
      <c r="AM109" s="688"/>
      <c r="AN109" s="688"/>
      <c r="AO109" s="688"/>
      <c r="AP109" s="688"/>
      <c r="AQ109" s="688"/>
      <c r="AR109" s="688"/>
      <c r="AS109" s="688"/>
      <c r="AT109" s="688"/>
      <c r="AU109" s="688"/>
      <c r="AV109" s="688"/>
      <c r="AW109" s="688"/>
      <c r="AX109" s="688"/>
      <c r="AY109" s="688"/>
      <c r="AZ109" s="688"/>
      <c r="BA109" s="688"/>
      <c r="BB109" s="688"/>
      <c r="BC109" s="688"/>
      <c r="BD109" s="688"/>
      <c r="BE109" s="688"/>
      <c r="BF109" s="688"/>
      <c r="BG109" s="688"/>
      <c r="BH109" s="688"/>
      <c r="BI109" s="688"/>
      <c r="BJ109" s="688"/>
      <c r="BK109" s="688"/>
      <c r="BL109" s="688"/>
      <c r="BM109" s="688"/>
      <c r="BN109" s="688"/>
      <c r="BO109" s="688"/>
      <c r="BP109" s="688"/>
      <c r="BQ109" s="688"/>
      <c r="BR109" s="688"/>
      <c r="BS109" s="688"/>
      <c r="BT109" s="688"/>
      <c r="BU109" s="688"/>
      <c r="BV109" s="688"/>
      <c r="BW109" s="688"/>
      <c r="BX109" s="688"/>
      <c r="BY109" s="688"/>
      <c r="BZ109" s="688"/>
      <c r="CA109" s="688"/>
      <c r="CB109" s="688"/>
      <c r="CC109" s="688"/>
      <c r="CD109" s="688"/>
      <c r="CE109" s="688"/>
      <c r="CF109" s="688"/>
      <c r="CG109" s="688"/>
      <c r="CH109" s="688"/>
      <c r="CI109" s="688"/>
      <c r="CJ109" s="688"/>
      <c r="CK109" s="688"/>
      <c r="CL109" s="688"/>
      <c r="CM109" s="688"/>
      <c r="CN109" s="688"/>
      <c r="CO109" s="688"/>
      <c r="CP109" s="688"/>
      <c r="CQ109" s="688"/>
      <c r="CR109" s="688"/>
      <c r="CS109" s="688"/>
      <c r="CT109" s="688"/>
      <c r="CU109" s="688"/>
      <c r="CV109" s="688"/>
      <c r="CW109" s="688"/>
      <c r="CX109" s="688"/>
      <c r="CY109" s="688"/>
      <c r="CZ109" s="688"/>
      <c r="DA109" s="688"/>
      <c r="DB109" s="688"/>
      <c r="DC109" s="688"/>
      <c r="DD109" s="688"/>
      <c r="DE109" s="688"/>
      <c r="DF109" s="688"/>
      <c r="DG109" s="688"/>
      <c r="DH109" s="688"/>
      <c r="DI109" s="688"/>
      <c r="DJ109" s="688"/>
      <c r="DK109" s="688"/>
      <c r="DL109" s="688"/>
      <c r="DM109" s="688"/>
      <c r="DN109" s="688"/>
      <c r="DO109" s="688"/>
      <c r="DP109" s="688"/>
      <c r="DQ109" s="688"/>
      <c r="DR109" s="688"/>
      <c r="DS109" s="688"/>
      <c r="DT109" s="688"/>
      <c r="DU109" s="688"/>
      <c r="DV109" s="688"/>
      <c r="DW109" s="688"/>
      <c r="DX109" s="688"/>
      <c r="DY109" s="688"/>
      <c r="DZ109" s="688"/>
      <c r="EA109" s="688"/>
      <c r="EB109" s="688"/>
      <c r="EC109" s="688"/>
      <c r="ED109" s="688"/>
      <c r="EE109" s="688"/>
      <c r="EF109" s="688"/>
      <c r="EG109" s="688"/>
      <c r="EH109" s="688"/>
      <c r="EI109" s="688"/>
      <c r="EJ109" s="688"/>
      <c r="EK109" s="688"/>
      <c r="EL109" s="688"/>
      <c r="EM109" s="688"/>
      <c r="EN109" s="688"/>
      <c r="EO109" s="688"/>
      <c r="EP109" s="688"/>
      <c r="EQ109" s="688"/>
      <c r="ER109" s="688"/>
      <c r="ES109" s="688"/>
      <c r="ET109" s="688"/>
      <c r="EU109" s="688"/>
      <c r="EV109" s="688"/>
      <c r="EW109" s="688"/>
      <c r="EX109" s="688"/>
      <c r="EY109" s="688"/>
    </row>
    <row r="110" spans="1:155" s="689" customFormat="1" ht="13.5" customHeight="1" x14ac:dyDescent="0.25">
      <c r="A110" s="679">
        <f t="shared" si="2"/>
        <v>97</v>
      </c>
      <c r="B110" s="691" t="s">
        <v>1920</v>
      </c>
      <c r="C110" s="613" t="s">
        <v>1893</v>
      </c>
      <c r="D110" s="635" t="s">
        <v>1891</v>
      </c>
      <c r="E110" s="620" t="s">
        <v>1999</v>
      </c>
      <c r="F110" s="685"/>
      <c r="G110" s="685"/>
      <c r="H110" s="685"/>
      <c r="I110" s="685"/>
      <c r="J110" s="685"/>
      <c r="K110" s="685"/>
      <c r="L110" s="685"/>
      <c r="M110" s="685"/>
      <c r="N110" s="685"/>
      <c r="O110" s="685"/>
      <c r="P110" s="685"/>
      <c r="Q110" s="685"/>
      <c r="R110" s="685"/>
      <c r="S110" s="685"/>
      <c r="T110" s="685"/>
      <c r="U110" s="685"/>
      <c r="V110" s="685"/>
      <c r="W110" s="685"/>
      <c r="X110" s="685"/>
      <c r="Y110" s="685"/>
      <c r="Z110" s="685"/>
      <c r="AA110" s="685"/>
      <c r="AB110" s="685"/>
      <c r="AC110" s="685"/>
      <c r="AD110" s="685" t="s">
        <v>638</v>
      </c>
      <c r="AE110" s="685"/>
      <c r="AF110" s="685"/>
      <c r="AG110" s="685"/>
      <c r="AH110" s="685"/>
      <c r="AI110" s="685"/>
      <c r="AJ110" s="685"/>
      <c r="AK110" s="687"/>
      <c r="AL110" s="688"/>
      <c r="AM110" s="688"/>
      <c r="AN110" s="688"/>
      <c r="AO110" s="688"/>
      <c r="AP110" s="688"/>
      <c r="AQ110" s="688"/>
      <c r="AR110" s="688"/>
      <c r="AS110" s="688"/>
      <c r="AT110" s="688"/>
      <c r="AU110" s="688"/>
      <c r="AV110" s="688"/>
      <c r="AW110" s="688"/>
      <c r="AX110" s="688"/>
      <c r="AY110" s="688"/>
      <c r="AZ110" s="688"/>
      <c r="BA110" s="688"/>
      <c r="BB110" s="688"/>
      <c r="BC110" s="688"/>
      <c r="BD110" s="688"/>
      <c r="BE110" s="688"/>
      <c r="BF110" s="688"/>
      <c r="BG110" s="688"/>
      <c r="BH110" s="688"/>
      <c r="BI110" s="688"/>
      <c r="BJ110" s="688"/>
      <c r="BK110" s="688"/>
      <c r="BL110" s="688"/>
      <c r="BM110" s="688"/>
      <c r="BN110" s="688"/>
      <c r="BO110" s="688"/>
      <c r="BP110" s="688"/>
      <c r="BQ110" s="688"/>
      <c r="BR110" s="688"/>
      <c r="BS110" s="688"/>
      <c r="BT110" s="688"/>
      <c r="BU110" s="688"/>
      <c r="BV110" s="688"/>
      <c r="BW110" s="688"/>
      <c r="BX110" s="688"/>
      <c r="BY110" s="688"/>
      <c r="BZ110" s="688"/>
      <c r="CA110" s="688"/>
      <c r="CB110" s="688"/>
      <c r="CC110" s="688"/>
      <c r="CD110" s="688"/>
      <c r="CE110" s="688"/>
      <c r="CF110" s="688"/>
      <c r="CG110" s="688"/>
      <c r="CH110" s="688"/>
      <c r="CI110" s="688"/>
      <c r="CJ110" s="688"/>
      <c r="CK110" s="688"/>
      <c r="CL110" s="688"/>
      <c r="CM110" s="688"/>
      <c r="CN110" s="688"/>
      <c r="CO110" s="688"/>
      <c r="CP110" s="688"/>
      <c r="CQ110" s="688"/>
      <c r="CR110" s="688"/>
      <c r="CS110" s="688"/>
      <c r="CT110" s="688"/>
      <c r="CU110" s="688"/>
      <c r="CV110" s="688"/>
      <c r="CW110" s="688"/>
      <c r="CX110" s="688"/>
      <c r="CY110" s="688"/>
      <c r="CZ110" s="688"/>
      <c r="DA110" s="688"/>
      <c r="DB110" s="688"/>
      <c r="DC110" s="688"/>
      <c r="DD110" s="688"/>
      <c r="DE110" s="688"/>
      <c r="DF110" s="688"/>
      <c r="DG110" s="688"/>
      <c r="DH110" s="688"/>
      <c r="DI110" s="688"/>
      <c r="DJ110" s="688"/>
      <c r="DK110" s="688"/>
      <c r="DL110" s="688"/>
      <c r="DM110" s="688"/>
      <c r="DN110" s="688"/>
      <c r="DO110" s="688"/>
      <c r="DP110" s="688"/>
      <c r="DQ110" s="688"/>
      <c r="DR110" s="688"/>
      <c r="DS110" s="688"/>
      <c r="DT110" s="688"/>
      <c r="DU110" s="688"/>
      <c r="DV110" s="688"/>
      <c r="DW110" s="688"/>
      <c r="DX110" s="688"/>
      <c r="DY110" s="688"/>
      <c r="DZ110" s="688"/>
      <c r="EA110" s="688"/>
      <c r="EB110" s="688"/>
      <c r="EC110" s="688"/>
      <c r="ED110" s="688"/>
      <c r="EE110" s="688"/>
      <c r="EF110" s="688"/>
      <c r="EG110" s="688"/>
      <c r="EH110" s="688"/>
      <c r="EI110" s="688"/>
      <c r="EJ110" s="688"/>
      <c r="EK110" s="688"/>
      <c r="EL110" s="688"/>
      <c r="EM110" s="688"/>
      <c r="EN110" s="688"/>
      <c r="EO110" s="688"/>
      <c r="EP110" s="688"/>
      <c r="EQ110" s="688"/>
      <c r="ER110" s="688"/>
      <c r="ES110" s="688"/>
      <c r="ET110" s="688"/>
      <c r="EU110" s="688"/>
      <c r="EV110" s="688"/>
      <c r="EW110" s="688"/>
      <c r="EX110" s="688"/>
      <c r="EY110" s="688"/>
    </row>
    <row r="111" spans="1:155" s="689" customFormat="1" ht="13.5" customHeight="1" x14ac:dyDescent="0.25">
      <c r="A111" s="679">
        <f t="shared" si="2"/>
        <v>98</v>
      </c>
      <c r="B111" s="691" t="s">
        <v>1921</v>
      </c>
      <c r="C111" s="613" t="s">
        <v>1893</v>
      </c>
      <c r="D111" s="635" t="s">
        <v>1891</v>
      </c>
      <c r="E111" s="620" t="s">
        <v>1999</v>
      </c>
      <c r="F111" s="685"/>
      <c r="G111" s="685"/>
      <c r="H111" s="685" t="s">
        <v>638</v>
      </c>
      <c r="I111" s="685"/>
      <c r="J111" s="685"/>
      <c r="K111" s="685"/>
      <c r="L111" s="685"/>
      <c r="M111" s="685"/>
      <c r="N111" s="685"/>
      <c r="O111" s="685"/>
      <c r="P111" s="685"/>
      <c r="Q111" s="685"/>
      <c r="R111" s="685"/>
      <c r="S111" s="685"/>
      <c r="T111" s="685"/>
      <c r="U111" s="685"/>
      <c r="V111" s="685"/>
      <c r="W111" s="685"/>
      <c r="X111" s="685"/>
      <c r="Y111" s="685"/>
      <c r="Z111" s="685"/>
      <c r="AA111" s="685"/>
      <c r="AB111" s="685"/>
      <c r="AC111" s="685"/>
      <c r="AD111" s="685"/>
      <c r="AG111" s="685" t="s">
        <v>638</v>
      </c>
      <c r="AH111" s="685"/>
      <c r="AI111" s="685"/>
      <c r="AJ111" s="685"/>
      <c r="AK111" s="687"/>
      <c r="AL111" s="688"/>
      <c r="AM111" s="688"/>
      <c r="AN111" s="688"/>
      <c r="AO111" s="688"/>
      <c r="AP111" s="688"/>
      <c r="AQ111" s="688"/>
      <c r="AR111" s="688"/>
      <c r="AS111" s="688"/>
      <c r="AT111" s="688"/>
      <c r="AU111" s="688"/>
      <c r="AV111" s="688"/>
      <c r="AW111" s="688"/>
      <c r="AX111" s="688"/>
      <c r="AY111" s="688"/>
      <c r="AZ111" s="688"/>
      <c r="BA111" s="688"/>
      <c r="BB111" s="688"/>
      <c r="BC111" s="688"/>
      <c r="BD111" s="688"/>
      <c r="BE111" s="688"/>
      <c r="BF111" s="688"/>
      <c r="BG111" s="688"/>
      <c r="BH111" s="688"/>
      <c r="BI111" s="688"/>
      <c r="BJ111" s="688"/>
      <c r="BK111" s="688"/>
      <c r="BL111" s="688"/>
      <c r="BM111" s="688"/>
      <c r="BN111" s="688"/>
      <c r="BO111" s="688"/>
      <c r="BP111" s="688"/>
      <c r="BQ111" s="688"/>
      <c r="BR111" s="688"/>
      <c r="BS111" s="688"/>
      <c r="BT111" s="688"/>
      <c r="BU111" s="688"/>
      <c r="BV111" s="688"/>
      <c r="BW111" s="688"/>
      <c r="BX111" s="688"/>
      <c r="BY111" s="688"/>
      <c r="BZ111" s="688"/>
      <c r="CA111" s="688"/>
      <c r="CB111" s="688"/>
      <c r="CC111" s="688"/>
      <c r="CD111" s="688"/>
      <c r="CE111" s="688"/>
      <c r="CF111" s="688"/>
      <c r="CG111" s="688"/>
      <c r="CH111" s="688"/>
      <c r="CI111" s="688"/>
      <c r="CJ111" s="688"/>
      <c r="CK111" s="688"/>
      <c r="CL111" s="688"/>
      <c r="CM111" s="688"/>
      <c r="CN111" s="688"/>
      <c r="CO111" s="688"/>
      <c r="CP111" s="688"/>
      <c r="CQ111" s="688"/>
      <c r="CR111" s="688"/>
      <c r="CS111" s="688"/>
      <c r="CT111" s="688"/>
      <c r="CU111" s="688"/>
      <c r="CV111" s="688"/>
      <c r="CW111" s="688"/>
      <c r="CX111" s="688"/>
      <c r="CY111" s="688"/>
      <c r="CZ111" s="688"/>
      <c r="DA111" s="688"/>
      <c r="DB111" s="688"/>
      <c r="DC111" s="688"/>
      <c r="DD111" s="688"/>
      <c r="DE111" s="688"/>
      <c r="DF111" s="688"/>
      <c r="DG111" s="688"/>
      <c r="DH111" s="688"/>
      <c r="DI111" s="688"/>
      <c r="DJ111" s="688"/>
      <c r="DK111" s="688"/>
      <c r="DL111" s="688"/>
      <c r="DM111" s="688"/>
      <c r="DN111" s="688"/>
      <c r="DO111" s="688"/>
      <c r="DP111" s="688"/>
      <c r="DQ111" s="688"/>
      <c r="DR111" s="688"/>
      <c r="DS111" s="688"/>
      <c r="DT111" s="688"/>
      <c r="DU111" s="688"/>
      <c r="DV111" s="688"/>
      <c r="DW111" s="688"/>
      <c r="DX111" s="688"/>
      <c r="DY111" s="688"/>
      <c r="DZ111" s="688"/>
      <c r="EA111" s="688"/>
      <c r="EB111" s="688"/>
      <c r="EC111" s="688"/>
      <c r="ED111" s="688"/>
      <c r="EE111" s="688"/>
      <c r="EF111" s="688"/>
      <c r="EG111" s="688"/>
      <c r="EH111" s="688"/>
      <c r="EI111" s="688"/>
      <c r="EJ111" s="688"/>
      <c r="EK111" s="688"/>
      <c r="EL111" s="688"/>
      <c r="EM111" s="688"/>
      <c r="EN111" s="688"/>
      <c r="EO111" s="688"/>
      <c r="EP111" s="688"/>
      <c r="EQ111" s="688"/>
      <c r="ER111" s="688"/>
      <c r="ES111" s="688"/>
      <c r="ET111" s="688"/>
      <c r="EU111" s="688"/>
      <c r="EV111" s="688"/>
      <c r="EW111" s="688"/>
      <c r="EX111" s="688"/>
      <c r="EY111" s="688"/>
    </row>
    <row r="112" spans="1:155" s="689" customFormat="1" ht="13.5" customHeight="1" x14ac:dyDescent="0.25">
      <c r="A112" s="679">
        <f t="shared" si="2"/>
        <v>99</v>
      </c>
      <c r="B112" s="691" t="s">
        <v>1922</v>
      </c>
      <c r="C112" s="613" t="s">
        <v>1893</v>
      </c>
      <c r="D112" s="635" t="s">
        <v>1891</v>
      </c>
      <c r="E112" s="620" t="s">
        <v>1999</v>
      </c>
      <c r="F112" s="685"/>
      <c r="G112" s="685"/>
      <c r="H112" s="685"/>
      <c r="I112" s="685"/>
      <c r="J112" s="685"/>
      <c r="K112" s="685"/>
      <c r="L112" s="685"/>
      <c r="M112" s="685"/>
      <c r="N112" s="685"/>
      <c r="O112" s="685"/>
      <c r="P112" s="685"/>
      <c r="Q112" s="685"/>
      <c r="R112" s="685"/>
      <c r="S112" s="685"/>
      <c r="T112" s="685"/>
      <c r="U112" s="685"/>
      <c r="V112" s="685"/>
      <c r="W112" s="685"/>
      <c r="X112" s="685"/>
      <c r="Y112" s="685"/>
      <c r="Z112" s="685"/>
      <c r="AA112" s="685"/>
      <c r="AB112" s="685"/>
      <c r="AC112" s="685"/>
      <c r="AD112" s="685"/>
      <c r="AG112" s="685" t="s">
        <v>638</v>
      </c>
      <c r="AH112" s="685"/>
      <c r="AI112" s="685"/>
      <c r="AJ112" s="685"/>
      <c r="AK112" s="687"/>
      <c r="AL112" s="688"/>
      <c r="AM112" s="688"/>
      <c r="AN112" s="688"/>
      <c r="AO112" s="688"/>
      <c r="AP112" s="688"/>
      <c r="AQ112" s="688"/>
      <c r="AR112" s="688"/>
      <c r="AS112" s="688"/>
      <c r="AT112" s="688"/>
      <c r="AU112" s="688"/>
      <c r="AV112" s="688"/>
      <c r="AW112" s="688"/>
      <c r="AX112" s="688"/>
      <c r="AY112" s="688"/>
      <c r="AZ112" s="688"/>
      <c r="BA112" s="688"/>
      <c r="BB112" s="688"/>
      <c r="BC112" s="688"/>
      <c r="BD112" s="688"/>
      <c r="BE112" s="688"/>
      <c r="BF112" s="688"/>
      <c r="BG112" s="688"/>
      <c r="BH112" s="688"/>
      <c r="BI112" s="688"/>
      <c r="BJ112" s="688"/>
      <c r="BK112" s="688"/>
      <c r="BL112" s="688"/>
      <c r="BM112" s="688"/>
      <c r="BN112" s="688"/>
      <c r="BO112" s="688"/>
      <c r="BP112" s="688"/>
      <c r="BQ112" s="688"/>
      <c r="BR112" s="688"/>
      <c r="BS112" s="688"/>
      <c r="BT112" s="688"/>
      <c r="BU112" s="688"/>
      <c r="BV112" s="688"/>
      <c r="BW112" s="688"/>
      <c r="BX112" s="688"/>
      <c r="BY112" s="688"/>
      <c r="BZ112" s="688"/>
      <c r="CA112" s="688"/>
      <c r="CB112" s="688"/>
      <c r="CC112" s="688"/>
      <c r="CD112" s="688"/>
      <c r="CE112" s="688"/>
      <c r="CF112" s="688"/>
      <c r="CG112" s="688"/>
      <c r="CH112" s="688"/>
      <c r="CI112" s="688"/>
      <c r="CJ112" s="688"/>
      <c r="CK112" s="688"/>
      <c r="CL112" s="688"/>
      <c r="CM112" s="688"/>
      <c r="CN112" s="688"/>
      <c r="CO112" s="688"/>
      <c r="CP112" s="688"/>
      <c r="CQ112" s="688"/>
      <c r="CR112" s="688"/>
      <c r="CS112" s="688"/>
      <c r="CT112" s="688"/>
      <c r="CU112" s="688"/>
      <c r="CV112" s="688"/>
      <c r="CW112" s="688"/>
      <c r="CX112" s="688"/>
      <c r="CY112" s="688"/>
      <c r="CZ112" s="688"/>
      <c r="DA112" s="688"/>
      <c r="DB112" s="688"/>
      <c r="DC112" s="688"/>
      <c r="DD112" s="688"/>
      <c r="DE112" s="688"/>
      <c r="DF112" s="688"/>
      <c r="DG112" s="688"/>
      <c r="DH112" s="688"/>
      <c r="DI112" s="688"/>
      <c r="DJ112" s="688"/>
      <c r="DK112" s="688"/>
      <c r="DL112" s="688"/>
      <c r="DM112" s="688"/>
      <c r="DN112" s="688"/>
      <c r="DO112" s="688"/>
      <c r="DP112" s="688"/>
      <c r="DQ112" s="688"/>
      <c r="DR112" s="688"/>
      <c r="DS112" s="688"/>
      <c r="DT112" s="688"/>
      <c r="DU112" s="688"/>
      <c r="DV112" s="688"/>
      <c r="DW112" s="688"/>
      <c r="DX112" s="688"/>
      <c r="DY112" s="688"/>
      <c r="DZ112" s="688"/>
      <c r="EA112" s="688"/>
      <c r="EB112" s="688"/>
      <c r="EC112" s="688"/>
      <c r="ED112" s="688"/>
      <c r="EE112" s="688"/>
      <c r="EF112" s="688"/>
      <c r="EG112" s="688"/>
      <c r="EH112" s="688"/>
      <c r="EI112" s="688"/>
      <c r="EJ112" s="688"/>
      <c r="EK112" s="688"/>
      <c r="EL112" s="688"/>
      <c r="EM112" s="688"/>
      <c r="EN112" s="688"/>
      <c r="EO112" s="688"/>
      <c r="EP112" s="688"/>
      <c r="EQ112" s="688"/>
      <c r="ER112" s="688"/>
      <c r="ES112" s="688"/>
      <c r="ET112" s="688"/>
      <c r="EU112" s="688"/>
      <c r="EV112" s="688"/>
      <c r="EW112" s="688"/>
      <c r="EX112" s="688"/>
      <c r="EY112" s="688"/>
    </row>
    <row r="113" spans="1:155" s="689" customFormat="1" ht="13.5" customHeight="1" x14ac:dyDescent="0.25">
      <c r="A113" s="679">
        <f t="shared" si="2"/>
        <v>100</v>
      </c>
      <c r="B113" s="691" t="s">
        <v>1923</v>
      </c>
      <c r="C113" s="613" t="s">
        <v>1893</v>
      </c>
      <c r="D113" s="635" t="s">
        <v>1891</v>
      </c>
      <c r="E113" s="620" t="s">
        <v>1999</v>
      </c>
      <c r="F113" s="685"/>
      <c r="G113" s="685"/>
      <c r="H113" s="685"/>
      <c r="I113" s="685"/>
      <c r="J113" s="685"/>
      <c r="K113" s="685"/>
      <c r="L113" s="685"/>
      <c r="M113" s="685"/>
      <c r="N113" s="685"/>
      <c r="O113" s="685"/>
      <c r="P113" s="685"/>
      <c r="Q113" s="685"/>
      <c r="R113" s="685"/>
      <c r="S113" s="685"/>
      <c r="T113" s="685"/>
      <c r="U113" s="685"/>
      <c r="V113" s="685"/>
      <c r="W113" s="685"/>
      <c r="X113" s="685"/>
      <c r="Y113" s="685"/>
      <c r="Z113" s="685"/>
      <c r="AA113" s="685"/>
      <c r="AB113" s="685"/>
      <c r="AC113" s="685"/>
      <c r="AD113" s="685"/>
      <c r="AG113" s="685"/>
      <c r="AH113" s="685" t="s">
        <v>638</v>
      </c>
      <c r="AI113" s="685"/>
      <c r="AJ113" s="685"/>
      <c r="AK113" s="687"/>
      <c r="AL113" s="688"/>
      <c r="AM113" s="688"/>
      <c r="AN113" s="688"/>
      <c r="AO113" s="688"/>
      <c r="AP113" s="688"/>
      <c r="AQ113" s="688"/>
      <c r="AR113" s="688"/>
      <c r="AS113" s="688"/>
      <c r="AT113" s="688"/>
      <c r="AU113" s="688"/>
      <c r="AV113" s="688"/>
      <c r="AW113" s="688"/>
      <c r="AX113" s="688"/>
      <c r="AY113" s="688"/>
      <c r="AZ113" s="688"/>
      <c r="BA113" s="688"/>
      <c r="BB113" s="688"/>
      <c r="BC113" s="688"/>
      <c r="BD113" s="688"/>
      <c r="BE113" s="688"/>
      <c r="BF113" s="688"/>
      <c r="BG113" s="688"/>
      <c r="BH113" s="688"/>
      <c r="BI113" s="688"/>
      <c r="BJ113" s="688"/>
      <c r="BK113" s="688"/>
      <c r="BL113" s="688"/>
      <c r="BM113" s="688"/>
      <c r="BN113" s="688"/>
      <c r="BO113" s="688"/>
      <c r="BP113" s="688"/>
      <c r="BQ113" s="688"/>
      <c r="BR113" s="688"/>
      <c r="BS113" s="688"/>
      <c r="BT113" s="688"/>
      <c r="BU113" s="688"/>
      <c r="BV113" s="688"/>
      <c r="BW113" s="688"/>
      <c r="BX113" s="688"/>
      <c r="BY113" s="688"/>
      <c r="BZ113" s="688"/>
      <c r="CA113" s="688"/>
      <c r="CB113" s="688"/>
      <c r="CC113" s="688"/>
      <c r="CD113" s="688"/>
      <c r="CE113" s="688"/>
      <c r="CF113" s="688"/>
      <c r="CG113" s="688"/>
      <c r="CH113" s="688"/>
      <c r="CI113" s="688"/>
      <c r="CJ113" s="688"/>
      <c r="CK113" s="688"/>
      <c r="CL113" s="688"/>
      <c r="CM113" s="688"/>
      <c r="CN113" s="688"/>
      <c r="CO113" s="688"/>
      <c r="CP113" s="688"/>
      <c r="CQ113" s="688"/>
      <c r="CR113" s="688"/>
      <c r="CS113" s="688"/>
      <c r="CT113" s="688"/>
      <c r="CU113" s="688"/>
      <c r="CV113" s="688"/>
      <c r="CW113" s="688"/>
      <c r="CX113" s="688"/>
      <c r="CY113" s="688"/>
      <c r="CZ113" s="688"/>
      <c r="DA113" s="688"/>
      <c r="DB113" s="688"/>
      <c r="DC113" s="688"/>
      <c r="DD113" s="688"/>
      <c r="DE113" s="688"/>
      <c r="DF113" s="688"/>
      <c r="DG113" s="688"/>
      <c r="DH113" s="688"/>
      <c r="DI113" s="688"/>
      <c r="DJ113" s="688"/>
      <c r="DK113" s="688"/>
      <c r="DL113" s="688"/>
      <c r="DM113" s="688"/>
      <c r="DN113" s="688"/>
      <c r="DO113" s="688"/>
      <c r="DP113" s="688"/>
      <c r="DQ113" s="688"/>
      <c r="DR113" s="688"/>
      <c r="DS113" s="688"/>
      <c r="DT113" s="688"/>
      <c r="DU113" s="688"/>
      <c r="DV113" s="688"/>
      <c r="DW113" s="688"/>
      <c r="DX113" s="688"/>
      <c r="DY113" s="688"/>
      <c r="DZ113" s="688"/>
      <c r="EA113" s="688"/>
      <c r="EB113" s="688"/>
      <c r="EC113" s="688"/>
      <c r="ED113" s="688"/>
      <c r="EE113" s="688"/>
      <c r="EF113" s="688"/>
      <c r="EG113" s="688"/>
      <c r="EH113" s="688"/>
      <c r="EI113" s="688"/>
      <c r="EJ113" s="688"/>
      <c r="EK113" s="688"/>
      <c r="EL113" s="688"/>
      <c r="EM113" s="688"/>
      <c r="EN113" s="688"/>
      <c r="EO113" s="688"/>
      <c r="EP113" s="688"/>
      <c r="EQ113" s="688"/>
      <c r="ER113" s="688"/>
      <c r="ES113" s="688"/>
      <c r="ET113" s="688"/>
      <c r="EU113" s="688"/>
      <c r="EV113" s="688"/>
      <c r="EW113" s="688"/>
      <c r="EX113" s="688"/>
      <c r="EY113" s="688"/>
    </row>
    <row r="114" spans="1:155" s="689" customFormat="1" ht="13.5" customHeight="1" x14ac:dyDescent="0.25">
      <c r="A114" s="679">
        <f t="shared" si="2"/>
        <v>101</v>
      </c>
      <c r="B114" s="691" t="s">
        <v>1924</v>
      </c>
      <c r="C114" s="613" t="s">
        <v>1893</v>
      </c>
      <c r="D114" s="635" t="s">
        <v>1891</v>
      </c>
      <c r="E114" s="620" t="s">
        <v>1999</v>
      </c>
      <c r="F114" s="685"/>
      <c r="G114" s="685"/>
      <c r="H114" s="685"/>
      <c r="I114" s="685"/>
      <c r="J114" s="685"/>
      <c r="K114" s="685"/>
      <c r="L114" s="685"/>
      <c r="M114" s="685"/>
      <c r="N114" s="685"/>
      <c r="O114" s="685"/>
      <c r="P114" s="685"/>
      <c r="Q114" s="685"/>
      <c r="R114" s="685"/>
      <c r="S114" s="685"/>
      <c r="T114" s="685"/>
      <c r="U114" s="685"/>
      <c r="V114" s="685"/>
      <c r="W114" s="685"/>
      <c r="X114" s="685"/>
      <c r="Y114" s="685"/>
      <c r="Z114" s="685"/>
      <c r="AA114" s="685"/>
      <c r="AB114" s="685"/>
      <c r="AC114" s="685"/>
      <c r="AD114" s="685"/>
      <c r="AG114" s="685"/>
      <c r="AH114" s="685" t="s">
        <v>638</v>
      </c>
      <c r="AI114" s="685"/>
      <c r="AJ114" s="685"/>
      <c r="AK114" s="687"/>
      <c r="AL114" s="688"/>
      <c r="AM114" s="688"/>
      <c r="AN114" s="688"/>
      <c r="AO114" s="688"/>
      <c r="AP114" s="688"/>
      <c r="AQ114" s="688"/>
      <c r="AR114" s="688"/>
      <c r="AS114" s="688"/>
      <c r="AT114" s="688"/>
      <c r="AU114" s="688"/>
      <c r="AV114" s="688"/>
      <c r="AW114" s="688"/>
      <c r="AX114" s="688"/>
      <c r="AY114" s="688"/>
      <c r="AZ114" s="688"/>
      <c r="BA114" s="688"/>
      <c r="BB114" s="688"/>
      <c r="BC114" s="688"/>
      <c r="BD114" s="688"/>
      <c r="BE114" s="688"/>
      <c r="BF114" s="688"/>
      <c r="BG114" s="688"/>
      <c r="BH114" s="688"/>
      <c r="BI114" s="688"/>
      <c r="BJ114" s="688"/>
      <c r="BK114" s="688"/>
      <c r="BL114" s="688"/>
      <c r="BM114" s="688"/>
      <c r="BN114" s="688"/>
      <c r="BO114" s="688"/>
      <c r="BP114" s="688"/>
      <c r="BQ114" s="688"/>
      <c r="BR114" s="688"/>
      <c r="BS114" s="688"/>
      <c r="BT114" s="688"/>
      <c r="BU114" s="688"/>
      <c r="BV114" s="688"/>
      <c r="BW114" s="688"/>
      <c r="BX114" s="688"/>
      <c r="BY114" s="688"/>
      <c r="BZ114" s="688"/>
      <c r="CA114" s="688"/>
      <c r="CB114" s="688"/>
      <c r="CC114" s="688"/>
      <c r="CD114" s="688"/>
      <c r="CE114" s="688"/>
      <c r="CF114" s="688"/>
      <c r="CG114" s="688"/>
      <c r="CH114" s="688"/>
      <c r="CI114" s="688"/>
      <c r="CJ114" s="688"/>
      <c r="CK114" s="688"/>
      <c r="CL114" s="688"/>
      <c r="CM114" s="688"/>
      <c r="CN114" s="688"/>
      <c r="CO114" s="688"/>
      <c r="CP114" s="688"/>
      <c r="CQ114" s="688"/>
      <c r="CR114" s="688"/>
      <c r="CS114" s="688"/>
      <c r="CT114" s="688"/>
      <c r="CU114" s="688"/>
      <c r="CV114" s="688"/>
      <c r="CW114" s="688"/>
      <c r="CX114" s="688"/>
      <c r="CY114" s="688"/>
      <c r="CZ114" s="688"/>
      <c r="DA114" s="688"/>
      <c r="DB114" s="688"/>
      <c r="DC114" s="688"/>
      <c r="DD114" s="688"/>
      <c r="DE114" s="688"/>
      <c r="DF114" s="688"/>
      <c r="DG114" s="688"/>
      <c r="DH114" s="688"/>
      <c r="DI114" s="688"/>
      <c r="DJ114" s="688"/>
      <c r="DK114" s="688"/>
      <c r="DL114" s="688"/>
      <c r="DM114" s="688"/>
      <c r="DN114" s="688"/>
      <c r="DO114" s="688"/>
      <c r="DP114" s="688"/>
      <c r="DQ114" s="688"/>
      <c r="DR114" s="688"/>
      <c r="DS114" s="688"/>
      <c r="DT114" s="688"/>
      <c r="DU114" s="688"/>
      <c r="DV114" s="688"/>
      <c r="DW114" s="688"/>
      <c r="DX114" s="688"/>
      <c r="DY114" s="688"/>
      <c r="DZ114" s="688"/>
      <c r="EA114" s="688"/>
      <c r="EB114" s="688"/>
      <c r="EC114" s="688"/>
      <c r="ED114" s="688"/>
      <c r="EE114" s="688"/>
      <c r="EF114" s="688"/>
      <c r="EG114" s="688"/>
      <c r="EH114" s="688"/>
      <c r="EI114" s="688"/>
      <c r="EJ114" s="688"/>
      <c r="EK114" s="688"/>
      <c r="EL114" s="688"/>
      <c r="EM114" s="688"/>
      <c r="EN114" s="688"/>
      <c r="EO114" s="688"/>
      <c r="EP114" s="688"/>
      <c r="EQ114" s="688"/>
      <c r="ER114" s="688"/>
      <c r="ES114" s="688"/>
      <c r="ET114" s="688"/>
      <c r="EU114" s="688"/>
      <c r="EV114" s="688"/>
      <c r="EW114" s="688"/>
      <c r="EX114" s="688"/>
      <c r="EY114" s="688"/>
    </row>
    <row r="115" spans="1:155" s="689" customFormat="1" ht="13.5" customHeight="1" x14ac:dyDescent="0.25">
      <c r="A115" s="679">
        <f t="shared" si="2"/>
        <v>102</v>
      </c>
      <c r="B115" s="691" t="s">
        <v>1925</v>
      </c>
      <c r="C115" s="613" t="s">
        <v>1893</v>
      </c>
      <c r="D115" s="635" t="s">
        <v>1891</v>
      </c>
      <c r="E115" s="620" t="s">
        <v>1999</v>
      </c>
      <c r="F115" s="685"/>
      <c r="G115" s="685"/>
      <c r="H115" s="685"/>
      <c r="I115" s="685"/>
      <c r="J115" s="685"/>
      <c r="K115" s="685"/>
      <c r="L115" s="685"/>
      <c r="M115" s="685"/>
      <c r="N115" s="685"/>
      <c r="O115" s="685"/>
      <c r="P115" s="685"/>
      <c r="Q115" s="685"/>
      <c r="R115" s="685"/>
      <c r="S115" s="685"/>
      <c r="T115" s="685"/>
      <c r="U115" s="685"/>
      <c r="V115" s="685"/>
      <c r="W115" s="685"/>
      <c r="X115" s="685"/>
      <c r="Y115" s="685"/>
      <c r="Z115" s="685"/>
      <c r="AA115" s="685"/>
      <c r="AB115" s="685"/>
      <c r="AC115" s="685"/>
      <c r="AD115" s="685"/>
      <c r="AE115" s="685"/>
      <c r="AF115" s="685"/>
      <c r="AG115" s="685"/>
      <c r="AH115" s="685"/>
      <c r="AI115" s="685" t="s">
        <v>638</v>
      </c>
      <c r="AJ115" s="685"/>
      <c r="AK115" s="687"/>
      <c r="AL115" s="688"/>
      <c r="AM115" s="688"/>
      <c r="AN115" s="688"/>
      <c r="AO115" s="688"/>
      <c r="AP115" s="688"/>
      <c r="AQ115" s="688"/>
      <c r="AR115" s="688"/>
      <c r="AS115" s="688"/>
      <c r="AT115" s="688"/>
      <c r="AU115" s="688"/>
      <c r="AV115" s="688"/>
      <c r="AW115" s="688"/>
      <c r="AX115" s="688"/>
      <c r="AY115" s="688"/>
      <c r="AZ115" s="688"/>
      <c r="BA115" s="688"/>
      <c r="BB115" s="688"/>
      <c r="BC115" s="688"/>
      <c r="BD115" s="688"/>
      <c r="BE115" s="688"/>
      <c r="BF115" s="688"/>
      <c r="BG115" s="688"/>
      <c r="BH115" s="688"/>
      <c r="BI115" s="688"/>
      <c r="BJ115" s="688"/>
      <c r="BK115" s="688"/>
      <c r="BL115" s="688"/>
      <c r="BM115" s="688"/>
      <c r="BN115" s="688"/>
      <c r="BO115" s="688"/>
      <c r="BP115" s="688"/>
      <c r="BQ115" s="688"/>
      <c r="BR115" s="688"/>
      <c r="BS115" s="688"/>
      <c r="BT115" s="688"/>
      <c r="BU115" s="688"/>
      <c r="BV115" s="688"/>
      <c r="BW115" s="688"/>
      <c r="BX115" s="688"/>
      <c r="BY115" s="688"/>
      <c r="BZ115" s="688"/>
      <c r="CA115" s="688"/>
      <c r="CB115" s="688"/>
      <c r="CC115" s="688"/>
      <c r="CD115" s="688"/>
      <c r="CE115" s="688"/>
      <c r="CF115" s="688"/>
      <c r="CG115" s="688"/>
      <c r="CH115" s="688"/>
      <c r="CI115" s="688"/>
      <c r="CJ115" s="688"/>
      <c r="CK115" s="688"/>
      <c r="CL115" s="688"/>
      <c r="CM115" s="688"/>
      <c r="CN115" s="688"/>
      <c r="CO115" s="688"/>
      <c r="CP115" s="688"/>
      <c r="CQ115" s="688"/>
      <c r="CR115" s="688"/>
      <c r="CS115" s="688"/>
      <c r="CT115" s="688"/>
      <c r="CU115" s="688"/>
      <c r="CV115" s="688"/>
      <c r="CW115" s="688"/>
      <c r="CX115" s="688"/>
      <c r="CY115" s="688"/>
      <c r="CZ115" s="688"/>
      <c r="DA115" s="688"/>
      <c r="DB115" s="688"/>
      <c r="DC115" s="688"/>
      <c r="DD115" s="688"/>
      <c r="DE115" s="688"/>
      <c r="DF115" s="688"/>
      <c r="DG115" s="688"/>
      <c r="DH115" s="688"/>
      <c r="DI115" s="688"/>
      <c r="DJ115" s="688"/>
      <c r="DK115" s="688"/>
      <c r="DL115" s="688"/>
      <c r="DM115" s="688"/>
      <c r="DN115" s="688"/>
      <c r="DO115" s="688"/>
      <c r="DP115" s="688"/>
      <c r="DQ115" s="688"/>
      <c r="DR115" s="688"/>
      <c r="DS115" s="688"/>
      <c r="DT115" s="688"/>
      <c r="DU115" s="688"/>
      <c r="DV115" s="688"/>
      <c r="DW115" s="688"/>
      <c r="DX115" s="688"/>
      <c r="DY115" s="688"/>
      <c r="DZ115" s="688"/>
      <c r="EA115" s="688"/>
      <c r="EB115" s="688"/>
      <c r="EC115" s="688"/>
      <c r="ED115" s="688"/>
      <c r="EE115" s="688"/>
      <c r="EF115" s="688"/>
      <c r="EG115" s="688"/>
      <c r="EH115" s="688"/>
      <c r="EI115" s="688"/>
      <c r="EJ115" s="688"/>
      <c r="EK115" s="688"/>
      <c r="EL115" s="688"/>
      <c r="EM115" s="688"/>
      <c r="EN115" s="688"/>
      <c r="EO115" s="688"/>
      <c r="EP115" s="688"/>
      <c r="EQ115" s="688"/>
      <c r="ER115" s="688"/>
      <c r="ES115" s="688"/>
      <c r="ET115" s="688"/>
      <c r="EU115" s="688"/>
      <c r="EV115" s="688"/>
      <c r="EW115" s="688"/>
      <c r="EX115" s="688"/>
      <c r="EY115" s="688"/>
    </row>
    <row r="116" spans="1:155" s="689" customFormat="1" ht="13.5" customHeight="1" x14ac:dyDescent="0.25">
      <c r="A116" s="679">
        <f t="shared" si="2"/>
        <v>103</v>
      </c>
      <c r="B116" s="691" t="s">
        <v>1926</v>
      </c>
      <c r="C116" s="613" t="s">
        <v>1893</v>
      </c>
      <c r="D116" s="635" t="s">
        <v>1891</v>
      </c>
      <c r="E116" s="620" t="s">
        <v>1999</v>
      </c>
      <c r="F116" s="685"/>
      <c r="G116" s="685"/>
      <c r="H116" s="685"/>
      <c r="I116" s="685"/>
      <c r="J116" s="685"/>
      <c r="K116" s="685"/>
      <c r="L116" s="685"/>
      <c r="M116" s="685"/>
      <c r="N116" s="685"/>
      <c r="O116" s="685"/>
      <c r="P116" s="685"/>
      <c r="Q116" s="685"/>
      <c r="R116" s="685"/>
      <c r="S116" s="685"/>
      <c r="T116" s="685"/>
      <c r="U116" s="685"/>
      <c r="V116" s="685"/>
      <c r="W116" s="685"/>
      <c r="X116" s="685"/>
      <c r="Y116" s="685"/>
      <c r="Z116" s="685"/>
      <c r="AA116" s="685"/>
      <c r="AB116" s="685"/>
      <c r="AC116" s="685"/>
      <c r="AD116" s="685"/>
      <c r="AE116" s="685"/>
      <c r="AF116" s="685"/>
      <c r="AG116" s="685"/>
      <c r="AH116" s="685"/>
      <c r="AI116" s="685"/>
      <c r="AJ116" s="685" t="s">
        <v>638</v>
      </c>
      <c r="AK116" s="687"/>
      <c r="AL116" s="688"/>
      <c r="AM116" s="688"/>
      <c r="AN116" s="688"/>
      <c r="AO116" s="688"/>
      <c r="AP116" s="688"/>
      <c r="AQ116" s="688"/>
      <c r="AR116" s="688"/>
      <c r="AS116" s="688"/>
      <c r="AT116" s="688"/>
      <c r="AU116" s="688"/>
      <c r="AV116" s="688"/>
      <c r="AW116" s="688"/>
      <c r="AX116" s="688"/>
      <c r="AY116" s="688"/>
      <c r="AZ116" s="688"/>
      <c r="BA116" s="688"/>
      <c r="BB116" s="688"/>
      <c r="BC116" s="688"/>
      <c r="BD116" s="688"/>
      <c r="BE116" s="688"/>
      <c r="BF116" s="688"/>
      <c r="BG116" s="688"/>
      <c r="BH116" s="688"/>
      <c r="BI116" s="688"/>
      <c r="BJ116" s="688"/>
      <c r="BK116" s="688"/>
      <c r="BL116" s="688"/>
      <c r="BM116" s="688"/>
      <c r="BN116" s="688"/>
      <c r="BO116" s="688"/>
      <c r="BP116" s="688"/>
      <c r="BQ116" s="688"/>
      <c r="BR116" s="688"/>
      <c r="BS116" s="688"/>
      <c r="BT116" s="688"/>
      <c r="BU116" s="688"/>
      <c r="BV116" s="688"/>
      <c r="BW116" s="688"/>
      <c r="BX116" s="688"/>
      <c r="BY116" s="688"/>
      <c r="BZ116" s="688"/>
      <c r="CA116" s="688"/>
      <c r="CB116" s="688"/>
      <c r="CC116" s="688"/>
      <c r="CD116" s="688"/>
      <c r="CE116" s="688"/>
      <c r="CF116" s="688"/>
      <c r="CG116" s="688"/>
      <c r="CH116" s="688"/>
      <c r="CI116" s="688"/>
      <c r="CJ116" s="688"/>
      <c r="CK116" s="688"/>
      <c r="CL116" s="688"/>
      <c r="CM116" s="688"/>
      <c r="CN116" s="688"/>
      <c r="CO116" s="688"/>
      <c r="CP116" s="688"/>
      <c r="CQ116" s="688"/>
      <c r="CR116" s="688"/>
      <c r="CS116" s="688"/>
      <c r="CT116" s="688"/>
      <c r="CU116" s="688"/>
      <c r="CV116" s="688"/>
      <c r="CW116" s="688"/>
      <c r="CX116" s="688"/>
      <c r="CY116" s="688"/>
      <c r="CZ116" s="688"/>
      <c r="DA116" s="688"/>
      <c r="DB116" s="688"/>
      <c r="DC116" s="688"/>
      <c r="DD116" s="688"/>
      <c r="DE116" s="688"/>
      <c r="DF116" s="688"/>
      <c r="DG116" s="688"/>
      <c r="DH116" s="688"/>
      <c r="DI116" s="688"/>
      <c r="DJ116" s="688"/>
      <c r="DK116" s="688"/>
      <c r="DL116" s="688"/>
      <c r="DM116" s="688"/>
      <c r="DN116" s="688"/>
      <c r="DO116" s="688"/>
      <c r="DP116" s="688"/>
      <c r="DQ116" s="688"/>
      <c r="DR116" s="688"/>
      <c r="DS116" s="688"/>
      <c r="DT116" s="688"/>
      <c r="DU116" s="688"/>
      <c r="DV116" s="688"/>
      <c r="DW116" s="688"/>
      <c r="DX116" s="688"/>
      <c r="DY116" s="688"/>
      <c r="DZ116" s="688"/>
      <c r="EA116" s="688"/>
      <c r="EB116" s="688"/>
      <c r="EC116" s="688"/>
      <c r="ED116" s="688"/>
      <c r="EE116" s="688"/>
      <c r="EF116" s="688"/>
      <c r="EG116" s="688"/>
      <c r="EH116" s="688"/>
      <c r="EI116" s="688"/>
      <c r="EJ116" s="688"/>
      <c r="EK116" s="688"/>
      <c r="EL116" s="688"/>
      <c r="EM116" s="688"/>
      <c r="EN116" s="688"/>
      <c r="EO116" s="688"/>
      <c r="EP116" s="688"/>
      <c r="EQ116" s="688"/>
      <c r="ER116" s="688"/>
      <c r="ES116" s="688"/>
      <c r="ET116" s="688"/>
      <c r="EU116" s="688"/>
      <c r="EV116" s="688"/>
      <c r="EW116" s="688"/>
      <c r="EX116" s="688"/>
      <c r="EY116" s="688"/>
    </row>
    <row r="117" spans="1:155" s="689" customFormat="1" ht="13.5" customHeight="1" x14ac:dyDescent="0.25">
      <c r="A117" s="679">
        <f t="shared" si="2"/>
        <v>104</v>
      </c>
      <c r="B117" s="691" t="s">
        <v>1927</v>
      </c>
      <c r="C117" s="613" t="s">
        <v>1893</v>
      </c>
      <c r="D117" s="635" t="s">
        <v>1891</v>
      </c>
      <c r="E117" s="620" t="s">
        <v>1999</v>
      </c>
      <c r="F117" s="685"/>
      <c r="H117" s="685" t="s">
        <v>638</v>
      </c>
      <c r="I117" s="685"/>
      <c r="J117" s="685"/>
      <c r="K117" s="685"/>
      <c r="L117" s="685"/>
      <c r="M117" s="685"/>
      <c r="N117" s="685"/>
      <c r="O117" s="685"/>
      <c r="P117" s="685"/>
      <c r="Q117" s="685"/>
      <c r="R117" s="685"/>
      <c r="S117" s="685"/>
      <c r="T117" s="685"/>
      <c r="U117" s="685"/>
      <c r="V117" s="685"/>
      <c r="W117" s="685"/>
      <c r="X117" s="685"/>
      <c r="Y117" s="685"/>
      <c r="Z117" s="685"/>
      <c r="AA117" s="685"/>
      <c r="AB117" s="685"/>
      <c r="AC117" s="685"/>
      <c r="AD117" s="685"/>
      <c r="AE117" s="685"/>
      <c r="AF117" s="685"/>
      <c r="AG117" s="685"/>
      <c r="AH117" s="685"/>
      <c r="AI117" s="685"/>
      <c r="AJ117" s="685"/>
      <c r="AK117" s="687"/>
      <c r="AL117" s="688"/>
      <c r="AM117" s="688"/>
      <c r="AN117" s="688"/>
      <c r="AO117" s="688"/>
      <c r="AP117" s="688"/>
      <c r="AQ117" s="688"/>
      <c r="AR117" s="688"/>
      <c r="AS117" s="688"/>
      <c r="AT117" s="688"/>
      <c r="AU117" s="688"/>
      <c r="AV117" s="688"/>
      <c r="AW117" s="688"/>
      <c r="AX117" s="688"/>
      <c r="AY117" s="688"/>
      <c r="AZ117" s="688"/>
      <c r="BA117" s="688"/>
      <c r="BB117" s="688"/>
      <c r="BC117" s="688"/>
      <c r="BD117" s="688"/>
      <c r="BE117" s="688"/>
      <c r="BF117" s="688"/>
      <c r="BG117" s="688"/>
      <c r="BH117" s="688"/>
      <c r="BI117" s="688"/>
      <c r="BJ117" s="688"/>
      <c r="BK117" s="688"/>
      <c r="BL117" s="688"/>
      <c r="BM117" s="688"/>
      <c r="BN117" s="688"/>
      <c r="BO117" s="688"/>
      <c r="BP117" s="688"/>
      <c r="BQ117" s="688"/>
      <c r="BR117" s="688"/>
      <c r="BS117" s="688"/>
      <c r="BT117" s="688"/>
      <c r="BU117" s="688"/>
      <c r="BV117" s="688"/>
      <c r="BW117" s="688"/>
      <c r="BX117" s="688"/>
      <c r="BY117" s="688"/>
      <c r="BZ117" s="688"/>
      <c r="CA117" s="688"/>
      <c r="CB117" s="688"/>
      <c r="CC117" s="688"/>
      <c r="CD117" s="688"/>
      <c r="CE117" s="688"/>
      <c r="CF117" s="688"/>
      <c r="CG117" s="688"/>
      <c r="CH117" s="688"/>
      <c r="CI117" s="688"/>
      <c r="CJ117" s="688"/>
      <c r="CK117" s="688"/>
      <c r="CL117" s="688"/>
      <c r="CM117" s="688"/>
      <c r="CN117" s="688"/>
      <c r="CO117" s="688"/>
      <c r="CP117" s="688"/>
      <c r="CQ117" s="688"/>
      <c r="CR117" s="688"/>
      <c r="CS117" s="688"/>
      <c r="CT117" s="688"/>
      <c r="CU117" s="688"/>
      <c r="CV117" s="688"/>
      <c r="CW117" s="688"/>
      <c r="CX117" s="688"/>
      <c r="CY117" s="688"/>
      <c r="CZ117" s="688"/>
      <c r="DA117" s="688"/>
      <c r="DB117" s="688"/>
      <c r="DC117" s="688"/>
      <c r="DD117" s="688"/>
      <c r="DE117" s="688"/>
      <c r="DF117" s="688"/>
      <c r="DG117" s="688"/>
      <c r="DH117" s="688"/>
      <c r="DI117" s="688"/>
      <c r="DJ117" s="688"/>
      <c r="DK117" s="688"/>
      <c r="DL117" s="688"/>
      <c r="DM117" s="688"/>
      <c r="DN117" s="688"/>
      <c r="DO117" s="688"/>
      <c r="DP117" s="688"/>
      <c r="DQ117" s="688"/>
      <c r="DR117" s="688"/>
      <c r="DS117" s="688"/>
      <c r="DT117" s="688"/>
      <c r="DU117" s="688"/>
      <c r="DV117" s="688"/>
      <c r="DW117" s="688"/>
      <c r="DX117" s="688"/>
      <c r="DY117" s="688"/>
      <c r="DZ117" s="688"/>
      <c r="EA117" s="688"/>
      <c r="EB117" s="688"/>
      <c r="EC117" s="688"/>
      <c r="ED117" s="688"/>
      <c r="EE117" s="688"/>
      <c r="EF117" s="688"/>
      <c r="EG117" s="688"/>
      <c r="EH117" s="688"/>
      <c r="EI117" s="688"/>
      <c r="EJ117" s="688"/>
      <c r="EK117" s="688"/>
      <c r="EL117" s="688"/>
      <c r="EM117" s="688"/>
      <c r="EN117" s="688"/>
      <c r="EO117" s="688"/>
      <c r="EP117" s="688"/>
      <c r="EQ117" s="688"/>
      <c r="ER117" s="688"/>
      <c r="ES117" s="688"/>
      <c r="ET117" s="688"/>
      <c r="EU117" s="688"/>
      <c r="EV117" s="688"/>
      <c r="EW117" s="688"/>
      <c r="EX117" s="688"/>
      <c r="EY117" s="688"/>
    </row>
    <row r="118" spans="1:155" s="689" customFormat="1" ht="13.5" customHeight="1" x14ac:dyDescent="0.25">
      <c r="A118" s="679">
        <f t="shared" si="2"/>
        <v>105</v>
      </c>
      <c r="B118" s="694" t="s">
        <v>1928</v>
      </c>
      <c r="C118" s="613" t="s">
        <v>1893</v>
      </c>
      <c r="D118" s="635" t="s">
        <v>1891</v>
      </c>
      <c r="E118" s="620" t="s">
        <v>1499</v>
      </c>
      <c r="F118" s="685" t="s">
        <v>638</v>
      </c>
      <c r="G118" s="685" t="s">
        <v>638</v>
      </c>
      <c r="H118" s="685" t="s">
        <v>638</v>
      </c>
      <c r="I118" s="685"/>
      <c r="J118" s="685"/>
      <c r="K118" s="685"/>
      <c r="L118" s="685"/>
      <c r="M118" s="685"/>
      <c r="N118" s="685"/>
      <c r="O118" s="685"/>
      <c r="P118" s="685"/>
      <c r="Q118" s="685"/>
      <c r="R118" s="685"/>
      <c r="S118" s="685"/>
      <c r="T118" s="685"/>
      <c r="U118" s="685"/>
      <c r="V118" s="685"/>
      <c r="W118" s="685"/>
      <c r="X118" s="685"/>
      <c r="Y118" s="685"/>
      <c r="Z118" s="685"/>
      <c r="AA118" s="685"/>
      <c r="AB118" s="685"/>
      <c r="AC118" s="685"/>
      <c r="AD118" s="685"/>
      <c r="AE118" s="685"/>
      <c r="AF118" s="685"/>
      <c r="AG118" s="685"/>
      <c r="AH118" s="685"/>
      <c r="AI118" s="685"/>
      <c r="AJ118" s="685"/>
      <c r="AK118" s="687"/>
      <c r="AL118" s="688"/>
      <c r="AM118" s="688"/>
      <c r="AN118" s="688"/>
      <c r="AO118" s="688"/>
      <c r="AP118" s="688"/>
      <c r="AQ118" s="688"/>
      <c r="AR118" s="688"/>
      <c r="AS118" s="688"/>
      <c r="AT118" s="688"/>
      <c r="AU118" s="688"/>
      <c r="AV118" s="688"/>
      <c r="AW118" s="688"/>
      <c r="AX118" s="688"/>
      <c r="AY118" s="688"/>
      <c r="AZ118" s="688"/>
      <c r="BA118" s="688"/>
      <c r="BB118" s="688"/>
      <c r="BC118" s="688"/>
      <c r="BD118" s="688"/>
      <c r="BE118" s="688"/>
      <c r="BF118" s="688"/>
      <c r="BG118" s="688"/>
      <c r="BH118" s="688"/>
      <c r="BI118" s="688"/>
      <c r="BJ118" s="688"/>
      <c r="BK118" s="688"/>
      <c r="BL118" s="688"/>
      <c r="BM118" s="688"/>
      <c r="BN118" s="688"/>
      <c r="BO118" s="688"/>
      <c r="BP118" s="688"/>
      <c r="BQ118" s="688"/>
      <c r="BR118" s="688"/>
      <c r="BS118" s="688"/>
      <c r="BT118" s="688"/>
      <c r="BU118" s="688"/>
      <c r="BV118" s="688"/>
      <c r="BW118" s="688"/>
      <c r="BX118" s="688"/>
      <c r="BY118" s="688"/>
      <c r="BZ118" s="688"/>
      <c r="CA118" s="688"/>
      <c r="CB118" s="688"/>
      <c r="CC118" s="688"/>
      <c r="CD118" s="688"/>
      <c r="CE118" s="688"/>
      <c r="CF118" s="688"/>
      <c r="CG118" s="688"/>
      <c r="CH118" s="688"/>
      <c r="CI118" s="688"/>
      <c r="CJ118" s="688"/>
      <c r="CK118" s="688"/>
      <c r="CL118" s="688"/>
      <c r="CM118" s="688"/>
      <c r="CN118" s="688"/>
      <c r="CO118" s="688"/>
      <c r="CP118" s="688"/>
      <c r="CQ118" s="688"/>
      <c r="CR118" s="688"/>
      <c r="CS118" s="688"/>
      <c r="CT118" s="688"/>
      <c r="CU118" s="688"/>
      <c r="CV118" s="688"/>
      <c r="CW118" s="688"/>
      <c r="CX118" s="688"/>
      <c r="CY118" s="688"/>
      <c r="CZ118" s="688"/>
      <c r="DA118" s="688"/>
      <c r="DB118" s="688"/>
      <c r="DC118" s="688"/>
      <c r="DD118" s="688"/>
      <c r="DE118" s="688"/>
      <c r="DF118" s="688"/>
      <c r="DG118" s="688"/>
      <c r="DH118" s="688"/>
      <c r="DI118" s="688"/>
      <c r="DJ118" s="688"/>
      <c r="DK118" s="688"/>
      <c r="DL118" s="688"/>
      <c r="DM118" s="688"/>
      <c r="DN118" s="688"/>
      <c r="DO118" s="688"/>
      <c r="DP118" s="688"/>
      <c r="DQ118" s="688"/>
      <c r="DR118" s="688"/>
      <c r="DS118" s="688"/>
      <c r="DT118" s="688"/>
      <c r="DU118" s="688"/>
      <c r="DV118" s="688"/>
      <c r="DW118" s="688"/>
      <c r="DX118" s="688"/>
      <c r="DY118" s="688"/>
      <c r="DZ118" s="688"/>
      <c r="EA118" s="688"/>
      <c r="EB118" s="688"/>
      <c r="EC118" s="688"/>
      <c r="ED118" s="688"/>
      <c r="EE118" s="688"/>
      <c r="EF118" s="688"/>
      <c r="EG118" s="688"/>
      <c r="EH118" s="688"/>
      <c r="EI118" s="688"/>
      <c r="EJ118" s="688"/>
      <c r="EK118" s="688"/>
      <c r="EL118" s="688"/>
      <c r="EM118" s="688"/>
      <c r="EN118" s="688"/>
      <c r="EO118" s="688"/>
      <c r="EP118" s="688"/>
      <c r="EQ118" s="688"/>
      <c r="ER118" s="688"/>
      <c r="ES118" s="688"/>
      <c r="ET118" s="688"/>
      <c r="EU118" s="688"/>
      <c r="EV118" s="688"/>
      <c r="EW118" s="688"/>
      <c r="EX118" s="688"/>
      <c r="EY118" s="688"/>
    </row>
    <row r="119" spans="1:155" s="689" customFormat="1" ht="13.5" customHeight="1" x14ac:dyDescent="0.25">
      <c r="A119" s="679">
        <f t="shared" si="2"/>
        <v>106</v>
      </c>
      <c r="B119" s="691" t="s">
        <v>1929</v>
      </c>
      <c r="C119" s="613" t="s">
        <v>1893</v>
      </c>
      <c r="D119" s="635" t="s">
        <v>1891</v>
      </c>
      <c r="E119" s="620" t="s">
        <v>1999</v>
      </c>
      <c r="F119" s="685"/>
      <c r="H119" s="685"/>
      <c r="I119" s="685" t="s">
        <v>638</v>
      </c>
      <c r="J119" s="685"/>
      <c r="K119" s="685"/>
      <c r="L119" s="685"/>
      <c r="M119" s="685"/>
      <c r="N119" s="685"/>
      <c r="O119" s="685"/>
      <c r="P119" s="685"/>
      <c r="Q119" s="685"/>
      <c r="R119" s="685"/>
      <c r="S119" s="685"/>
      <c r="T119" s="685"/>
      <c r="U119" s="685"/>
      <c r="V119" s="685"/>
      <c r="W119" s="685"/>
      <c r="X119" s="685"/>
      <c r="Y119" s="685"/>
      <c r="Z119" s="685"/>
      <c r="AA119" s="685"/>
      <c r="AB119" s="685"/>
      <c r="AC119" s="685"/>
      <c r="AD119" s="685"/>
      <c r="AE119" s="685"/>
      <c r="AF119" s="685"/>
      <c r="AG119" s="685"/>
      <c r="AH119" s="685"/>
      <c r="AI119" s="685"/>
      <c r="AJ119" s="685"/>
      <c r="AK119" s="687"/>
      <c r="AL119" s="688"/>
      <c r="AM119" s="688"/>
      <c r="AN119" s="688"/>
      <c r="AO119" s="688"/>
      <c r="AP119" s="688"/>
      <c r="AQ119" s="688"/>
      <c r="AR119" s="688"/>
      <c r="AS119" s="688"/>
      <c r="AT119" s="688"/>
      <c r="AU119" s="688"/>
      <c r="AV119" s="688"/>
      <c r="AW119" s="688"/>
      <c r="AX119" s="688"/>
      <c r="AY119" s="688"/>
      <c r="AZ119" s="688"/>
      <c r="BA119" s="688"/>
      <c r="BB119" s="688"/>
      <c r="BC119" s="688"/>
      <c r="BD119" s="688"/>
      <c r="BE119" s="688"/>
      <c r="BF119" s="688"/>
      <c r="BG119" s="688"/>
      <c r="BH119" s="688"/>
      <c r="BI119" s="688"/>
      <c r="BJ119" s="688"/>
      <c r="BK119" s="688"/>
      <c r="BL119" s="688"/>
      <c r="BM119" s="688"/>
      <c r="BN119" s="688"/>
      <c r="BO119" s="688"/>
      <c r="BP119" s="688"/>
      <c r="BQ119" s="688"/>
      <c r="BR119" s="688"/>
      <c r="BS119" s="688"/>
      <c r="BT119" s="688"/>
      <c r="BU119" s="688"/>
      <c r="BV119" s="688"/>
      <c r="BW119" s="688"/>
      <c r="BX119" s="688"/>
      <c r="BY119" s="688"/>
      <c r="BZ119" s="688"/>
      <c r="CA119" s="688"/>
      <c r="CB119" s="688"/>
      <c r="CC119" s="688"/>
      <c r="CD119" s="688"/>
      <c r="CE119" s="688"/>
      <c r="CF119" s="688"/>
      <c r="CG119" s="688"/>
      <c r="CH119" s="688"/>
      <c r="CI119" s="688"/>
      <c r="CJ119" s="688"/>
      <c r="CK119" s="688"/>
      <c r="CL119" s="688"/>
      <c r="CM119" s="688"/>
      <c r="CN119" s="688"/>
      <c r="CO119" s="688"/>
      <c r="CP119" s="688"/>
      <c r="CQ119" s="688"/>
      <c r="CR119" s="688"/>
      <c r="CS119" s="688"/>
      <c r="CT119" s="688"/>
      <c r="CU119" s="688"/>
      <c r="CV119" s="688"/>
      <c r="CW119" s="688"/>
      <c r="CX119" s="688"/>
      <c r="CY119" s="688"/>
      <c r="CZ119" s="688"/>
      <c r="DA119" s="688"/>
      <c r="DB119" s="688"/>
      <c r="DC119" s="688"/>
      <c r="DD119" s="688"/>
      <c r="DE119" s="688"/>
      <c r="DF119" s="688"/>
      <c r="DG119" s="688"/>
      <c r="DH119" s="688"/>
      <c r="DI119" s="688"/>
      <c r="DJ119" s="688"/>
      <c r="DK119" s="688"/>
      <c r="DL119" s="688"/>
      <c r="DM119" s="688"/>
      <c r="DN119" s="688"/>
      <c r="DO119" s="688"/>
      <c r="DP119" s="688"/>
      <c r="DQ119" s="688"/>
      <c r="DR119" s="688"/>
      <c r="DS119" s="688"/>
      <c r="DT119" s="688"/>
      <c r="DU119" s="688"/>
      <c r="DV119" s="688"/>
      <c r="DW119" s="688"/>
      <c r="DX119" s="688"/>
      <c r="DY119" s="688"/>
      <c r="DZ119" s="688"/>
      <c r="EA119" s="688"/>
      <c r="EB119" s="688"/>
      <c r="EC119" s="688"/>
      <c r="ED119" s="688"/>
      <c r="EE119" s="688"/>
      <c r="EF119" s="688"/>
      <c r="EG119" s="688"/>
      <c r="EH119" s="688"/>
      <c r="EI119" s="688"/>
      <c r="EJ119" s="688"/>
      <c r="EK119" s="688"/>
      <c r="EL119" s="688"/>
      <c r="EM119" s="688"/>
      <c r="EN119" s="688"/>
      <c r="EO119" s="688"/>
      <c r="EP119" s="688"/>
      <c r="EQ119" s="688"/>
      <c r="ER119" s="688"/>
      <c r="ES119" s="688"/>
      <c r="ET119" s="688"/>
      <c r="EU119" s="688"/>
      <c r="EV119" s="688"/>
      <c r="EW119" s="688"/>
      <c r="EX119" s="688"/>
      <c r="EY119" s="688"/>
    </row>
    <row r="120" spans="1:155" s="689" customFormat="1" ht="13.5" customHeight="1" x14ac:dyDescent="0.25">
      <c r="A120" s="679">
        <f t="shared" si="2"/>
        <v>107</v>
      </c>
      <c r="B120" s="697" t="s">
        <v>1930</v>
      </c>
      <c r="C120" s="613" t="s">
        <v>1893</v>
      </c>
      <c r="D120" s="635" t="s">
        <v>1891</v>
      </c>
      <c r="E120" s="620" t="s">
        <v>1999</v>
      </c>
      <c r="F120" s="685"/>
      <c r="H120" s="685"/>
      <c r="I120" s="685" t="s">
        <v>638</v>
      </c>
      <c r="J120" s="685"/>
      <c r="K120" s="685"/>
      <c r="L120" s="685"/>
      <c r="M120" s="685"/>
      <c r="N120" s="685"/>
      <c r="O120" s="685"/>
      <c r="P120" s="685"/>
      <c r="Q120" s="685"/>
      <c r="R120" s="685"/>
      <c r="S120" s="685"/>
      <c r="T120" s="685"/>
      <c r="U120" s="685"/>
      <c r="V120" s="685"/>
      <c r="W120" s="685"/>
      <c r="X120" s="685"/>
      <c r="Y120" s="685"/>
      <c r="Z120" s="685"/>
      <c r="AA120" s="685"/>
      <c r="AB120" s="685"/>
      <c r="AC120" s="685"/>
      <c r="AD120" s="685"/>
      <c r="AE120" s="685"/>
      <c r="AF120" s="685"/>
      <c r="AG120" s="685"/>
      <c r="AH120" s="685"/>
      <c r="AI120" s="685"/>
      <c r="AJ120" s="685"/>
      <c r="AK120" s="687"/>
      <c r="AL120" s="688"/>
      <c r="AM120" s="688"/>
      <c r="AN120" s="688"/>
      <c r="AO120" s="688"/>
      <c r="AP120" s="688"/>
      <c r="AQ120" s="688"/>
      <c r="AR120" s="688"/>
      <c r="AS120" s="688"/>
      <c r="AT120" s="688"/>
      <c r="AU120" s="688"/>
      <c r="AV120" s="688"/>
      <c r="AW120" s="688"/>
      <c r="AX120" s="688"/>
      <c r="AY120" s="688"/>
      <c r="AZ120" s="688"/>
      <c r="BA120" s="688"/>
      <c r="BB120" s="688"/>
      <c r="BC120" s="688"/>
      <c r="BD120" s="688"/>
      <c r="BE120" s="688"/>
      <c r="BF120" s="688"/>
      <c r="BG120" s="688"/>
      <c r="BH120" s="688"/>
      <c r="BI120" s="688"/>
      <c r="BJ120" s="688"/>
      <c r="BK120" s="688"/>
      <c r="BL120" s="688"/>
      <c r="BM120" s="688"/>
      <c r="BN120" s="688"/>
      <c r="BO120" s="688"/>
      <c r="BP120" s="688"/>
      <c r="BQ120" s="688"/>
      <c r="BR120" s="688"/>
      <c r="BS120" s="688"/>
      <c r="BT120" s="688"/>
      <c r="BU120" s="688"/>
      <c r="BV120" s="688"/>
      <c r="BW120" s="688"/>
      <c r="BX120" s="688"/>
      <c r="BY120" s="688"/>
      <c r="BZ120" s="688"/>
      <c r="CA120" s="688"/>
      <c r="CB120" s="688"/>
      <c r="CC120" s="688"/>
      <c r="CD120" s="688"/>
      <c r="CE120" s="688"/>
      <c r="CF120" s="688"/>
      <c r="CG120" s="688"/>
      <c r="CH120" s="688"/>
      <c r="CI120" s="688"/>
      <c r="CJ120" s="688"/>
      <c r="CK120" s="688"/>
      <c r="CL120" s="688"/>
      <c r="CM120" s="688"/>
      <c r="CN120" s="688"/>
      <c r="CO120" s="688"/>
      <c r="CP120" s="688"/>
      <c r="CQ120" s="688"/>
      <c r="CR120" s="688"/>
      <c r="CS120" s="688"/>
      <c r="CT120" s="688"/>
      <c r="CU120" s="688"/>
      <c r="CV120" s="688"/>
      <c r="CW120" s="688"/>
      <c r="CX120" s="688"/>
      <c r="CY120" s="688"/>
      <c r="CZ120" s="688"/>
      <c r="DA120" s="688"/>
      <c r="DB120" s="688"/>
      <c r="DC120" s="688"/>
      <c r="DD120" s="688"/>
      <c r="DE120" s="688"/>
      <c r="DF120" s="688"/>
      <c r="DG120" s="688"/>
      <c r="DH120" s="688"/>
      <c r="DI120" s="688"/>
      <c r="DJ120" s="688"/>
      <c r="DK120" s="688"/>
      <c r="DL120" s="688"/>
      <c r="DM120" s="688"/>
      <c r="DN120" s="688"/>
      <c r="DO120" s="688"/>
      <c r="DP120" s="688"/>
      <c r="DQ120" s="688"/>
      <c r="DR120" s="688"/>
      <c r="DS120" s="688"/>
      <c r="DT120" s="688"/>
      <c r="DU120" s="688"/>
      <c r="DV120" s="688"/>
      <c r="DW120" s="688"/>
      <c r="DX120" s="688"/>
      <c r="DY120" s="688"/>
      <c r="DZ120" s="688"/>
      <c r="EA120" s="688"/>
      <c r="EB120" s="688"/>
      <c r="EC120" s="688"/>
      <c r="ED120" s="688"/>
      <c r="EE120" s="688"/>
      <c r="EF120" s="688"/>
      <c r="EG120" s="688"/>
      <c r="EH120" s="688"/>
      <c r="EI120" s="688"/>
      <c r="EJ120" s="688"/>
      <c r="EK120" s="688"/>
      <c r="EL120" s="688"/>
      <c r="EM120" s="688"/>
      <c r="EN120" s="688"/>
      <c r="EO120" s="688"/>
      <c r="EP120" s="688"/>
      <c r="EQ120" s="688"/>
      <c r="ER120" s="688"/>
      <c r="ES120" s="688"/>
      <c r="ET120" s="688"/>
      <c r="EU120" s="688"/>
      <c r="EV120" s="688"/>
      <c r="EW120" s="688"/>
      <c r="EX120" s="688"/>
      <c r="EY120" s="688"/>
    </row>
    <row r="121" spans="1:155" s="689" customFormat="1" ht="13.5" customHeight="1" x14ac:dyDescent="0.25">
      <c r="A121" s="679">
        <f t="shared" si="2"/>
        <v>108</v>
      </c>
      <c r="B121" s="691" t="s">
        <v>1931</v>
      </c>
      <c r="C121" s="613" t="s">
        <v>1893</v>
      </c>
      <c r="D121" s="635" t="s">
        <v>1891</v>
      </c>
      <c r="E121" s="620" t="s">
        <v>1999</v>
      </c>
      <c r="F121" s="685"/>
      <c r="H121" s="685"/>
      <c r="I121" s="685"/>
      <c r="J121" s="685" t="s">
        <v>638</v>
      </c>
      <c r="K121" s="685"/>
      <c r="L121" s="685"/>
      <c r="M121" s="685"/>
      <c r="N121" s="685"/>
      <c r="O121" s="685"/>
      <c r="P121" s="685"/>
      <c r="Q121" s="685"/>
      <c r="R121" s="685"/>
      <c r="S121" s="685"/>
      <c r="T121" s="685"/>
      <c r="U121" s="685"/>
      <c r="V121" s="685"/>
      <c r="W121" s="685"/>
      <c r="X121" s="685"/>
      <c r="Y121" s="685"/>
      <c r="Z121" s="685"/>
      <c r="AA121" s="685"/>
      <c r="AB121" s="685"/>
      <c r="AC121" s="685"/>
      <c r="AD121" s="685"/>
      <c r="AE121" s="685"/>
      <c r="AF121" s="685"/>
      <c r="AG121" s="685"/>
      <c r="AH121" s="685"/>
      <c r="AI121" s="685"/>
      <c r="AJ121" s="685"/>
      <c r="AK121" s="687"/>
      <c r="AL121" s="688"/>
      <c r="AM121" s="688"/>
      <c r="AN121" s="688"/>
      <c r="AO121" s="688"/>
      <c r="AP121" s="688"/>
      <c r="AQ121" s="688"/>
      <c r="AR121" s="688"/>
      <c r="AS121" s="688"/>
      <c r="AT121" s="688"/>
      <c r="AU121" s="688"/>
      <c r="AV121" s="688"/>
      <c r="AW121" s="688"/>
      <c r="AX121" s="688"/>
      <c r="AY121" s="688"/>
      <c r="AZ121" s="688"/>
      <c r="BA121" s="688"/>
      <c r="BB121" s="688"/>
      <c r="BC121" s="688"/>
      <c r="BD121" s="688"/>
      <c r="BE121" s="688"/>
      <c r="BF121" s="688"/>
      <c r="BG121" s="688"/>
      <c r="BH121" s="688"/>
      <c r="BI121" s="688"/>
      <c r="BJ121" s="688"/>
      <c r="BK121" s="688"/>
      <c r="BL121" s="688"/>
      <c r="BM121" s="688"/>
      <c r="BN121" s="688"/>
      <c r="BO121" s="688"/>
      <c r="BP121" s="688"/>
      <c r="BQ121" s="688"/>
      <c r="BR121" s="688"/>
      <c r="BS121" s="688"/>
      <c r="BT121" s="688"/>
      <c r="BU121" s="688"/>
      <c r="BV121" s="688"/>
      <c r="BW121" s="688"/>
      <c r="BX121" s="688"/>
      <c r="BY121" s="688"/>
      <c r="BZ121" s="688"/>
      <c r="CA121" s="688"/>
      <c r="CB121" s="688"/>
      <c r="CC121" s="688"/>
      <c r="CD121" s="688"/>
      <c r="CE121" s="688"/>
      <c r="CF121" s="688"/>
      <c r="CG121" s="688"/>
      <c r="CH121" s="688"/>
      <c r="CI121" s="688"/>
      <c r="CJ121" s="688"/>
      <c r="CK121" s="688"/>
      <c r="CL121" s="688"/>
      <c r="CM121" s="688"/>
      <c r="CN121" s="688"/>
      <c r="CO121" s="688"/>
      <c r="CP121" s="688"/>
      <c r="CQ121" s="688"/>
      <c r="CR121" s="688"/>
      <c r="CS121" s="688"/>
      <c r="CT121" s="688"/>
      <c r="CU121" s="688"/>
      <c r="CV121" s="688"/>
      <c r="CW121" s="688"/>
      <c r="CX121" s="688"/>
      <c r="CY121" s="688"/>
      <c r="CZ121" s="688"/>
      <c r="DA121" s="688"/>
      <c r="DB121" s="688"/>
      <c r="DC121" s="688"/>
      <c r="DD121" s="688"/>
      <c r="DE121" s="688"/>
      <c r="DF121" s="688"/>
      <c r="DG121" s="688"/>
      <c r="DH121" s="688"/>
      <c r="DI121" s="688"/>
      <c r="DJ121" s="688"/>
      <c r="DK121" s="688"/>
      <c r="DL121" s="688"/>
      <c r="DM121" s="688"/>
      <c r="DN121" s="688"/>
      <c r="DO121" s="688"/>
      <c r="DP121" s="688"/>
      <c r="DQ121" s="688"/>
      <c r="DR121" s="688"/>
      <c r="DS121" s="688"/>
      <c r="DT121" s="688"/>
      <c r="DU121" s="688"/>
      <c r="DV121" s="688"/>
      <c r="DW121" s="688"/>
      <c r="DX121" s="688"/>
      <c r="DY121" s="688"/>
      <c r="DZ121" s="688"/>
      <c r="EA121" s="688"/>
      <c r="EB121" s="688"/>
      <c r="EC121" s="688"/>
      <c r="ED121" s="688"/>
      <c r="EE121" s="688"/>
      <c r="EF121" s="688"/>
      <c r="EG121" s="688"/>
      <c r="EH121" s="688"/>
      <c r="EI121" s="688"/>
      <c r="EJ121" s="688"/>
      <c r="EK121" s="688"/>
      <c r="EL121" s="688"/>
      <c r="EM121" s="688"/>
      <c r="EN121" s="688"/>
      <c r="EO121" s="688"/>
      <c r="EP121" s="688"/>
      <c r="EQ121" s="688"/>
      <c r="ER121" s="688"/>
      <c r="ES121" s="688"/>
      <c r="ET121" s="688"/>
      <c r="EU121" s="688"/>
      <c r="EV121" s="688"/>
      <c r="EW121" s="688"/>
      <c r="EX121" s="688"/>
      <c r="EY121" s="688"/>
    </row>
    <row r="122" spans="1:155" s="689" customFormat="1" ht="13.5" customHeight="1" x14ac:dyDescent="0.25">
      <c r="A122" s="679">
        <f t="shared" si="2"/>
        <v>109</v>
      </c>
      <c r="B122" s="691" t="s">
        <v>1932</v>
      </c>
      <c r="C122" s="613" t="s">
        <v>1893</v>
      </c>
      <c r="D122" s="635" t="s">
        <v>1891</v>
      </c>
      <c r="E122" s="620" t="s">
        <v>1999</v>
      </c>
      <c r="F122" s="685"/>
      <c r="H122" s="685"/>
      <c r="I122" s="685"/>
      <c r="J122" s="685" t="s">
        <v>638</v>
      </c>
      <c r="K122" s="685"/>
      <c r="L122" s="685"/>
      <c r="M122" s="685"/>
      <c r="N122" s="685"/>
      <c r="O122" s="685"/>
      <c r="P122" s="685"/>
      <c r="Q122" s="685"/>
      <c r="R122" s="685"/>
      <c r="S122" s="685"/>
      <c r="T122" s="685"/>
      <c r="U122" s="685"/>
      <c r="V122" s="685"/>
      <c r="W122" s="685"/>
      <c r="X122" s="685"/>
      <c r="Y122" s="685"/>
      <c r="Z122" s="685"/>
      <c r="AA122" s="685"/>
      <c r="AB122" s="685"/>
      <c r="AC122" s="685"/>
      <c r="AD122" s="685"/>
      <c r="AE122" s="685"/>
      <c r="AF122" s="685"/>
      <c r="AG122" s="685"/>
      <c r="AH122" s="685"/>
      <c r="AI122" s="685"/>
      <c r="AJ122" s="685"/>
      <c r="AK122" s="687"/>
      <c r="AL122" s="688"/>
      <c r="AM122" s="688"/>
      <c r="AN122" s="688"/>
      <c r="AO122" s="688"/>
      <c r="AP122" s="688"/>
      <c r="AQ122" s="688"/>
      <c r="AR122" s="688"/>
      <c r="AS122" s="688"/>
      <c r="AT122" s="688"/>
      <c r="AU122" s="688"/>
      <c r="AV122" s="688"/>
      <c r="AW122" s="688"/>
      <c r="AX122" s="688"/>
      <c r="AY122" s="688"/>
      <c r="AZ122" s="688"/>
      <c r="BA122" s="688"/>
      <c r="BB122" s="688"/>
      <c r="BC122" s="688"/>
      <c r="BD122" s="688"/>
      <c r="BE122" s="688"/>
      <c r="BF122" s="688"/>
      <c r="BG122" s="688"/>
      <c r="BH122" s="688"/>
      <c r="BI122" s="688"/>
      <c r="BJ122" s="688"/>
      <c r="BK122" s="688"/>
      <c r="BL122" s="688"/>
      <c r="BM122" s="688"/>
      <c r="BN122" s="688"/>
      <c r="BO122" s="688"/>
      <c r="BP122" s="688"/>
      <c r="BQ122" s="688"/>
      <c r="BR122" s="688"/>
      <c r="BS122" s="688"/>
      <c r="BT122" s="688"/>
      <c r="BU122" s="688"/>
      <c r="BV122" s="688"/>
      <c r="BW122" s="688"/>
      <c r="BX122" s="688"/>
      <c r="BY122" s="688"/>
      <c r="BZ122" s="688"/>
      <c r="CA122" s="688"/>
      <c r="CB122" s="688"/>
      <c r="CC122" s="688"/>
      <c r="CD122" s="688"/>
      <c r="CE122" s="688"/>
      <c r="CF122" s="688"/>
      <c r="CG122" s="688"/>
      <c r="CH122" s="688"/>
      <c r="CI122" s="688"/>
      <c r="CJ122" s="688"/>
      <c r="CK122" s="688"/>
      <c r="CL122" s="688"/>
      <c r="CM122" s="688"/>
      <c r="CN122" s="688"/>
      <c r="CO122" s="688"/>
      <c r="CP122" s="688"/>
      <c r="CQ122" s="688"/>
      <c r="CR122" s="688"/>
      <c r="CS122" s="688"/>
      <c r="CT122" s="688"/>
      <c r="CU122" s="688"/>
      <c r="CV122" s="688"/>
      <c r="CW122" s="688"/>
      <c r="CX122" s="688"/>
      <c r="CY122" s="688"/>
      <c r="CZ122" s="688"/>
      <c r="DA122" s="688"/>
      <c r="DB122" s="688"/>
      <c r="DC122" s="688"/>
      <c r="DD122" s="688"/>
      <c r="DE122" s="688"/>
      <c r="DF122" s="688"/>
      <c r="DG122" s="688"/>
      <c r="DH122" s="688"/>
      <c r="DI122" s="688"/>
      <c r="DJ122" s="688"/>
      <c r="DK122" s="688"/>
      <c r="DL122" s="688"/>
      <c r="DM122" s="688"/>
      <c r="DN122" s="688"/>
      <c r="DO122" s="688"/>
      <c r="DP122" s="688"/>
      <c r="DQ122" s="688"/>
      <c r="DR122" s="688"/>
      <c r="DS122" s="688"/>
      <c r="DT122" s="688"/>
      <c r="DU122" s="688"/>
      <c r="DV122" s="688"/>
      <c r="DW122" s="688"/>
      <c r="DX122" s="688"/>
      <c r="DY122" s="688"/>
      <c r="DZ122" s="688"/>
      <c r="EA122" s="688"/>
      <c r="EB122" s="688"/>
      <c r="EC122" s="688"/>
      <c r="ED122" s="688"/>
      <c r="EE122" s="688"/>
      <c r="EF122" s="688"/>
      <c r="EG122" s="688"/>
      <c r="EH122" s="688"/>
      <c r="EI122" s="688"/>
      <c r="EJ122" s="688"/>
      <c r="EK122" s="688"/>
      <c r="EL122" s="688"/>
      <c r="EM122" s="688"/>
      <c r="EN122" s="688"/>
      <c r="EO122" s="688"/>
      <c r="EP122" s="688"/>
      <c r="EQ122" s="688"/>
      <c r="ER122" s="688"/>
      <c r="ES122" s="688"/>
      <c r="ET122" s="688"/>
      <c r="EU122" s="688"/>
      <c r="EV122" s="688"/>
      <c r="EW122" s="688"/>
      <c r="EX122" s="688"/>
      <c r="EY122" s="688"/>
    </row>
    <row r="123" spans="1:155" s="689" customFormat="1" ht="13.5" customHeight="1" x14ac:dyDescent="0.25">
      <c r="A123" s="679">
        <f t="shared" si="2"/>
        <v>110</v>
      </c>
      <c r="B123" s="691" t="s">
        <v>1933</v>
      </c>
      <c r="C123" s="613" t="s">
        <v>1893</v>
      </c>
      <c r="D123" s="635" t="s">
        <v>1891</v>
      </c>
      <c r="E123" s="620" t="s">
        <v>1999</v>
      </c>
      <c r="F123" s="685"/>
      <c r="H123" s="685"/>
      <c r="I123" s="685"/>
      <c r="J123" s="685"/>
      <c r="M123" s="685" t="s">
        <v>638</v>
      </c>
      <c r="N123" s="685"/>
      <c r="O123" s="685"/>
      <c r="P123" s="685"/>
      <c r="Q123" s="685"/>
      <c r="R123" s="685"/>
      <c r="S123" s="685"/>
      <c r="T123" s="685"/>
      <c r="U123" s="685"/>
      <c r="V123" s="685"/>
      <c r="W123" s="685"/>
      <c r="X123" s="685"/>
      <c r="Y123" s="685"/>
      <c r="Z123" s="685"/>
      <c r="AA123" s="685"/>
      <c r="AB123" s="685"/>
      <c r="AC123" s="685"/>
      <c r="AD123" s="685"/>
      <c r="AE123" s="685"/>
      <c r="AF123" s="685"/>
      <c r="AG123" s="685"/>
      <c r="AH123" s="685"/>
      <c r="AI123" s="685"/>
      <c r="AJ123" s="685"/>
      <c r="AK123" s="687"/>
      <c r="AL123" s="688"/>
      <c r="AM123" s="688"/>
      <c r="AN123" s="688"/>
      <c r="AO123" s="688"/>
      <c r="AP123" s="688"/>
      <c r="AQ123" s="688"/>
      <c r="AR123" s="688"/>
      <c r="AS123" s="688"/>
      <c r="AT123" s="688"/>
      <c r="AU123" s="688"/>
      <c r="AV123" s="688"/>
      <c r="AW123" s="688"/>
      <c r="AX123" s="688"/>
      <c r="AY123" s="688"/>
      <c r="AZ123" s="688"/>
      <c r="BA123" s="688"/>
      <c r="BB123" s="688"/>
      <c r="BC123" s="688"/>
      <c r="BD123" s="688"/>
      <c r="BE123" s="688"/>
      <c r="BF123" s="688"/>
      <c r="BG123" s="688"/>
      <c r="BH123" s="688"/>
      <c r="BI123" s="688"/>
      <c r="BJ123" s="688"/>
      <c r="BK123" s="688"/>
      <c r="BL123" s="688"/>
      <c r="BM123" s="688"/>
      <c r="BN123" s="688"/>
      <c r="BO123" s="688"/>
      <c r="BP123" s="688"/>
      <c r="BQ123" s="688"/>
      <c r="BR123" s="688"/>
      <c r="BS123" s="688"/>
      <c r="BT123" s="688"/>
      <c r="BU123" s="688"/>
      <c r="BV123" s="688"/>
      <c r="BW123" s="688"/>
      <c r="BX123" s="688"/>
      <c r="BY123" s="688"/>
      <c r="BZ123" s="688"/>
      <c r="CA123" s="688"/>
      <c r="CB123" s="688"/>
      <c r="CC123" s="688"/>
      <c r="CD123" s="688"/>
      <c r="CE123" s="688"/>
      <c r="CF123" s="688"/>
      <c r="CG123" s="688"/>
      <c r="CH123" s="688"/>
      <c r="CI123" s="688"/>
      <c r="CJ123" s="688"/>
      <c r="CK123" s="688"/>
      <c r="CL123" s="688"/>
      <c r="CM123" s="688"/>
      <c r="CN123" s="688"/>
      <c r="CO123" s="688"/>
      <c r="CP123" s="688"/>
      <c r="CQ123" s="688"/>
      <c r="CR123" s="688"/>
      <c r="CS123" s="688"/>
      <c r="CT123" s="688"/>
      <c r="CU123" s="688"/>
      <c r="CV123" s="688"/>
      <c r="CW123" s="688"/>
      <c r="CX123" s="688"/>
      <c r="CY123" s="688"/>
      <c r="CZ123" s="688"/>
      <c r="DA123" s="688"/>
      <c r="DB123" s="688"/>
      <c r="DC123" s="688"/>
      <c r="DD123" s="688"/>
      <c r="DE123" s="688"/>
      <c r="DF123" s="688"/>
      <c r="DG123" s="688"/>
      <c r="DH123" s="688"/>
      <c r="DI123" s="688"/>
      <c r="DJ123" s="688"/>
      <c r="DK123" s="688"/>
      <c r="DL123" s="688"/>
      <c r="DM123" s="688"/>
      <c r="DN123" s="688"/>
      <c r="DO123" s="688"/>
      <c r="DP123" s="688"/>
      <c r="DQ123" s="688"/>
      <c r="DR123" s="688"/>
      <c r="DS123" s="688"/>
      <c r="DT123" s="688"/>
      <c r="DU123" s="688"/>
      <c r="DV123" s="688"/>
      <c r="DW123" s="688"/>
      <c r="DX123" s="688"/>
      <c r="DY123" s="688"/>
      <c r="DZ123" s="688"/>
      <c r="EA123" s="688"/>
      <c r="EB123" s="688"/>
      <c r="EC123" s="688"/>
      <c r="ED123" s="688"/>
      <c r="EE123" s="688"/>
      <c r="EF123" s="688"/>
      <c r="EG123" s="688"/>
      <c r="EH123" s="688"/>
      <c r="EI123" s="688"/>
      <c r="EJ123" s="688"/>
      <c r="EK123" s="688"/>
      <c r="EL123" s="688"/>
      <c r="EM123" s="688"/>
      <c r="EN123" s="688"/>
      <c r="EO123" s="688"/>
      <c r="EP123" s="688"/>
      <c r="EQ123" s="688"/>
      <c r="ER123" s="688"/>
      <c r="ES123" s="688"/>
      <c r="ET123" s="688"/>
      <c r="EU123" s="688"/>
      <c r="EV123" s="688"/>
      <c r="EW123" s="688"/>
      <c r="EX123" s="688"/>
      <c r="EY123" s="688"/>
    </row>
    <row r="124" spans="1:155" s="689" customFormat="1" ht="13.5" customHeight="1" x14ac:dyDescent="0.25">
      <c r="A124" s="679">
        <f t="shared" si="2"/>
        <v>111</v>
      </c>
      <c r="B124" s="691" t="s">
        <v>1934</v>
      </c>
      <c r="C124" s="613" t="s">
        <v>1893</v>
      </c>
      <c r="D124" s="635" t="s">
        <v>1891</v>
      </c>
      <c r="E124" s="620" t="s">
        <v>1999</v>
      </c>
      <c r="F124" s="685"/>
      <c r="H124" s="685"/>
      <c r="I124" s="685"/>
      <c r="J124" s="685"/>
      <c r="M124" s="685" t="s">
        <v>638</v>
      </c>
      <c r="N124" s="685"/>
      <c r="O124" s="685"/>
      <c r="P124" s="685"/>
      <c r="Q124" s="685"/>
      <c r="R124" s="685"/>
      <c r="S124" s="685"/>
      <c r="T124" s="685"/>
      <c r="U124" s="685"/>
      <c r="V124" s="685"/>
      <c r="W124" s="685"/>
      <c r="X124" s="685"/>
      <c r="Y124" s="685"/>
      <c r="Z124" s="685"/>
      <c r="AA124" s="685"/>
      <c r="AB124" s="685"/>
      <c r="AC124" s="685"/>
      <c r="AD124" s="685"/>
      <c r="AE124" s="685"/>
      <c r="AF124" s="685"/>
      <c r="AG124" s="685"/>
      <c r="AH124" s="685"/>
      <c r="AI124" s="685"/>
      <c r="AJ124" s="685"/>
      <c r="AK124" s="687"/>
      <c r="AL124" s="688"/>
      <c r="AM124" s="688"/>
      <c r="AN124" s="688"/>
      <c r="AO124" s="688"/>
      <c r="AP124" s="688"/>
      <c r="AQ124" s="688"/>
      <c r="AR124" s="688"/>
      <c r="AS124" s="688"/>
      <c r="AT124" s="688"/>
      <c r="AU124" s="688"/>
      <c r="AV124" s="688"/>
      <c r="AW124" s="688"/>
      <c r="AX124" s="688"/>
      <c r="AY124" s="688"/>
      <c r="AZ124" s="688"/>
      <c r="BA124" s="688"/>
      <c r="BB124" s="688"/>
      <c r="BC124" s="688"/>
      <c r="BD124" s="688"/>
      <c r="BE124" s="688"/>
      <c r="BF124" s="688"/>
      <c r="BG124" s="688"/>
      <c r="BH124" s="688"/>
      <c r="BI124" s="688"/>
      <c r="BJ124" s="688"/>
      <c r="BK124" s="688"/>
      <c r="BL124" s="688"/>
      <c r="BM124" s="688"/>
      <c r="BN124" s="688"/>
      <c r="BO124" s="688"/>
      <c r="BP124" s="688"/>
      <c r="BQ124" s="688"/>
      <c r="BR124" s="688"/>
      <c r="BS124" s="688"/>
      <c r="BT124" s="688"/>
      <c r="BU124" s="688"/>
      <c r="BV124" s="688"/>
      <c r="BW124" s="688"/>
      <c r="BX124" s="688"/>
      <c r="BY124" s="688"/>
      <c r="BZ124" s="688"/>
      <c r="CA124" s="688"/>
      <c r="CB124" s="688"/>
      <c r="CC124" s="688"/>
      <c r="CD124" s="688"/>
      <c r="CE124" s="688"/>
      <c r="CF124" s="688"/>
      <c r="CG124" s="688"/>
      <c r="CH124" s="688"/>
      <c r="CI124" s="688"/>
      <c r="CJ124" s="688"/>
      <c r="CK124" s="688"/>
      <c r="CL124" s="688"/>
      <c r="CM124" s="688"/>
      <c r="CN124" s="688"/>
      <c r="CO124" s="688"/>
      <c r="CP124" s="688"/>
      <c r="CQ124" s="688"/>
      <c r="CR124" s="688"/>
      <c r="CS124" s="688"/>
      <c r="CT124" s="688"/>
      <c r="CU124" s="688"/>
      <c r="CV124" s="688"/>
      <c r="CW124" s="688"/>
      <c r="CX124" s="688"/>
      <c r="CY124" s="688"/>
      <c r="CZ124" s="688"/>
      <c r="DA124" s="688"/>
      <c r="DB124" s="688"/>
      <c r="DC124" s="688"/>
      <c r="DD124" s="688"/>
      <c r="DE124" s="688"/>
      <c r="DF124" s="688"/>
      <c r="DG124" s="688"/>
      <c r="DH124" s="688"/>
      <c r="DI124" s="688"/>
      <c r="DJ124" s="688"/>
      <c r="DK124" s="688"/>
      <c r="DL124" s="688"/>
      <c r="DM124" s="688"/>
      <c r="DN124" s="688"/>
      <c r="DO124" s="688"/>
      <c r="DP124" s="688"/>
      <c r="DQ124" s="688"/>
      <c r="DR124" s="688"/>
      <c r="DS124" s="688"/>
      <c r="DT124" s="688"/>
      <c r="DU124" s="688"/>
      <c r="DV124" s="688"/>
      <c r="DW124" s="688"/>
      <c r="DX124" s="688"/>
      <c r="DY124" s="688"/>
      <c r="DZ124" s="688"/>
      <c r="EA124" s="688"/>
      <c r="EB124" s="688"/>
      <c r="EC124" s="688"/>
      <c r="ED124" s="688"/>
      <c r="EE124" s="688"/>
      <c r="EF124" s="688"/>
      <c r="EG124" s="688"/>
      <c r="EH124" s="688"/>
      <c r="EI124" s="688"/>
      <c r="EJ124" s="688"/>
      <c r="EK124" s="688"/>
      <c r="EL124" s="688"/>
      <c r="EM124" s="688"/>
      <c r="EN124" s="688"/>
      <c r="EO124" s="688"/>
      <c r="EP124" s="688"/>
      <c r="EQ124" s="688"/>
      <c r="ER124" s="688"/>
      <c r="ES124" s="688"/>
      <c r="ET124" s="688"/>
      <c r="EU124" s="688"/>
      <c r="EV124" s="688"/>
      <c r="EW124" s="688"/>
      <c r="EX124" s="688"/>
      <c r="EY124" s="688"/>
    </row>
    <row r="125" spans="1:155" s="689" customFormat="1" ht="13.5" customHeight="1" x14ac:dyDescent="0.25">
      <c r="A125" s="679">
        <f t="shared" si="2"/>
        <v>112</v>
      </c>
      <c r="B125" s="691" t="s">
        <v>1935</v>
      </c>
      <c r="C125" s="613" t="s">
        <v>1893</v>
      </c>
      <c r="D125" s="635" t="s">
        <v>1891</v>
      </c>
      <c r="E125" s="620" t="s">
        <v>1999</v>
      </c>
      <c r="F125" s="685"/>
      <c r="H125" s="685"/>
      <c r="I125" s="685"/>
      <c r="J125" s="685"/>
      <c r="M125" s="685"/>
      <c r="N125" s="685" t="s">
        <v>638</v>
      </c>
      <c r="O125" s="685"/>
      <c r="P125" s="685"/>
      <c r="Q125" s="685"/>
      <c r="R125" s="685"/>
      <c r="S125" s="685"/>
      <c r="T125" s="685"/>
      <c r="U125" s="685"/>
      <c r="V125" s="685"/>
      <c r="W125" s="685"/>
      <c r="X125" s="685"/>
      <c r="Y125" s="685"/>
      <c r="Z125" s="685"/>
      <c r="AA125" s="685"/>
      <c r="AB125" s="685"/>
      <c r="AC125" s="685"/>
      <c r="AD125" s="685"/>
      <c r="AE125" s="685"/>
      <c r="AF125" s="685"/>
      <c r="AG125" s="685"/>
      <c r="AH125" s="685"/>
      <c r="AI125" s="685"/>
      <c r="AJ125" s="685"/>
      <c r="AK125" s="687"/>
      <c r="AL125" s="688"/>
      <c r="AM125" s="688"/>
      <c r="AN125" s="688"/>
      <c r="AO125" s="688"/>
      <c r="AP125" s="688"/>
      <c r="AQ125" s="688"/>
      <c r="AR125" s="688"/>
      <c r="AS125" s="688"/>
      <c r="AT125" s="688"/>
      <c r="AU125" s="688"/>
      <c r="AV125" s="688"/>
      <c r="AW125" s="688"/>
      <c r="AX125" s="688"/>
      <c r="AY125" s="688"/>
      <c r="AZ125" s="688"/>
      <c r="BA125" s="688"/>
      <c r="BB125" s="688"/>
      <c r="BC125" s="688"/>
      <c r="BD125" s="688"/>
      <c r="BE125" s="688"/>
      <c r="BF125" s="688"/>
      <c r="BG125" s="688"/>
      <c r="BH125" s="688"/>
      <c r="BI125" s="688"/>
      <c r="BJ125" s="688"/>
      <c r="BK125" s="688"/>
      <c r="BL125" s="688"/>
      <c r="BM125" s="688"/>
      <c r="BN125" s="688"/>
      <c r="BO125" s="688"/>
      <c r="BP125" s="688"/>
      <c r="BQ125" s="688"/>
      <c r="BR125" s="688"/>
      <c r="BS125" s="688"/>
      <c r="BT125" s="688"/>
      <c r="BU125" s="688"/>
      <c r="BV125" s="688"/>
      <c r="BW125" s="688"/>
      <c r="BX125" s="688"/>
      <c r="BY125" s="688"/>
      <c r="BZ125" s="688"/>
      <c r="CA125" s="688"/>
      <c r="CB125" s="688"/>
      <c r="CC125" s="688"/>
      <c r="CD125" s="688"/>
      <c r="CE125" s="688"/>
      <c r="CF125" s="688"/>
      <c r="CG125" s="688"/>
      <c r="CH125" s="688"/>
      <c r="CI125" s="688"/>
      <c r="CJ125" s="688"/>
      <c r="CK125" s="688"/>
      <c r="CL125" s="688"/>
      <c r="CM125" s="688"/>
      <c r="CN125" s="688"/>
      <c r="CO125" s="688"/>
      <c r="CP125" s="688"/>
      <c r="CQ125" s="688"/>
      <c r="CR125" s="688"/>
      <c r="CS125" s="688"/>
      <c r="CT125" s="688"/>
      <c r="CU125" s="688"/>
      <c r="CV125" s="688"/>
      <c r="CW125" s="688"/>
      <c r="CX125" s="688"/>
      <c r="CY125" s="688"/>
      <c r="CZ125" s="688"/>
      <c r="DA125" s="688"/>
      <c r="DB125" s="688"/>
      <c r="DC125" s="688"/>
      <c r="DD125" s="688"/>
      <c r="DE125" s="688"/>
      <c r="DF125" s="688"/>
      <c r="DG125" s="688"/>
      <c r="DH125" s="688"/>
      <c r="DI125" s="688"/>
      <c r="DJ125" s="688"/>
      <c r="DK125" s="688"/>
      <c r="DL125" s="688"/>
      <c r="DM125" s="688"/>
      <c r="DN125" s="688"/>
      <c r="DO125" s="688"/>
      <c r="DP125" s="688"/>
      <c r="DQ125" s="688"/>
      <c r="DR125" s="688"/>
      <c r="DS125" s="688"/>
      <c r="DT125" s="688"/>
      <c r="DU125" s="688"/>
      <c r="DV125" s="688"/>
      <c r="DW125" s="688"/>
      <c r="DX125" s="688"/>
      <c r="DY125" s="688"/>
      <c r="DZ125" s="688"/>
      <c r="EA125" s="688"/>
      <c r="EB125" s="688"/>
      <c r="EC125" s="688"/>
      <c r="ED125" s="688"/>
      <c r="EE125" s="688"/>
      <c r="EF125" s="688"/>
      <c r="EG125" s="688"/>
      <c r="EH125" s="688"/>
      <c r="EI125" s="688"/>
      <c r="EJ125" s="688"/>
      <c r="EK125" s="688"/>
      <c r="EL125" s="688"/>
      <c r="EM125" s="688"/>
      <c r="EN125" s="688"/>
      <c r="EO125" s="688"/>
      <c r="EP125" s="688"/>
      <c r="EQ125" s="688"/>
      <c r="ER125" s="688"/>
      <c r="ES125" s="688"/>
      <c r="ET125" s="688"/>
      <c r="EU125" s="688"/>
      <c r="EV125" s="688"/>
      <c r="EW125" s="688"/>
      <c r="EX125" s="688"/>
      <c r="EY125" s="688"/>
    </row>
    <row r="126" spans="1:155" s="689" customFormat="1" ht="13.5" customHeight="1" x14ac:dyDescent="0.25">
      <c r="A126" s="679">
        <f t="shared" si="2"/>
        <v>113</v>
      </c>
      <c r="B126" s="691" t="s">
        <v>1936</v>
      </c>
      <c r="C126" s="613" t="s">
        <v>1893</v>
      </c>
      <c r="D126" s="635" t="s">
        <v>1891</v>
      </c>
      <c r="E126" s="620" t="s">
        <v>1999</v>
      </c>
      <c r="F126" s="685"/>
      <c r="H126" s="685"/>
      <c r="I126" s="685"/>
      <c r="J126" s="685"/>
      <c r="M126" s="685"/>
      <c r="N126" s="685" t="s">
        <v>638</v>
      </c>
      <c r="O126" s="685"/>
      <c r="P126" s="685"/>
      <c r="Q126" s="685"/>
      <c r="R126" s="685"/>
      <c r="S126" s="685"/>
      <c r="T126" s="685"/>
      <c r="U126" s="685"/>
      <c r="V126" s="685"/>
      <c r="W126" s="685"/>
      <c r="X126" s="685"/>
      <c r="Y126" s="685"/>
      <c r="Z126" s="685"/>
      <c r="AA126" s="685"/>
      <c r="AB126" s="685"/>
      <c r="AC126" s="685"/>
      <c r="AD126" s="685"/>
      <c r="AE126" s="685"/>
      <c r="AF126" s="685"/>
      <c r="AG126" s="685"/>
      <c r="AH126" s="685"/>
      <c r="AI126" s="685"/>
      <c r="AJ126" s="685"/>
      <c r="AK126" s="687"/>
      <c r="AL126" s="688"/>
      <c r="AM126" s="688"/>
      <c r="AN126" s="688"/>
      <c r="AO126" s="688"/>
      <c r="AP126" s="688"/>
      <c r="AQ126" s="688"/>
      <c r="AR126" s="688"/>
      <c r="AS126" s="688"/>
      <c r="AT126" s="688"/>
      <c r="AU126" s="688"/>
      <c r="AV126" s="688"/>
      <c r="AW126" s="688"/>
      <c r="AX126" s="688"/>
      <c r="AY126" s="688"/>
      <c r="AZ126" s="688"/>
      <c r="BA126" s="688"/>
      <c r="BB126" s="688"/>
      <c r="BC126" s="688"/>
      <c r="BD126" s="688"/>
      <c r="BE126" s="688"/>
      <c r="BF126" s="688"/>
      <c r="BG126" s="688"/>
      <c r="BH126" s="688"/>
      <c r="BI126" s="688"/>
      <c r="BJ126" s="688"/>
      <c r="BK126" s="688"/>
      <c r="BL126" s="688"/>
      <c r="BM126" s="688"/>
      <c r="BN126" s="688"/>
      <c r="BO126" s="688"/>
      <c r="BP126" s="688"/>
      <c r="BQ126" s="688"/>
      <c r="BR126" s="688"/>
      <c r="BS126" s="688"/>
      <c r="BT126" s="688"/>
      <c r="BU126" s="688"/>
      <c r="BV126" s="688"/>
      <c r="BW126" s="688"/>
      <c r="BX126" s="688"/>
      <c r="BY126" s="688"/>
      <c r="BZ126" s="688"/>
      <c r="CA126" s="688"/>
      <c r="CB126" s="688"/>
      <c r="CC126" s="688"/>
      <c r="CD126" s="688"/>
      <c r="CE126" s="688"/>
      <c r="CF126" s="688"/>
      <c r="CG126" s="688"/>
      <c r="CH126" s="688"/>
      <c r="CI126" s="688"/>
      <c r="CJ126" s="688"/>
      <c r="CK126" s="688"/>
      <c r="CL126" s="688"/>
      <c r="CM126" s="688"/>
      <c r="CN126" s="688"/>
      <c r="CO126" s="688"/>
      <c r="CP126" s="688"/>
      <c r="CQ126" s="688"/>
      <c r="CR126" s="688"/>
      <c r="CS126" s="688"/>
      <c r="CT126" s="688"/>
      <c r="CU126" s="688"/>
      <c r="CV126" s="688"/>
      <c r="CW126" s="688"/>
      <c r="CX126" s="688"/>
      <c r="CY126" s="688"/>
      <c r="CZ126" s="688"/>
      <c r="DA126" s="688"/>
      <c r="DB126" s="688"/>
      <c r="DC126" s="688"/>
      <c r="DD126" s="688"/>
      <c r="DE126" s="688"/>
      <c r="DF126" s="688"/>
      <c r="DG126" s="688"/>
      <c r="DH126" s="688"/>
      <c r="DI126" s="688"/>
      <c r="DJ126" s="688"/>
      <c r="DK126" s="688"/>
      <c r="DL126" s="688"/>
      <c r="DM126" s="688"/>
      <c r="DN126" s="688"/>
      <c r="DO126" s="688"/>
      <c r="DP126" s="688"/>
      <c r="DQ126" s="688"/>
      <c r="DR126" s="688"/>
      <c r="DS126" s="688"/>
      <c r="DT126" s="688"/>
      <c r="DU126" s="688"/>
      <c r="DV126" s="688"/>
      <c r="DW126" s="688"/>
      <c r="DX126" s="688"/>
      <c r="DY126" s="688"/>
      <c r="DZ126" s="688"/>
      <c r="EA126" s="688"/>
      <c r="EB126" s="688"/>
      <c r="EC126" s="688"/>
      <c r="ED126" s="688"/>
      <c r="EE126" s="688"/>
      <c r="EF126" s="688"/>
      <c r="EG126" s="688"/>
      <c r="EH126" s="688"/>
      <c r="EI126" s="688"/>
      <c r="EJ126" s="688"/>
      <c r="EK126" s="688"/>
      <c r="EL126" s="688"/>
      <c r="EM126" s="688"/>
      <c r="EN126" s="688"/>
      <c r="EO126" s="688"/>
      <c r="EP126" s="688"/>
      <c r="EQ126" s="688"/>
      <c r="ER126" s="688"/>
      <c r="ES126" s="688"/>
      <c r="ET126" s="688"/>
      <c r="EU126" s="688"/>
      <c r="EV126" s="688"/>
      <c r="EW126" s="688"/>
      <c r="EX126" s="688"/>
      <c r="EY126" s="688"/>
    </row>
    <row r="127" spans="1:155" s="689" customFormat="1" ht="13.5" customHeight="1" x14ac:dyDescent="0.25">
      <c r="A127" s="679">
        <f t="shared" si="2"/>
        <v>114</v>
      </c>
      <c r="B127" s="691" t="s">
        <v>1937</v>
      </c>
      <c r="C127" s="613" t="s">
        <v>1893</v>
      </c>
      <c r="D127" s="635" t="s">
        <v>1891</v>
      </c>
      <c r="E127" s="620" t="s">
        <v>1999</v>
      </c>
      <c r="F127" s="685"/>
      <c r="G127" s="685"/>
      <c r="H127" s="685"/>
      <c r="I127" s="685"/>
      <c r="J127" s="685"/>
      <c r="K127" s="685"/>
      <c r="L127" s="685"/>
      <c r="M127" s="685"/>
      <c r="N127" s="685" t="s">
        <v>638</v>
      </c>
      <c r="O127" s="685"/>
      <c r="P127" s="685"/>
      <c r="Q127" s="685"/>
      <c r="R127" s="685"/>
      <c r="S127" s="685"/>
      <c r="T127" s="685"/>
      <c r="U127" s="685"/>
      <c r="V127" s="685"/>
      <c r="W127" s="685"/>
      <c r="X127" s="685"/>
      <c r="Y127" s="685"/>
      <c r="Z127" s="685"/>
      <c r="AA127" s="685"/>
      <c r="AB127" s="685"/>
      <c r="AC127" s="685"/>
      <c r="AD127" s="685"/>
      <c r="AE127" s="685"/>
      <c r="AF127" s="685"/>
      <c r="AG127" s="685"/>
      <c r="AH127" s="685"/>
      <c r="AI127" s="685"/>
      <c r="AJ127" s="685"/>
      <c r="AK127" s="687"/>
      <c r="AL127" s="688"/>
      <c r="AM127" s="688"/>
      <c r="AN127" s="688"/>
      <c r="AO127" s="688"/>
      <c r="AP127" s="688"/>
      <c r="AQ127" s="688"/>
      <c r="AR127" s="688"/>
      <c r="AS127" s="688"/>
      <c r="AT127" s="688"/>
      <c r="AU127" s="688"/>
      <c r="AV127" s="688"/>
      <c r="AW127" s="688"/>
      <c r="AX127" s="688"/>
      <c r="AY127" s="688"/>
      <c r="AZ127" s="688"/>
      <c r="BA127" s="688"/>
      <c r="BB127" s="688"/>
      <c r="BC127" s="688"/>
      <c r="BD127" s="688"/>
      <c r="BE127" s="688"/>
      <c r="BF127" s="688"/>
      <c r="BG127" s="688"/>
      <c r="BH127" s="688"/>
      <c r="BI127" s="688"/>
      <c r="BJ127" s="688"/>
      <c r="BK127" s="688"/>
      <c r="BL127" s="688"/>
      <c r="BM127" s="688"/>
      <c r="BN127" s="688"/>
      <c r="BO127" s="688"/>
      <c r="BP127" s="688"/>
      <c r="BQ127" s="688"/>
      <c r="BR127" s="688"/>
      <c r="BS127" s="688"/>
      <c r="BT127" s="688"/>
      <c r="BU127" s="688"/>
      <c r="BV127" s="688"/>
      <c r="BW127" s="688"/>
      <c r="BX127" s="688"/>
      <c r="BY127" s="688"/>
      <c r="BZ127" s="688"/>
      <c r="CA127" s="688"/>
      <c r="CB127" s="688"/>
      <c r="CC127" s="688"/>
      <c r="CD127" s="688"/>
      <c r="CE127" s="688"/>
      <c r="CF127" s="688"/>
      <c r="CG127" s="688"/>
      <c r="CH127" s="688"/>
      <c r="CI127" s="688"/>
      <c r="CJ127" s="688"/>
      <c r="CK127" s="688"/>
      <c r="CL127" s="688"/>
      <c r="CM127" s="688"/>
      <c r="CN127" s="688"/>
      <c r="CO127" s="688"/>
      <c r="CP127" s="688"/>
      <c r="CQ127" s="688"/>
      <c r="CR127" s="688"/>
      <c r="CS127" s="688"/>
      <c r="CT127" s="688"/>
      <c r="CU127" s="688"/>
      <c r="CV127" s="688"/>
      <c r="CW127" s="688"/>
      <c r="CX127" s="688"/>
      <c r="CY127" s="688"/>
      <c r="CZ127" s="688"/>
      <c r="DA127" s="688"/>
      <c r="DB127" s="688"/>
      <c r="DC127" s="688"/>
      <c r="DD127" s="688"/>
      <c r="DE127" s="688"/>
      <c r="DF127" s="688"/>
      <c r="DG127" s="688"/>
      <c r="DH127" s="688"/>
      <c r="DI127" s="688"/>
      <c r="DJ127" s="688"/>
      <c r="DK127" s="688"/>
      <c r="DL127" s="688"/>
      <c r="DM127" s="688"/>
      <c r="DN127" s="688"/>
      <c r="DO127" s="688"/>
      <c r="DP127" s="688"/>
      <c r="DQ127" s="688"/>
      <c r="DR127" s="688"/>
      <c r="DS127" s="688"/>
      <c r="DT127" s="688"/>
      <c r="DU127" s="688"/>
      <c r="DV127" s="688"/>
      <c r="DW127" s="688"/>
      <c r="DX127" s="688"/>
      <c r="DY127" s="688"/>
      <c r="DZ127" s="688"/>
      <c r="EA127" s="688"/>
      <c r="EB127" s="688"/>
      <c r="EC127" s="688"/>
      <c r="ED127" s="688"/>
      <c r="EE127" s="688"/>
      <c r="EF127" s="688"/>
      <c r="EG127" s="688"/>
      <c r="EH127" s="688"/>
      <c r="EI127" s="688"/>
      <c r="EJ127" s="688"/>
      <c r="EK127" s="688"/>
      <c r="EL127" s="688"/>
      <c r="EM127" s="688"/>
      <c r="EN127" s="688"/>
      <c r="EO127" s="688"/>
      <c r="EP127" s="688"/>
      <c r="EQ127" s="688"/>
      <c r="ER127" s="688"/>
      <c r="ES127" s="688"/>
      <c r="ET127" s="688"/>
      <c r="EU127" s="688"/>
      <c r="EV127" s="688"/>
      <c r="EW127" s="688"/>
      <c r="EX127" s="688"/>
      <c r="EY127" s="688"/>
    </row>
    <row r="128" spans="1:155" s="689" customFormat="1" ht="13.5" customHeight="1" x14ac:dyDescent="0.25">
      <c r="A128" s="679">
        <f t="shared" si="2"/>
        <v>115</v>
      </c>
      <c r="B128" s="691" t="s">
        <v>1938</v>
      </c>
      <c r="C128" s="613" t="s">
        <v>1893</v>
      </c>
      <c r="D128" s="635" t="s">
        <v>1891</v>
      </c>
      <c r="E128" s="620" t="s">
        <v>1999</v>
      </c>
      <c r="F128" s="685"/>
      <c r="G128" s="685"/>
      <c r="H128" s="685"/>
      <c r="I128" s="685"/>
      <c r="J128" s="685"/>
      <c r="K128" s="685"/>
      <c r="L128" s="685"/>
      <c r="M128" s="685"/>
      <c r="N128" s="685"/>
      <c r="O128" s="685" t="s">
        <v>638</v>
      </c>
      <c r="P128" s="685"/>
      <c r="Q128" s="685"/>
      <c r="R128" s="685"/>
      <c r="S128" s="685"/>
      <c r="T128" s="685"/>
      <c r="U128" s="685"/>
      <c r="V128" s="685"/>
      <c r="W128" s="685"/>
      <c r="X128" s="685"/>
      <c r="Y128" s="685"/>
      <c r="Z128" s="685"/>
      <c r="AA128" s="685"/>
      <c r="AB128" s="685"/>
      <c r="AC128" s="685"/>
      <c r="AD128" s="685"/>
      <c r="AE128" s="685"/>
      <c r="AF128" s="685"/>
      <c r="AG128" s="685"/>
      <c r="AH128" s="685"/>
      <c r="AI128" s="685"/>
      <c r="AJ128" s="685"/>
      <c r="AK128" s="687"/>
      <c r="AL128" s="688"/>
      <c r="AM128" s="688"/>
      <c r="AN128" s="688"/>
      <c r="AO128" s="688"/>
      <c r="AP128" s="688"/>
      <c r="AQ128" s="688"/>
      <c r="AR128" s="688"/>
      <c r="AS128" s="688"/>
      <c r="AT128" s="688"/>
      <c r="AU128" s="688"/>
      <c r="AV128" s="688"/>
      <c r="AW128" s="688"/>
      <c r="AX128" s="688"/>
      <c r="AY128" s="688"/>
      <c r="AZ128" s="688"/>
      <c r="BA128" s="688"/>
      <c r="BB128" s="688"/>
      <c r="BC128" s="688"/>
      <c r="BD128" s="688"/>
      <c r="BE128" s="688"/>
      <c r="BF128" s="688"/>
      <c r="BG128" s="688"/>
      <c r="BH128" s="688"/>
      <c r="BI128" s="688"/>
      <c r="BJ128" s="688"/>
      <c r="BK128" s="688"/>
      <c r="BL128" s="688"/>
      <c r="BM128" s="688"/>
      <c r="BN128" s="688"/>
      <c r="BO128" s="688"/>
      <c r="BP128" s="688"/>
      <c r="BQ128" s="688"/>
      <c r="BR128" s="688"/>
      <c r="BS128" s="688"/>
      <c r="BT128" s="688"/>
      <c r="BU128" s="688"/>
      <c r="BV128" s="688"/>
      <c r="BW128" s="688"/>
      <c r="BX128" s="688"/>
      <c r="BY128" s="688"/>
      <c r="BZ128" s="688"/>
      <c r="CA128" s="688"/>
      <c r="CB128" s="688"/>
      <c r="CC128" s="688"/>
      <c r="CD128" s="688"/>
      <c r="CE128" s="688"/>
      <c r="CF128" s="688"/>
      <c r="CG128" s="688"/>
      <c r="CH128" s="688"/>
      <c r="CI128" s="688"/>
      <c r="CJ128" s="688"/>
      <c r="CK128" s="688"/>
      <c r="CL128" s="688"/>
      <c r="CM128" s="688"/>
      <c r="CN128" s="688"/>
      <c r="CO128" s="688"/>
      <c r="CP128" s="688"/>
      <c r="CQ128" s="688"/>
      <c r="CR128" s="688"/>
      <c r="CS128" s="688"/>
      <c r="CT128" s="688"/>
      <c r="CU128" s="688"/>
      <c r="CV128" s="688"/>
      <c r="CW128" s="688"/>
      <c r="CX128" s="688"/>
      <c r="CY128" s="688"/>
      <c r="CZ128" s="688"/>
      <c r="DA128" s="688"/>
      <c r="DB128" s="688"/>
      <c r="DC128" s="688"/>
      <c r="DD128" s="688"/>
      <c r="DE128" s="688"/>
      <c r="DF128" s="688"/>
      <c r="DG128" s="688"/>
      <c r="DH128" s="688"/>
      <c r="DI128" s="688"/>
      <c r="DJ128" s="688"/>
      <c r="DK128" s="688"/>
      <c r="DL128" s="688"/>
      <c r="DM128" s="688"/>
      <c r="DN128" s="688"/>
      <c r="DO128" s="688"/>
      <c r="DP128" s="688"/>
      <c r="DQ128" s="688"/>
      <c r="DR128" s="688"/>
      <c r="DS128" s="688"/>
      <c r="DT128" s="688"/>
      <c r="DU128" s="688"/>
      <c r="DV128" s="688"/>
      <c r="DW128" s="688"/>
      <c r="DX128" s="688"/>
      <c r="DY128" s="688"/>
      <c r="DZ128" s="688"/>
      <c r="EA128" s="688"/>
      <c r="EB128" s="688"/>
      <c r="EC128" s="688"/>
      <c r="ED128" s="688"/>
      <c r="EE128" s="688"/>
      <c r="EF128" s="688"/>
      <c r="EG128" s="688"/>
      <c r="EH128" s="688"/>
      <c r="EI128" s="688"/>
      <c r="EJ128" s="688"/>
      <c r="EK128" s="688"/>
      <c r="EL128" s="688"/>
      <c r="EM128" s="688"/>
      <c r="EN128" s="688"/>
      <c r="EO128" s="688"/>
      <c r="EP128" s="688"/>
      <c r="EQ128" s="688"/>
      <c r="ER128" s="688"/>
      <c r="ES128" s="688"/>
      <c r="ET128" s="688"/>
      <c r="EU128" s="688"/>
      <c r="EV128" s="688"/>
      <c r="EW128" s="688"/>
      <c r="EX128" s="688"/>
      <c r="EY128" s="688"/>
    </row>
    <row r="129" spans="1:155" s="689" customFormat="1" ht="13.5" customHeight="1" x14ac:dyDescent="0.25">
      <c r="A129" s="679">
        <f t="shared" si="2"/>
        <v>116</v>
      </c>
      <c r="B129" s="691" t="s">
        <v>1939</v>
      </c>
      <c r="C129" s="613" t="s">
        <v>1893</v>
      </c>
      <c r="D129" s="635" t="s">
        <v>1891</v>
      </c>
      <c r="E129" s="620" t="s">
        <v>1999</v>
      </c>
      <c r="F129" s="685"/>
      <c r="G129" s="685"/>
      <c r="H129" s="685"/>
      <c r="I129" s="685"/>
      <c r="J129" s="685"/>
      <c r="K129" s="685"/>
      <c r="L129" s="685"/>
      <c r="M129" s="685"/>
      <c r="N129" s="685"/>
      <c r="O129" s="685"/>
      <c r="P129" s="685" t="s">
        <v>638</v>
      </c>
      <c r="Q129" s="685"/>
      <c r="R129" s="685"/>
      <c r="S129" s="685"/>
      <c r="T129" s="685"/>
      <c r="U129" s="685"/>
      <c r="V129" s="685"/>
      <c r="W129" s="685"/>
      <c r="X129" s="685"/>
      <c r="Y129" s="685"/>
      <c r="Z129" s="685"/>
      <c r="AA129" s="685"/>
      <c r="AB129" s="685"/>
      <c r="AC129" s="685"/>
      <c r="AD129" s="685"/>
      <c r="AE129" s="685"/>
      <c r="AF129" s="685"/>
      <c r="AG129" s="685"/>
      <c r="AH129" s="685"/>
      <c r="AI129" s="685"/>
      <c r="AJ129" s="685"/>
      <c r="AK129" s="687"/>
      <c r="AL129" s="688"/>
      <c r="AM129" s="688"/>
      <c r="AN129" s="688"/>
      <c r="AO129" s="688"/>
      <c r="AP129" s="688"/>
      <c r="AQ129" s="688"/>
      <c r="AR129" s="688"/>
      <c r="AS129" s="688"/>
      <c r="AT129" s="688"/>
      <c r="AU129" s="688"/>
      <c r="AV129" s="688"/>
      <c r="AW129" s="688"/>
      <c r="AX129" s="688"/>
      <c r="AY129" s="688"/>
      <c r="AZ129" s="688"/>
      <c r="BA129" s="688"/>
      <c r="BB129" s="688"/>
      <c r="BC129" s="688"/>
      <c r="BD129" s="688"/>
      <c r="BE129" s="688"/>
      <c r="BF129" s="688"/>
      <c r="BG129" s="688"/>
      <c r="BH129" s="688"/>
      <c r="BI129" s="688"/>
      <c r="BJ129" s="688"/>
      <c r="BK129" s="688"/>
      <c r="BL129" s="688"/>
      <c r="BM129" s="688"/>
      <c r="BN129" s="688"/>
      <c r="BO129" s="688"/>
      <c r="BP129" s="688"/>
      <c r="BQ129" s="688"/>
      <c r="BR129" s="688"/>
      <c r="BS129" s="688"/>
      <c r="BT129" s="688"/>
      <c r="BU129" s="688"/>
      <c r="BV129" s="688"/>
      <c r="BW129" s="688"/>
      <c r="BX129" s="688"/>
      <c r="BY129" s="688"/>
      <c r="BZ129" s="688"/>
      <c r="CA129" s="688"/>
      <c r="CB129" s="688"/>
      <c r="CC129" s="688"/>
      <c r="CD129" s="688"/>
      <c r="CE129" s="688"/>
      <c r="CF129" s="688"/>
      <c r="CG129" s="688"/>
      <c r="CH129" s="688"/>
      <c r="CI129" s="688"/>
      <c r="CJ129" s="688"/>
      <c r="CK129" s="688"/>
      <c r="CL129" s="688"/>
      <c r="CM129" s="688"/>
      <c r="CN129" s="688"/>
      <c r="CO129" s="688"/>
      <c r="CP129" s="688"/>
      <c r="CQ129" s="688"/>
      <c r="CR129" s="688"/>
      <c r="CS129" s="688"/>
      <c r="CT129" s="688"/>
      <c r="CU129" s="688"/>
      <c r="CV129" s="688"/>
      <c r="CW129" s="688"/>
      <c r="CX129" s="688"/>
      <c r="CY129" s="688"/>
      <c r="CZ129" s="688"/>
      <c r="DA129" s="688"/>
      <c r="DB129" s="688"/>
      <c r="DC129" s="688"/>
      <c r="DD129" s="688"/>
      <c r="DE129" s="688"/>
      <c r="DF129" s="688"/>
      <c r="DG129" s="688"/>
      <c r="DH129" s="688"/>
      <c r="DI129" s="688"/>
      <c r="DJ129" s="688"/>
      <c r="DK129" s="688"/>
      <c r="DL129" s="688"/>
      <c r="DM129" s="688"/>
      <c r="DN129" s="688"/>
      <c r="DO129" s="688"/>
      <c r="DP129" s="688"/>
      <c r="DQ129" s="688"/>
      <c r="DR129" s="688"/>
      <c r="DS129" s="688"/>
      <c r="DT129" s="688"/>
      <c r="DU129" s="688"/>
      <c r="DV129" s="688"/>
      <c r="DW129" s="688"/>
      <c r="DX129" s="688"/>
      <c r="DY129" s="688"/>
      <c r="DZ129" s="688"/>
      <c r="EA129" s="688"/>
      <c r="EB129" s="688"/>
      <c r="EC129" s="688"/>
      <c r="ED129" s="688"/>
      <c r="EE129" s="688"/>
      <c r="EF129" s="688"/>
      <c r="EG129" s="688"/>
      <c r="EH129" s="688"/>
      <c r="EI129" s="688"/>
      <c r="EJ129" s="688"/>
      <c r="EK129" s="688"/>
      <c r="EL129" s="688"/>
      <c r="EM129" s="688"/>
      <c r="EN129" s="688"/>
      <c r="EO129" s="688"/>
      <c r="EP129" s="688"/>
      <c r="EQ129" s="688"/>
      <c r="ER129" s="688"/>
      <c r="ES129" s="688"/>
      <c r="ET129" s="688"/>
      <c r="EU129" s="688"/>
      <c r="EV129" s="688"/>
      <c r="EW129" s="688"/>
      <c r="EX129" s="688"/>
      <c r="EY129" s="688"/>
    </row>
    <row r="130" spans="1:155" s="689" customFormat="1" ht="13.5" customHeight="1" x14ac:dyDescent="0.25">
      <c r="A130" s="679">
        <f t="shared" si="2"/>
        <v>117</v>
      </c>
      <c r="B130" s="691" t="s">
        <v>1940</v>
      </c>
      <c r="C130" s="613" t="s">
        <v>1893</v>
      </c>
      <c r="D130" s="635" t="s">
        <v>1891</v>
      </c>
      <c r="E130" s="620" t="s">
        <v>1999</v>
      </c>
      <c r="F130" s="685"/>
      <c r="G130" s="685"/>
      <c r="H130" s="685"/>
      <c r="I130" s="685"/>
      <c r="J130" s="685"/>
      <c r="K130" s="685"/>
      <c r="L130" s="685"/>
      <c r="M130" s="685"/>
      <c r="N130" s="685"/>
      <c r="O130" s="685"/>
      <c r="P130" s="685" t="s">
        <v>638</v>
      </c>
      <c r="Q130" s="685"/>
      <c r="R130" s="685"/>
      <c r="S130" s="685"/>
      <c r="T130" s="685"/>
      <c r="U130" s="685"/>
      <c r="V130" s="685"/>
      <c r="W130" s="685"/>
      <c r="X130" s="685"/>
      <c r="Y130" s="685"/>
      <c r="Z130" s="685"/>
      <c r="AA130" s="685"/>
      <c r="AB130" s="685"/>
      <c r="AC130" s="685"/>
      <c r="AD130" s="685"/>
      <c r="AE130" s="685"/>
      <c r="AF130" s="685"/>
      <c r="AG130" s="685"/>
      <c r="AH130" s="685"/>
      <c r="AI130" s="685"/>
      <c r="AJ130" s="685"/>
      <c r="AK130" s="687"/>
      <c r="AL130" s="688"/>
      <c r="AM130" s="688"/>
      <c r="AN130" s="688"/>
      <c r="AO130" s="688"/>
      <c r="AP130" s="688"/>
      <c r="AQ130" s="688"/>
      <c r="AR130" s="688"/>
      <c r="AS130" s="688"/>
      <c r="AT130" s="688"/>
      <c r="AU130" s="688"/>
      <c r="AV130" s="688"/>
      <c r="AW130" s="688"/>
      <c r="AX130" s="688"/>
      <c r="AY130" s="688"/>
      <c r="AZ130" s="688"/>
      <c r="BA130" s="688"/>
      <c r="BB130" s="688"/>
      <c r="BC130" s="688"/>
      <c r="BD130" s="688"/>
      <c r="BE130" s="688"/>
      <c r="BF130" s="688"/>
      <c r="BG130" s="688"/>
      <c r="BH130" s="688"/>
      <c r="BI130" s="688"/>
      <c r="BJ130" s="688"/>
      <c r="BK130" s="688"/>
      <c r="BL130" s="688"/>
      <c r="BM130" s="688"/>
      <c r="BN130" s="688"/>
      <c r="BO130" s="688"/>
      <c r="BP130" s="688"/>
      <c r="BQ130" s="688"/>
      <c r="BR130" s="688"/>
      <c r="BS130" s="688"/>
      <c r="BT130" s="688"/>
      <c r="BU130" s="688"/>
      <c r="BV130" s="688"/>
      <c r="BW130" s="688"/>
      <c r="BX130" s="688"/>
      <c r="BY130" s="688"/>
      <c r="BZ130" s="688"/>
      <c r="CA130" s="688"/>
      <c r="CB130" s="688"/>
      <c r="CC130" s="688"/>
      <c r="CD130" s="688"/>
      <c r="CE130" s="688"/>
      <c r="CF130" s="688"/>
      <c r="CG130" s="688"/>
      <c r="CH130" s="688"/>
      <c r="CI130" s="688"/>
      <c r="CJ130" s="688"/>
      <c r="CK130" s="688"/>
      <c r="CL130" s="688"/>
      <c r="CM130" s="688"/>
      <c r="CN130" s="688"/>
      <c r="CO130" s="688"/>
      <c r="CP130" s="688"/>
      <c r="CQ130" s="688"/>
      <c r="CR130" s="688"/>
      <c r="CS130" s="688"/>
      <c r="CT130" s="688"/>
      <c r="CU130" s="688"/>
      <c r="CV130" s="688"/>
      <c r="CW130" s="688"/>
      <c r="CX130" s="688"/>
      <c r="CY130" s="688"/>
      <c r="CZ130" s="688"/>
      <c r="DA130" s="688"/>
      <c r="DB130" s="688"/>
      <c r="DC130" s="688"/>
      <c r="DD130" s="688"/>
      <c r="DE130" s="688"/>
      <c r="DF130" s="688"/>
      <c r="DG130" s="688"/>
      <c r="DH130" s="688"/>
      <c r="DI130" s="688"/>
      <c r="DJ130" s="688"/>
      <c r="DK130" s="688"/>
      <c r="DL130" s="688"/>
      <c r="DM130" s="688"/>
      <c r="DN130" s="688"/>
      <c r="DO130" s="688"/>
      <c r="DP130" s="688"/>
      <c r="DQ130" s="688"/>
      <c r="DR130" s="688"/>
      <c r="DS130" s="688"/>
      <c r="DT130" s="688"/>
      <c r="DU130" s="688"/>
      <c r="DV130" s="688"/>
      <c r="DW130" s="688"/>
      <c r="DX130" s="688"/>
      <c r="DY130" s="688"/>
      <c r="DZ130" s="688"/>
      <c r="EA130" s="688"/>
      <c r="EB130" s="688"/>
      <c r="EC130" s="688"/>
      <c r="ED130" s="688"/>
      <c r="EE130" s="688"/>
      <c r="EF130" s="688"/>
      <c r="EG130" s="688"/>
      <c r="EH130" s="688"/>
      <c r="EI130" s="688"/>
      <c r="EJ130" s="688"/>
      <c r="EK130" s="688"/>
      <c r="EL130" s="688"/>
      <c r="EM130" s="688"/>
      <c r="EN130" s="688"/>
      <c r="EO130" s="688"/>
      <c r="EP130" s="688"/>
      <c r="EQ130" s="688"/>
      <c r="ER130" s="688"/>
      <c r="ES130" s="688"/>
      <c r="ET130" s="688"/>
      <c r="EU130" s="688"/>
      <c r="EV130" s="688"/>
      <c r="EW130" s="688"/>
      <c r="EX130" s="688"/>
      <c r="EY130" s="688"/>
    </row>
    <row r="131" spans="1:155" s="689" customFormat="1" ht="13.5" customHeight="1" x14ac:dyDescent="0.25">
      <c r="A131" s="679">
        <f t="shared" si="2"/>
        <v>118</v>
      </c>
      <c r="B131" s="694" t="s">
        <v>1941</v>
      </c>
      <c r="C131" s="613" t="s">
        <v>1893</v>
      </c>
      <c r="D131" s="635" t="s">
        <v>1891</v>
      </c>
      <c r="E131" s="620" t="s">
        <v>1499</v>
      </c>
      <c r="F131" s="685" t="s">
        <v>638</v>
      </c>
      <c r="G131" s="685" t="s">
        <v>638</v>
      </c>
      <c r="H131" s="685" t="s">
        <v>638</v>
      </c>
      <c r="I131" s="685"/>
      <c r="J131" s="685"/>
      <c r="K131" s="685"/>
      <c r="L131" s="685"/>
      <c r="M131" s="685"/>
      <c r="N131" s="685"/>
      <c r="O131" s="685"/>
      <c r="P131" s="685"/>
      <c r="S131" s="685" t="s">
        <v>638</v>
      </c>
      <c r="T131" s="685"/>
      <c r="U131" s="685"/>
      <c r="V131" s="685"/>
      <c r="W131" s="685"/>
      <c r="X131" s="685"/>
      <c r="Y131" s="685"/>
      <c r="Z131" s="685"/>
      <c r="AA131" s="685"/>
      <c r="AB131" s="685"/>
      <c r="AC131" s="685"/>
      <c r="AD131" s="685"/>
      <c r="AE131" s="685"/>
      <c r="AF131" s="685"/>
      <c r="AG131" s="685"/>
      <c r="AH131" s="685"/>
      <c r="AI131" s="685"/>
      <c r="AJ131" s="685"/>
      <c r="AK131" s="687"/>
      <c r="AL131" s="688"/>
      <c r="AM131" s="688"/>
      <c r="AN131" s="688"/>
      <c r="AO131" s="688"/>
      <c r="AP131" s="688"/>
      <c r="AQ131" s="688"/>
      <c r="AR131" s="688"/>
      <c r="AS131" s="688"/>
      <c r="AT131" s="688"/>
      <c r="AU131" s="688"/>
      <c r="AV131" s="688"/>
      <c r="AW131" s="688"/>
      <c r="AX131" s="688"/>
      <c r="AY131" s="688"/>
      <c r="AZ131" s="688"/>
      <c r="BA131" s="688"/>
      <c r="BB131" s="688"/>
      <c r="BC131" s="688"/>
      <c r="BD131" s="688"/>
      <c r="BE131" s="688"/>
      <c r="BF131" s="688"/>
      <c r="BG131" s="688"/>
      <c r="BH131" s="688"/>
      <c r="BI131" s="688"/>
      <c r="BJ131" s="688"/>
      <c r="BK131" s="688"/>
      <c r="BL131" s="688"/>
      <c r="BM131" s="688"/>
      <c r="BN131" s="688"/>
      <c r="BO131" s="688"/>
      <c r="BP131" s="688"/>
      <c r="BQ131" s="688"/>
      <c r="BR131" s="688"/>
      <c r="BS131" s="688"/>
      <c r="BT131" s="688"/>
      <c r="BU131" s="688"/>
      <c r="BV131" s="688"/>
      <c r="BW131" s="688"/>
      <c r="BX131" s="688"/>
      <c r="BY131" s="688"/>
      <c r="BZ131" s="688"/>
      <c r="CA131" s="688"/>
      <c r="CB131" s="688"/>
      <c r="CC131" s="688"/>
      <c r="CD131" s="688"/>
      <c r="CE131" s="688"/>
      <c r="CF131" s="688"/>
      <c r="CG131" s="688"/>
      <c r="CH131" s="688"/>
      <c r="CI131" s="688"/>
      <c r="CJ131" s="688"/>
      <c r="CK131" s="688"/>
      <c r="CL131" s="688"/>
      <c r="CM131" s="688"/>
      <c r="CN131" s="688"/>
      <c r="CO131" s="688"/>
      <c r="CP131" s="688"/>
      <c r="CQ131" s="688"/>
      <c r="CR131" s="688"/>
      <c r="CS131" s="688"/>
      <c r="CT131" s="688"/>
      <c r="CU131" s="688"/>
      <c r="CV131" s="688"/>
      <c r="CW131" s="688"/>
      <c r="CX131" s="688"/>
      <c r="CY131" s="688"/>
      <c r="CZ131" s="688"/>
      <c r="DA131" s="688"/>
      <c r="DB131" s="688"/>
      <c r="DC131" s="688"/>
      <c r="DD131" s="688"/>
      <c r="DE131" s="688"/>
      <c r="DF131" s="688"/>
      <c r="DG131" s="688"/>
      <c r="DH131" s="688"/>
      <c r="DI131" s="688"/>
      <c r="DJ131" s="688"/>
      <c r="DK131" s="688"/>
      <c r="DL131" s="688"/>
      <c r="DM131" s="688"/>
      <c r="DN131" s="688"/>
      <c r="DO131" s="688"/>
      <c r="DP131" s="688"/>
      <c r="DQ131" s="688"/>
      <c r="DR131" s="688"/>
      <c r="DS131" s="688"/>
      <c r="DT131" s="688"/>
      <c r="DU131" s="688"/>
      <c r="DV131" s="688"/>
      <c r="DW131" s="688"/>
      <c r="DX131" s="688"/>
      <c r="DY131" s="688"/>
      <c r="DZ131" s="688"/>
      <c r="EA131" s="688"/>
      <c r="EB131" s="688"/>
      <c r="EC131" s="688"/>
      <c r="ED131" s="688"/>
      <c r="EE131" s="688"/>
      <c r="EF131" s="688"/>
      <c r="EG131" s="688"/>
      <c r="EH131" s="688"/>
      <c r="EI131" s="688"/>
      <c r="EJ131" s="688"/>
      <c r="EK131" s="688"/>
      <c r="EL131" s="688"/>
      <c r="EM131" s="688"/>
      <c r="EN131" s="688"/>
      <c r="EO131" s="688"/>
      <c r="EP131" s="688"/>
      <c r="EQ131" s="688"/>
      <c r="ER131" s="688"/>
      <c r="ES131" s="688"/>
      <c r="ET131" s="688"/>
      <c r="EU131" s="688"/>
      <c r="EV131" s="688"/>
      <c r="EW131" s="688"/>
      <c r="EX131" s="688"/>
      <c r="EY131" s="688"/>
    </row>
    <row r="132" spans="1:155" s="689" customFormat="1" ht="13.5" customHeight="1" x14ac:dyDescent="0.25">
      <c r="A132" s="679">
        <f t="shared" si="2"/>
        <v>119</v>
      </c>
      <c r="B132" s="691" t="s">
        <v>1942</v>
      </c>
      <c r="C132" s="613" t="s">
        <v>1893</v>
      </c>
      <c r="D132" s="635" t="s">
        <v>1891</v>
      </c>
      <c r="E132" s="620" t="s">
        <v>1999</v>
      </c>
      <c r="F132" s="685"/>
      <c r="G132" s="685"/>
      <c r="H132" s="685"/>
      <c r="I132" s="685"/>
      <c r="J132" s="685"/>
      <c r="K132" s="685"/>
      <c r="L132" s="685"/>
      <c r="M132" s="685"/>
      <c r="N132" s="685"/>
      <c r="O132" s="685"/>
      <c r="P132" s="685"/>
      <c r="S132" s="685"/>
      <c r="T132" s="685" t="s">
        <v>638</v>
      </c>
      <c r="U132" s="685"/>
      <c r="V132" s="685"/>
      <c r="W132" s="685"/>
      <c r="X132" s="685"/>
      <c r="Y132" s="685"/>
      <c r="Z132" s="685"/>
      <c r="AA132" s="685"/>
      <c r="AB132" s="685"/>
      <c r="AC132" s="685"/>
      <c r="AD132" s="685"/>
      <c r="AE132" s="685"/>
      <c r="AF132" s="685"/>
      <c r="AG132" s="685"/>
      <c r="AH132" s="685"/>
      <c r="AI132" s="685"/>
      <c r="AJ132" s="685"/>
      <c r="AK132" s="687"/>
      <c r="AL132" s="688"/>
      <c r="AM132" s="688"/>
      <c r="AN132" s="688"/>
      <c r="AO132" s="688"/>
      <c r="AP132" s="688"/>
      <c r="AQ132" s="688"/>
      <c r="AR132" s="688"/>
      <c r="AS132" s="688"/>
      <c r="AT132" s="688"/>
      <c r="AU132" s="688"/>
      <c r="AV132" s="688"/>
      <c r="AW132" s="688"/>
      <c r="AX132" s="688"/>
      <c r="AY132" s="688"/>
      <c r="AZ132" s="688"/>
      <c r="BA132" s="688"/>
      <c r="BB132" s="688"/>
      <c r="BC132" s="688"/>
      <c r="BD132" s="688"/>
      <c r="BE132" s="688"/>
      <c r="BF132" s="688"/>
      <c r="BG132" s="688"/>
      <c r="BH132" s="688"/>
      <c r="BI132" s="688"/>
      <c r="BJ132" s="688"/>
      <c r="BK132" s="688"/>
      <c r="BL132" s="688"/>
      <c r="BM132" s="688"/>
      <c r="BN132" s="688"/>
      <c r="BO132" s="688"/>
      <c r="BP132" s="688"/>
      <c r="BQ132" s="688"/>
      <c r="BR132" s="688"/>
      <c r="BS132" s="688"/>
      <c r="BT132" s="688"/>
      <c r="BU132" s="688"/>
      <c r="BV132" s="688"/>
      <c r="BW132" s="688"/>
      <c r="BX132" s="688"/>
      <c r="BY132" s="688"/>
      <c r="BZ132" s="688"/>
      <c r="CA132" s="688"/>
      <c r="CB132" s="688"/>
      <c r="CC132" s="688"/>
      <c r="CD132" s="688"/>
      <c r="CE132" s="688"/>
      <c r="CF132" s="688"/>
      <c r="CG132" s="688"/>
      <c r="CH132" s="688"/>
      <c r="CI132" s="688"/>
      <c r="CJ132" s="688"/>
      <c r="CK132" s="688"/>
      <c r="CL132" s="688"/>
      <c r="CM132" s="688"/>
      <c r="CN132" s="688"/>
      <c r="CO132" s="688"/>
      <c r="CP132" s="688"/>
      <c r="CQ132" s="688"/>
      <c r="CR132" s="688"/>
      <c r="CS132" s="688"/>
      <c r="CT132" s="688"/>
      <c r="CU132" s="688"/>
      <c r="CV132" s="688"/>
      <c r="CW132" s="688"/>
      <c r="CX132" s="688"/>
      <c r="CY132" s="688"/>
      <c r="CZ132" s="688"/>
      <c r="DA132" s="688"/>
      <c r="DB132" s="688"/>
      <c r="DC132" s="688"/>
      <c r="DD132" s="688"/>
      <c r="DE132" s="688"/>
      <c r="DF132" s="688"/>
      <c r="DG132" s="688"/>
      <c r="DH132" s="688"/>
      <c r="DI132" s="688"/>
      <c r="DJ132" s="688"/>
      <c r="DK132" s="688"/>
      <c r="DL132" s="688"/>
      <c r="DM132" s="688"/>
      <c r="DN132" s="688"/>
      <c r="DO132" s="688"/>
      <c r="DP132" s="688"/>
      <c r="DQ132" s="688"/>
      <c r="DR132" s="688"/>
      <c r="DS132" s="688"/>
      <c r="DT132" s="688"/>
      <c r="DU132" s="688"/>
      <c r="DV132" s="688"/>
      <c r="DW132" s="688"/>
      <c r="DX132" s="688"/>
      <c r="DY132" s="688"/>
      <c r="DZ132" s="688"/>
      <c r="EA132" s="688"/>
      <c r="EB132" s="688"/>
      <c r="EC132" s="688"/>
      <c r="ED132" s="688"/>
      <c r="EE132" s="688"/>
      <c r="EF132" s="688"/>
      <c r="EG132" s="688"/>
      <c r="EH132" s="688"/>
      <c r="EI132" s="688"/>
      <c r="EJ132" s="688"/>
      <c r="EK132" s="688"/>
      <c r="EL132" s="688"/>
      <c r="EM132" s="688"/>
      <c r="EN132" s="688"/>
      <c r="EO132" s="688"/>
      <c r="EP132" s="688"/>
      <c r="EQ132" s="688"/>
      <c r="ER132" s="688"/>
      <c r="ES132" s="688"/>
      <c r="ET132" s="688"/>
      <c r="EU132" s="688"/>
      <c r="EV132" s="688"/>
      <c r="EW132" s="688"/>
      <c r="EX132" s="688"/>
      <c r="EY132" s="688"/>
    </row>
    <row r="133" spans="1:155" s="689" customFormat="1" ht="13.5" customHeight="1" x14ac:dyDescent="0.25">
      <c r="A133" s="679">
        <f t="shared" si="2"/>
        <v>120</v>
      </c>
      <c r="B133" s="697" t="s">
        <v>1943</v>
      </c>
      <c r="C133" s="613" t="s">
        <v>1893</v>
      </c>
      <c r="D133" s="635" t="s">
        <v>1891</v>
      </c>
      <c r="E133" s="620" t="s">
        <v>1999</v>
      </c>
      <c r="F133" s="685"/>
      <c r="G133" s="685"/>
      <c r="H133" s="685"/>
      <c r="I133" s="685"/>
      <c r="J133" s="685"/>
      <c r="K133" s="685"/>
      <c r="L133" s="685"/>
      <c r="M133" s="685"/>
      <c r="N133" s="685"/>
      <c r="O133" s="685"/>
      <c r="P133" s="685"/>
      <c r="S133" s="685"/>
      <c r="T133" s="685" t="s">
        <v>638</v>
      </c>
      <c r="U133" s="685"/>
      <c r="V133" s="685"/>
      <c r="W133" s="685"/>
      <c r="X133" s="685"/>
      <c r="Y133" s="685"/>
      <c r="Z133" s="685"/>
      <c r="AA133" s="685"/>
      <c r="AB133" s="685"/>
      <c r="AC133" s="685"/>
      <c r="AD133" s="685"/>
      <c r="AE133" s="685"/>
      <c r="AF133" s="685"/>
      <c r="AG133" s="685"/>
      <c r="AH133" s="685"/>
      <c r="AI133" s="685"/>
      <c r="AJ133" s="685"/>
      <c r="AK133" s="687"/>
      <c r="AL133" s="688"/>
      <c r="AM133" s="688"/>
      <c r="AN133" s="688"/>
      <c r="AO133" s="688"/>
      <c r="AP133" s="688"/>
      <c r="AQ133" s="688"/>
      <c r="AR133" s="688"/>
      <c r="AS133" s="688"/>
      <c r="AT133" s="688"/>
      <c r="AU133" s="688"/>
      <c r="AV133" s="688"/>
      <c r="AW133" s="688"/>
      <c r="AX133" s="688"/>
      <c r="AY133" s="688"/>
      <c r="AZ133" s="688"/>
      <c r="BA133" s="688"/>
      <c r="BB133" s="688"/>
      <c r="BC133" s="688"/>
      <c r="BD133" s="688"/>
      <c r="BE133" s="688"/>
      <c r="BF133" s="688"/>
      <c r="BG133" s="688"/>
      <c r="BH133" s="688"/>
      <c r="BI133" s="688"/>
      <c r="BJ133" s="688"/>
      <c r="BK133" s="688"/>
      <c r="BL133" s="688"/>
      <c r="BM133" s="688"/>
      <c r="BN133" s="688"/>
      <c r="BO133" s="688"/>
      <c r="BP133" s="688"/>
      <c r="BQ133" s="688"/>
      <c r="BR133" s="688"/>
      <c r="BS133" s="688"/>
      <c r="BT133" s="688"/>
      <c r="BU133" s="688"/>
      <c r="BV133" s="688"/>
      <c r="BW133" s="688"/>
      <c r="BX133" s="688"/>
      <c r="BY133" s="688"/>
      <c r="BZ133" s="688"/>
      <c r="CA133" s="688"/>
      <c r="CB133" s="688"/>
      <c r="CC133" s="688"/>
      <c r="CD133" s="688"/>
      <c r="CE133" s="688"/>
      <c r="CF133" s="688"/>
      <c r="CG133" s="688"/>
      <c r="CH133" s="688"/>
      <c r="CI133" s="688"/>
      <c r="CJ133" s="688"/>
      <c r="CK133" s="688"/>
      <c r="CL133" s="688"/>
      <c r="CM133" s="688"/>
      <c r="CN133" s="688"/>
      <c r="CO133" s="688"/>
      <c r="CP133" s="688"/>
      <c r="CQ133" s="688"/>
      <c r="CR133" s="688"/>
      <c r="CS133" s="688"/>
      <c r="CT133" s="688"/>
      <c r="CU133" s="688"/>
      <c r="CV133" s="688"/>
      <c r="CW133" s="688"/>
      <c r="CX133" s="688"/>
      <c r="CY133" s="688"/>
      <c r="CZ133" s="688"/>
      <c r="DA133" s="688"/>
      <c r="DB133" s="688"/>
      <c r="DC133" s="688"/>
      <c r="DD133" s="688"/>
      <c r="DE133" s="688"/>
      <c r="DF133" s="688"/>
      <c r="DG133" s="688"/>
      <c r="DH133" s="688"/>
      <c r="DI133" s="688"/>
      <c r="DJ133" s="688"/>
      <c r="DK133" s="688"/>
      <c r="DL133" s="688"/>
      <c r="DM133" s="688"/>
      <c r="DN133" s="688"/>
      <c r="DO133" s="688"/>
      <c r="DP133" s="688"/>
      <c r="DQ133" s="688"/>
      <c r="DR133" s="688"/>
      <c r="DS133" s="688"/>
      <c r="DT133" s="688"/>
      <c r="DU133" s="688"/>
      <c r="DV133" s="688"/>
      <c r="DW133" s="688"/>
      <c r="DX133" s="688"/>
      <c r="DY133" s="688"/>
      <c r="DZ133" s="688"/>
      <c r="EA133" s="688"/>
      <c r="EB133" s="688"/>
      <c r="EC133" s="688"/>
      <c r="ED133" s="688"/>
      <c r="EE133" s="688"/>
      <c r="EF133" s="688"/>
      <c r="EG133" s="688"/>
      <c r="EH133" s="688"/>
      <c r="EI133" s="688"/>
      <c r="EJ133" s="688"/>
      <c r="EK133" s="688"/>
      <c r="EL133" s="688"/>
      <c r="EM133" s="688"/>
      <c r="EN133" s="688"/>
      <c r="EO133" s="688"/>
      <c r="EP133" s="688"/>
      <c r="EQ133" s="688"/>
      <c r="ER133" s="688"/>
      <c r="ES133" s="688"/>
      <c r="ET133" s="688"/>
      <c r="EU133" s="688"/>
      <c r="EV133" s="688"/>
      <c r="EW133" s="688"/>
      <c r="EX133" s="688"/>
      <c r="EY133" s="688"/>
    </row>
    <row r="134" spans="1:155" s="689" customFormat="1" ht="13.5" customHeight="1" x14ac:dyDescent="0.25">
      <c r="A134" s="679">
        <f t="shared" si="2"/>
        <v>121</v>
      </c>
      <c r="B134" s="691" t="s">
        <v>1944</v>
      </c>
      <c r="C134" s="613" t="s">
        <v>1893</v>
      </c>
      <c r="D134" s="635" t="s">
        <v>1891</v>
      </c>
      <c r="E134" s="620" t="s">
        <v>1999</v>
      </c>
      <c r="F134" s="685"/>
      <c r="G134" s="685"/>
      <c r="H134" s="685"/>
      <c r="I134" s="685"/>
      <c r="J134" s="685"/>
      <c r="K134" s="685"/>
      <c r="L134" s="685"/>
      <c r="M134" s="685"/>
      <c r="N134" s="685"/>
      <c r="O134" s="685"/>
      <c r="P134" s="685"/>
      <c r="Q134" s="685"/>
      <c r="R134" s="685"/>
      <c r="S134" s="685"/>
      <c r="T134" s="685"/>
      <c r="U134" s="685" t="s">
        <v>638</v>
      </c>
      <c r="V134" s="685"/>
      <c r="W134" s="685"/>
      <c r="X134" s="685"/>
      <c r="Y134" s="685"/>
      <c r="Z134" s="685"/>
      <c r="AA134" s="685"/>
      <c r="AB134" s="685"/>
      <c r="AC134" s="685"/>
      <c r="AD134" s="685"/>
      <c r="AE134" s="685"/>
      <c r="AF134" s="685"/>
      <c r="AG134" s="685"/>
      <c r="AH134" s="685"/>
      <c r="AI134" s="685"/>
      <c r="AJ134" s="685"/>
      <c r="AK134" s="687"/>
      <c r="AL134" s="688"/>
      <c r="AM134" s="688"/>
      <c r="AN134" s="688"/>
      <c r="AO134" s="688"/>
      <c r="AP134" s="688"/>
      <c r="AQ134" s="688"/>
      <c r="AR134" s="688"/>
      <c r="AS134" s="688"/>
      <c r="AT134" s="688"/>
      <c r="AU134" s="688"/>
      <c r="AV134" s="688"/>
      <c r="AW134" s="688"/>
      <c r="AX134" s="688"/>
      <c r="AY134" s="688"/>
      <c r="AZ134" s="688"/>
      <c r="BA134" s="688"/>
      <c r="BB134" s="688"/>
      <c r="BC134" s="688"/>
      <c r="BD134" s="688"/>
      <c r="BE134" s="688"/>
      <c r="BF134" s="688"/>
      <c r="BG134" s="688"/>
      <c r="BH134" s="688"/>
      <c r="BI134" s="688"/>
      <c r="BJ134" s="688"/>
      <c r="BK134" s="688"/>
      <c r="BL134" s="688"/>
      <c r="BM134" s="688"/>
      <c r="BN134" s="688"/>
      <c r="BO134" s="688"/>
      <c r="BP134" s="688"/>
      <c r="BQ134" s="688"/>
      <c r="BR134" s="688"/>
      <c r="BS134" s="688"/>
      <c r="BT134" s="688"/>
      <c r="BU134" s="688"/>
      <c r="BV134" s="688"/>
      <c r="BW134" s="688"/>
      <c r="BX134" s="688"/>
      <c r="BY134" s="688"/>
      <c r="BZ134" s="688"/>
      <c r="CA134" s="688"/>
      <c r="CB134" s="688"/>
      <c r="CC134" s="688"/>
      <c r="CD134" s="688"/>
      <c r="CE134" s="688"/>
      <c r="CF134" s="688"/>
      <c r="CG134" s="688"/>
      <c r="CH134" s="688"/>
      <c r="CI134" s="688"/>
      <c r="CJ134" s="688"/>
      <c r="CK134" s="688"/>
      <c r="CL134" s="688"/>
      <c r="CM134" s="688"/>
      <c r="CN134" s="688"/>
      <c r="CO134" s="688"/>
      <c r="CP134" s="688"/>
      <c r="CQ134" s="688"/>
      <c r="CR134" s="688"/>
      <c r="CS134" s="688"/>
      <c r="CT134" s="688"/>
      <c r="CU134" s="688"/>
      <c r="CV134" s="688"/>
      <c r="CW134" s="688"/>
      <c r="CX134" s="688"/>
      <c r="CY134" s="688"/>
      <c r="CZ134" s="688"/>
      <c r="DA134" s="688"/>
      <c r="DB134" s="688"/>
      <c r="DC134" s="688"/>
      <c r="DD134" s="688"/>
      <c r="DE134" s="688"/>
      <c r="DF134" s="688"/>
      <c r="DG134" s="688"/>
      <c r="DH134" s="688"/>
      <c r="DI134" s="688"/>
      <c r="DJ134" s="688"/>
      <c r="DK134" s="688"/>
      <c r="DL134" s="688"/>
      <c r="DM134" s="688"/>
      <c r="DN134" s="688"/>
      <c r="DO134" s="688"/>
      <c r="DP134" s="688"/>
      <c r="DQ134" s="688"/>
      <c r="DR134" s="688"/>
      <c r="DS134" s="688"/>
      <c r="DT134" s="688"/>
      <c r="DU134" s="688"/>
      <c r="DV134" s="688"/>
      <c r="DW134" s="688"/>
      <c r="DX134" s="688"/>
      <c r="DY134" s="688"/>
      <c r="DZ134" s="688"/>
      <c r="EA134" s="688"/>
      <c r="EB134" s="688"/>
      <c r="EC134" s="688"/>
      <c r="ED134" s="688"/>
      <c r="EE134" s="688"/>
      <c r="EF134" s="688"/>
      <c r="EG134" s="688"/>
      <c r="EH134" s="688"/>
      <c r="EI134" s="688"/>
      <c r="EJ134" s="688"/>
      <c r="EK134" s="688"/>
      <c r="EL134" s="688"/>
      <c r="EM134" s="688"/>
      <c r="EN134" s="688"/>
      <c r="EO134" s="688"/>
      <c r="EP134" s="688"/>
      <c r="EQ134" s="688"/>
      <c r="ER134" s="688"/>
      <c r="ES134" s="688"/>
      <c r="ET134" s="688"/>
      <c r="EU134" s="688"/>
      <c r="EV134" s="688"/>
      <c r="EW134" s="688"/>
      <c r="EX134" s="688"/>
      <c r="EY134" s="688"/>
    </row>
    <row r="135" spans="1:155" s="689" customFormat="1" ht="13.5" customHeight="1" x14ac:dyDescent="0.25">
      <c r="A135" s="679">
        <f t="shared" si="2"/>
        <v>122</v>
      </c>
      <c r="B135" s="691" t="s">
        <v>1945</v>
      </c>
      <c r="C135" s="613" t="s">
        <v>1893</v>
      </c>
      <c r="D135" s="635" t="s">
        <v>1891</v>
      </c>
      <c r="E135" s="620" t="s">
        <v>1999</v>
      </c>
      <c r="F135" s="685"/>
      <c r="G135" s="685"/>
      <c r="H135" s="685"/>
      <c r="I135" s="685"/>
      <c r="J135" s="685"/>
      <c r="K135" s="685"/>
      <c r="L135" s="685"/>
      <c r="M135" s="685"/>
      <c r="N135" s="685"/>
      <c r="O135" s="685"/>
      <c r="P135" s="685"/>
      <c r="Q135" s="685"/>
      <c r="R135" s="685"/>
      <c r="S135" s="685"/>
      <c r="T135" s="685"/>
      <c r="U135" s="685" t="s">
        <v>638</v>
      </c>
      <c r="V135" s="685"/>
      <c r="W135" s="685"/>
      <c r="X135" s="685"/>
      <c r="Y135" s="685"/>
      <c r="Z135" s="685"/>
      <c r="AA135" s="685"/>
      <c r="AB135" s="685"/>
      <c r="AC135" s="685"/>
      <c r="AD135" s="685"/>
      <c r="AE135" s="685"/>
      <c r="AF135" s="685"/>
      <c r="AG135" s="685"/>
      <c r="AH135" s="685"/>
      <c r="AI135" s="685"/>
      <c r="AJ135" s="685"/>
      <c r="AK135" s="687"/>
      <c r="AL135" s="688"/>
      <c r="AM135" s="688"/>
      <c r="AN135" s="688"/>
      <c r="AO135" s="688"/>
      <c r="AP135" s="688"/>
      <c r="AQ135" s="688"/>
      <c r="AR135" s="688"/>
      <c r="AS135" s="688"/>
      <c r="AT135" s="688"/>
      <c r="AU135" s="688"/>
      <c r="AV135" s="688"/>
      <c r="AW135" s="688"/>
      <c r="AX135" s="688"/>
      <c r="AY135" s="688"/>
      <c r="AZ135" s="688"/>
      <c r="BA135" s="688"/>
      <c r="BB135" s="688"/>
      <c r="BC135" s="688"/>
      <c r="BD135" s="688"/>
      <c r="BE135" s="688"/>
      <c r="BF135" s="688"/>
      <c r="BG135" s="688"/>
      <c r="BH135" s="688"/>
      <c r="BI135" s="688"/>
      <c r="BJ135" s="688"/>
      <c r="BK135" s="688"/>
      <c r="BL135" s="688"/>
      <c r="BM135" s="688"/>
      <c r="BN135" s="688"/>
      <c r="BO135" s="688"/>
      <c r="BP135" s="688"/>
      <c r="BQ135" s="688"/>
      <c r="BR135" s="688"/>
      <c r="BS135" s="688"/>
      <c r="BT135" s="688"/>
      <c r="BU135" s="688"/>
      <c r="BV135" s="688"/>
      <c r="BW135" s="688"/>
      <c r="BX135" s="688"/>
      <c r="BY135" s="688"/>
      <c r="BZ135" s="688"/>
      <c r="CA135" s="688"/>
      <c r="CB135" s="688"/>
      <c r="CC135" s="688"/>
      <c r="CD135" s="688"/>
      <c r="CE135" s="688"/>
      <c r="CF135" s="688"/>
      <c r="CG135" s="688"/>
      <c r="CH135" s="688"/>
      <c r="CI135" s="688"/>
      <c r="CJ135" s="688"/>
      <c r="CK135" s="688"/>
      <c r="CL135" s="688"/>
      <c r="CM135" s="688"/>
      <c r="CN135" s="688"/>
      <c r="CO135" s="688"/>
      <c r="CP135" s="688"/>
      <c r="CQ135" s="688"/>
      <c r="CR135" s="688"/>
      <c r="CS135" s="688"/>
      <c r="CT135" s="688"/>
      <c r="CU135" s="688"/>
      <c r="CV135" s="688"/>
      <c r="CW135" s="688"/>
      <c r="CX135" s="688"/>
      <c r="CY135" s="688"/>
      <c r="CZ135" s="688"/>
      <c r="DA135" s="688"/>
      <c r="DB135" s="688"/>
      <c r="DC135" s="688"/>
      <c r="DD135" s="688"/>
      <c r="DE135" s="688"/>
      <c r="DF135" s="688"/>
      <c r="DG135" s="688"/>
      <c r="DH135" s="688"/>
      <c r="DI135" s="688"/>
      <c r="DJ135" s="688"/>
      <c r="DK135" s="688"/>
      <c r="DL135" s="688"/>
      <c r="DM135" s="688"/>
      <c r="DN135" s="688"/>
      <c r="DO135" s="688"/>
      <c r="DP135" s="688"/>
      <c r="DQ135" s="688"/>
      <c r="DR135" s="688"/>
      <c r="DS135" s="688"/>
      <c r="DT135" s="688"/>
      <c r="DU135" s="688"/>
      <c r="DV135" s="688"/>
      <c r="DW135" s="688"/>
      <c r="DX135" s="688"/>
      <c r="DY135" s="688"/>
      <c r="DZ135" s="688"/>
      <c r="EA135" s="688"/>
      <c r="EB135" s="688"/>
      <c r="EC135" s="688"/>
      <c r="ED135" s="688"/>
      <c r="EE135" s="688"/>
      <c r="EF135" s="688"/>
      <c r="EG135" s="688"/>
      <c r="EH135" s="688"/>
      <c r="EI135" s="688"/>
      <c r="EJ135" s="688"/>
      <c r="EK135" s="688"/>
      <c r="EL135" s="688"/>
      <c r="EM135" s="688"/>
      <c r="EN135" s="688"/>
      <c r="EO135" s="688"/>
      <c r="EP135" s="688"/>
      <c r="EQ135" s="688"/>
      <c r="ER135" s="688"/>
      <c r="ES135" s="688"/>
      <c r="ET135" s="688"/>
      <c r="EU135" s="688"/>
      <c r="EV135" s="688"/>
      <c r="EW135" s="688"/>
      <c r="EX135" s="688"/>
      <c r="EY135" s="688"/>
    </row>
    <row r="136" spans="1:155" s="689" customFormat="1" ht="13.5" customHeight="1" x14ac:dyDescent="0.25">
      <c r="A136" s="679">
        <f t="shared" si="2"/>
        <v>123</v>
      </c>
      <c r="B136" s="691" t="s">
        <v>1946</v>
      </c>
      <c r="C136" s="613" t="s">
        <v>1893</v>
      </c>
      <c r="D136" s="635" t="s">
        <v>1891</v>
      </c>
      <c r="E136" s="620" t="s">
        <v>1999</v>
      </c>
      <c r="F136" s="685"/>
      <c r="G136" s="685"/>
      <c r="H136" s="685"/>
      <c r="I136" s="685"/>
      <c r="J136" s="685"/>
      <c r="K136" s="685"/>
      <c r="L136" s="685"/>
      <c r="M136" s="685"/>
      <c r="N136" s="685"/>
      <c r="O136" s="685"/>
      <c r="P136" s="685"/>
      <c r="Q136" s="685"/>
      <c r="R136" s="685"/>
      <c r="S136" s="685"/>
      <c r="T136" s="685"/>
      <c r="U136" s="685"/>
      <c r="V136" s="685" t="s">
        <v>638</v>
      </c>
      <c r="W136" s="685"/>
      <c r="X136" s="685"/>
      <c r="Y136" s="685"/>
      <c r="Z136" s="685"/>
      <c r="AA136" s="685"/>
      <c r="AB136" s="685"/>
      <c r="AC136" s="685"/>
      <c r="AD136" s="685"/>
      <c r="AE136" s="685"/>
      <c r="AF136" s="685"/>
      <c r="AG136" s="685"/>
      <c r="AH136" s="685"/>
      <c r="AI136" s="685"/>
      <c r="AJ136" s="685"/>
      <c r="AK136" s="687"/>
      <c r="AL136" s="688"/>
      <c r="AM136" s="688"/>
      <c r="AN136" s="688"/>
      <c r="AO136" s="688"/>
      <c r="AP136" s="688"/>
      <c r="AQ136" s="688"/>
      <c r="AR136" s="688"/>
      <c r="AS136" s="688"/>
      <c r="AT136" s="688"/>
      <c r="AU136" s="688"/>
      <c r="AV136" s="688"/>
      <c r="AW136" s="688"/>
      <c r="AX136" s="688"/>
      <c r="AY136" s="688"/>
      <c r="AZ136" s="688"/>
      <c r="BA136" s="688"/>
      <c r="BB136" s="688"/>
      <c r="BC136" s="688"/>
      <c r="BD136" s="688"/>
      <c r="BE136" s="688"/>
      <c r="BF136" s="688"/>
      <c r="BG136" s="688"/>
      <c r="BH136" s="688"/>
      <c r="BI136" s="688"/>
      <c r="BJ136" s="688"/>
      <c r="BK136" s="688"/>
      <c r="BL136" s="688"/>
      <c r="BM136" s="688"/>
      <c r="BN136" s="688"/>
      <c r="BO136" s="688"/>
      <c r="BP136" s="688"/>
      <c r="BQ136" s="688"/>
      <c r="BR136" s="688"/>
      <c r="BS136" s="688"/>
      <c r="BT136" s="688"/>
      <c r="BU136" s="688"/>
      <c r="BV136" s="688"/>
      <c r="BW136" s="688"/>
      <c r="BX136" s="688"/>
      <c r="BY136" s="688"/>
      <c r="BZ136" s="688"/>
      <c r="CA136" s="688"/>
      <c r="CB136" s="688"/>
      <c r="CC136" s="688"/>
      <c r="CD136" s="688"/>
      <c r="CE136" s="688"/>
      <c r="CF136" s="688"/>
      <c r="CG136" s="688"/>
      <c r="CH136" s="688"/>
      <c r="CI136" s="688"/>
      <c r="CJ136" s="688"/>
      <c r="CK136" s="688"/>
      <c r="CL136" s="688"/>
      <c r="CM136" s="688"/>
      <c r="CN136" s="688"/>
      <c r="CO136" s="688"/>
      <c r="CP136" s="688"/>
      <c r="CQ136" s="688"/>
      <c r="CR136" s="688"/>
      <c r="CS136" s="688"/>
      <c r="CT136" s="688"/>
      <c r="CU136" s="688"/>
      <c r="CV136" s="688"/>
      <c r="CW136" s="688"/>
      <c r="CX136" s="688"/>
      <c r="CY136" s="688"/>
      <c r="CZ136" s="688"/>
      <c r="DA136" s="688"/>
      <c r="DB136" s="688"/>
      <c r="DC136" s="688"/>
      <c r="DD136" s="688"/>
      <c r="DE136" s="688"/>
      <c r="DF136" s="688"/>
      <c r="DG136" s="688"/>
      <c r="DH136" s="688"/>
      <c r="DI136" s="688"/>
      <c r="DJ136" s="688"/>
      <c r="DK136" s="688"/>
      <c r="DL136" s="688"/>
      <c r="DM136" s="688"/>
      <c r="DN136" s="688"/>
      <c r="DO136" s="688"/>
      <c r="DP136" s="688"/>
      <c r="DQ136" s="688"/>
      <c r="DR136" s="688"/>
      <c r="DS136" s="688"/>
      <c r="DT136" s="688"/>
      <c r="DU136" s="688"/>
      <c r="DV136" s="688"/>
      <c r="DW136" s="688"/>
      <c r="DX136" s="688"/>
      <c r="DY136" s="688"/>
      <c r="DZ136" s="688"/>
      <c r="EA136" s="688"/>
      <c r="EB136" s="688"/>
      <c r="EC136" s="688"/>
      <c r="ED136" s="688"/>
      <c r="EE136" s="688"/>
      <c r="EF136" s="688"/>
      <c r="EG136" s="688"/>
      <c r="EH136" s="688"/>
      <c r="EI136" s="688"/>
      <c r="EJ136" s="688"/>
      <c r="EK136" s="688"/>
      <c r="EL136" s="688"/>
      <c r="EM136" s="688"/>
      <c r="EN136" s="688"/>
      <c r="EO136" s="688"/>
      <c r="EP136" s="688"/>
      <c r="EQ136" s="688"/>
      <c r="ER136" s="688"/>
      <c r="ES136" s="688"/>
      <c r="ET136" s="688"/>
      <c r="EU136" s="688"/>
      <c r="EV136" s="688"/>
      <c r="EW136" s="688"/>
      <c r="EX136" s="688"/>
      <c r="EY136" s="688"/>
    </row>
    <row r="137" spans="1:155" s="689" customFormat="1" ht="13.5" customHeight="1" x14ac:dyDescent="0.25">
      <c r="A137" s="679">
        <f t="shared" si="2"/>
        <v>124</v>
      </c>
      <c r="B137" s="691" t="s">
        <v>1947</v>
      </c>
      <c r="C137" s="613" t="s">
        <v>1893</v>
      </c>
      <c r="D137" s="635" t="s">
        <v>1891</v>
      </c>
      <c r="E137" s="620" t="s">
        <v>1999</v>
      </c>
      <c r="F137" s="685"/>
      <c r="G137" s="685"/>
      <c r="H137" s="685"/>
      <c r="I137" s="685"/>
      <c r="J137" s="685"/>
      <c r="K137" s="685"/>
      <c r="L137" s="685"/>
      <c r="M137" s="685"/>
      <c r="N137" s="685"/>
      <c r="O137" s="685"/>
      <c r="P137" s="685"/>
      <c r="Q137" s="685"/>
      <c r="R137" s="685"/>
      <c r="S137" s="685"/>
      <c r="T137" s="685"/>
      <c r="U137" s="685"/>
      <c r="V137" s="685"/>
      <c r="W137" s="685" t="s">
        <v>638</v>
      </c>
      <c r="X137" s="685"/>
      <c r="Y137" s="685"/>
      <c r="Z137" s="685"/>
      <c r="AA137" s="685"/>
      <c r="AB137" s="685"/>
      <c r="AC137" s="685"/>
      <c r="AD137" s="685"/>
      <c r="AE137" s="685"/>
      <c r="AF137" s="685"/>
      <c r="AG137" s="685"/>
      <c r="AH137" s="685"/>
      <c r="AI137" s="685"/>
      <c r="AJ137" s="685"/>
      <c r="AK137" s="687"/>
      <c r="AL137" s="688"/>
      <c r="AM137" s="688"/>
      <c r="AN137" s="688"/>
      <c r="AO137" s="688"/>
      <c r="AP137" s="688"/>
      <c r="AQ137" s="688"/>
      <c r="AR137" s="688"/>
      <c r="AS137" s="688"/>
      <c r="AT137" s="688"/>
      <c r="AU137" s="688"/>
      <c r="AV137" s="688"/>
      <c r="AW137" s="688"/>
      <c r="AX137" s="688"/>
      <c r="AY137" s="688"/>
      <c r="AZ137" s="688"/>
      <c r="BA137" s="688"/>
      <c r="BB137" s="688"/>
      <c r="BC137" s="688"/>
      <c r="BD137" s="688"/>
      <c r="BE137" s="688"/>
      <c r="BF137" s="688"/>
      <c r="BG137" s="688"/>
      <c r="BH137" s="688"/>
      <c r="BI137" s="688"/>
      <c r="BJ137" s="688"/>
      <c r="BK137" s="688"/>
      <c r="BL137" s="688"/>
      <c r="BM137" s="688"/>
      <c r="BN137" s="688"/>
      <c r="BO137" s="688"/>
      <c r="BP137" s="688"/>
      <c r="BQ137" s="688"/>
      <c r="BR137" s="688"/>
      <c r="BS137" s="688"/>
      <c r="BT137" s="688"/>
      <c r="BU137" s="688"/>
      <c r="BV137" s="688"/>
      <c r="BW137" s="688"/>
      <c r="BX137" s="688"/>
      <c r="BY137" s="688"/>
      <c r="BZ137" s="688"/>
      <c r="CA137" s="688"/>
      <c r="CB137" s="688"/>
      <c r="CC137" s="688"/>
      <c r="CD137" s="688"/>
      <c r="CE137" s="688"/>
      <c r="CF137" s="688"/>
      <c r="CG137" s="688"/>
      <c r="CH137" s="688"/>
      <c r="CI137" s="688"/>
      <c r="CJ137" s="688"/>
      <c r="CK137" s="688"/>
      <c r="CL137" s="688"/>
      <c r="CM137" s="688"/>
      <c r="CN137" s="688"/>
      <c r="CO137" s="688"/>
      <c r="CP137" s="688"/>
      <c r="CQ137" s="688"/>
      <c r="CR137" s="688"/>
      <c r="CS137" s="688"/>
      <c r="CT137" s="688"/>
      <c r="CU137" s="688"/>
      <c r="CV137" s="688"/>
      <c r="CW137" s="688"/>
      <c r="CX137" s="688"/>
      <c r="CY137" s="688"/>
      <c r="CZ137" s="688"/>
      <c r="DA137" s="688"/>
      <c r="DB137" s="688"/>
      <c r="DC137" s="688"/>
      <c r="DD137" s="688"/>
      <c r="DE137" s="688"/>
      <c r="DF137" s="688"/>
      <c r="DG137" s="688"/>
      <c r="DH137" s="688"/>
      <c r="DI137" s="688"/>
      <c r="DJ137" s="688"/>
      <c r="DK137" s="688"/>
      <c r="DL137" s="688"/>
      <c r="DM137" s="688"/>
      <c r="DN137" s="688"/>
      <c r="DO137" s="688"/>
      <c r="DP137" s="688"/>
      <c r="DQ137" s="688"/>
      <c r="DR137" s="688"/>
      <c r="DS137" s="688"/>
      <c r="DT137" s="688"/>
      <c r="DU137" s="688"/>
      <c r="DV137" s="688"/>
      <c r="DW137" s="688"/>
      <c r="DX137" s="688"/>
      <c r="DY137" s="688"/>
      <c r="DZ137" s="688"/>
      <c r="EA137" s="688"/>
      <c r="EB137" s="688"/>
      <c r="EC137" s="688"/>
      <c r="ED137" s="688"/>
      <c r="EE137" s="688"/>
      <c r="EF137" s="688"/>
      <c r="EG137" s="688"/>
      <c r="EH137" s="688"/>
      <c r="EI137" s="688"/>
      <c r="EJ137" s="688"/>
      <c r="EK137" s="688"/>
      <c r="EL137" s="688"/>
      <c r="EM137" s="688"/>
      <c r="EN137" s="688"/>
      <c r="EO137" s="688"/>
      <c r="EP137" s="688"/>
      <c r="EQ137" s="688"/>
      <c r="ER137" s="688"/>
      <c r="ES137" s="688"/>
      <c r="ET137" s="688"/>
      <c r="EU137" s="688"/>
      <c r="EV137" s="688"/>
      <c r="EW137" s="688"/>
      <c r="EX137" s="688"/>
      <c r="EY137" s="688"/>
    </row>
    <row r="138" spans="1:155" s="689" customFormat="1" ht="13.5" customHeight="1" x14ac:dyDescent="0.25">
      <c r="A138" s="679">
        <f t="shared" si="2"/>
        <v>125</v>
      </c>
      <c r="B138" s="691" t="s">
        <v>1948</v>
      </c>
      <c r="C138" s="613" t="s">
        <v>1893</v>
      </c>
      <c r="D138" s="635" t="s">
        <v>1891</v>
      </c>
      <c r="E138" s="620" t="s">
        <v>1999</v>
      </c>
      <c r="F138" s="685"/>
      <c r="G138" s="685"/>
      <c r="H138" s="685"/>
      <c r="I138" s="685"/>
      <c r="J138" s="685"/>
      <c r="K138" s="685"/>
      <c r="L138" s="685"/>
      <c r="M138" s="685"/>
      <c r="N138" s="685"/>
      <c r="O138" s="685"/>
      <c r="P138" s="685"/>
      <c r="Q138" s="685"/>
      <c r="R138" s="685"/>
      <c r="S138" s="685"/>
      <c r="T138" s="685"/>
      <c r="U138" s="685"/>
      <c r="V138" s="685"/>
      <c r="W138" s="685"/>
      <c r="Z138" s="685" t="s">
        <v>638</v>
      </c>
      <c r="AA138" s="685"/>
      <c r="AB138" s="685"/>
      <c r="AC138" s="685"/>
      <c r="AD138" s="685"/>
      <c r="AE138" s="685"/>
      <c r="AF138" s="685"/>
      <c r="AG138" s="685"/>
      <c r="AH138" s="685"/>
      <c r="AI138" s="685"/>
      <c r="AJ138" s="685"/>
      <c r="AK138" s="687"/>
      <c r="AL138" s="688"/>
      <c r="AM138" s="688"/>
      <c r="AN138" s="688"/>
      <c r="AO138" s="688"/>
      <c r="AP138" s="688"/>
      <c r="AQ138" s="688"/>
      <c r="AR138" s="688"/>
      <c r="AS138" s="688"/>
      <c r="AT138" s="688"/>
      <c r="AU138" s="688"/>
      <c r="AV138" s="688"/>
      <c r="AW138" s="688"/>
      <c r="AX138" s="688"/>
      <c r="AY138" s="688"/>
      <c r="AZ138" s="688"/>
      <c r="BA138" s="688"/>
      <c r="BB138" s="688"/>
      <c r="BC138" s="688"/>
      <c r="BD138" s="688"/>
      <c r="BE138" s="688"/>
      <c r="BF138" s="688"/>
      <c r="BG138" s="688"/>
      <c r="BH138" s="688"/>
      <c r="BI138" s="688"/>
      <c r="BJ138" s="688"/>
      <c r="BK138" s="688"/>
      <c r="BL138" s="688"/>
      <c r="BM138" s="688"/>
      <c r="BN138" s="688"/>
      <c r="BO138" s="688"/>
      <c r="BP138" s="688"/>
      <c r="BQ138" s="688"/>
      <c r="BR138" s="688"/>
      <c r="BS138" s="688"/>
      <c r="BT138" s="688"/>
      <c r="BU138" s="688"/>
      <c r="BV138" s="688"/>
      <c r="BW138" s="688"/>
      <c r="BX138" s="688"/>
      <c r="BY138" s="688"/>
      <c r="BZ138" s="688"/>
      <c r="CA138" s="688"/>
      <c r="CB138" s="688"/>
      <c r="CC138" s="688"/>
      <c r="CD138" s="688"/>
      <c r="CE138" s="688"/>
      <c r="CF138" s="688"/>
      <c r="CG138" s="688"/>
      <c r="CH138" s="688"/>
      <c r="CI138" s="688"/>
      <c r="CJ138" s="688"/>
      <c r="CK138" s="688"/>
      <c r="CL138" s="688"/>
      <c r="CM138" s="688"/>
      <c r="CN138" s="688"/>
      <c r="CO138" s="688"/>
      <c r="CP138" s="688"/>
      <c r="CQ138" s="688"/>
      <c r="CR138" s="688"/>
      <c r="CS138" s="688"/>
      <c r="CT138" s="688"/>
      <c r="CU138" s="688"/>
      <c r="CV138" s="688"/>
      <c r="CW138" s="688"/>
      <c r="CX138" s="688"/>
      <c r="CY138" s="688"/>
      <c r="CZ138" s="688"/>
      <c r="DA138" s="688"/>
      <c r="DB138" s="688"/>
      <c r="DC138" s="688"/>
      <c r="DD138" s="688"/>
      <c r="DE138" s="688"/>
      <c r="DF138" s="688"/>
      <c r="DG138" s="688"/>
      <c r="DH138" s="688"/>
      <c r="DI138" s="688"/>
      <c r="DJ138" s="688"/>
      <c r="DK138" s="688"/>
      <c r="DL138" s="688"/>
      <c r="DM138" s="688"/>
      <c r="DN138" s="688"/>
      <c r="DO138" s="688"/>
      <c r="DP138" s="688"/>
      <c r="DQ138" s="688"/>
      <c r="DR138" s="688"/>
      <c r="DS138" s="688"/>
      <c r="DT138" s="688"/>
      <c r="DU138" s="688"/>
      <c r="DV138" s="688"/>
      <c r="DW138" s="688"/>
      <c r="DX138" s="688"/>
      <c r="DY138" s="688"/>
      <c r="DZ138" s="688"/>
      <c r="EA138" s="688"/>
      <c r="EB138" s="688"/>
      <c r="EC138" s="688"/>
      <c r="ED138" s="688"/>
      <c r="EE138" s="688"/>
      <c r="EF138" s="688"/>
      <c r="EG138" s="688"/>
      <c r="EH138" s="688"/>
      <c r="EI138" s="688"/>
      <c r="EJ138" s="688"/>
      <c r="EK138" s="688"/>
      <c r="EL138" s="688"/>
      <c r="EM138" s="688"/>
      <c r="EN138" s="688"/>
      <c r="EO138" s="688"/>
      <c r="EP138" s="688"/>
      <c r="EQ138" s="688"/>
      <c r="ER138" s="688"/>
      <c r="ES138" s="688"/>
      <c r="ET138" s="688"/>
      <c r="EU138" s="688"/>
      <c r="EV138" s="688"/>
      <c r="EW138" s="688"/>
      <c r="EX138" s="688"/>
      <c r="EY138" s="688"/>
    </row>
    <row r="139" spans="1:155" s="689" customFormat="1" ht="13.5" customHeight="1" x14ac:dyDescent="0.25">
      <c r="A139" s="679">
        <f t="shared" si="2"/>
        <v>126</v>
      </c>
      <c r="B139" s="691" t="s">
        <v>1949</v>
      </c>
      <c r="C139" s="613" t="s">
        <v>1893</v>
      </c>
      <c r="D139" s="635" t="s">
        <v>1891</v>
      </c>
      <c r="E139" s="620" t="s">
        <v>1999</v>
      </c>
      <c r="F139" s="685"/>
      <c r="G139" s="685"/>
      <c r="H139" s="685"/>
      <c r="I139" s="685"/>
      <c r="J139" s="685"/>
      <c r="K139" s="685"/>
      <c r="L139" s="685"/>
      <c r="M139" s="685"/>
      <c r="N139" s="685"/>
      <c r="O139" s="685"/>
      <c r="P139" s="685"/>
      <c r="Q139" s="685"/>
      <c r="R139" s="685"/>
      <c r="S139" s="685"/>
      <c r="T139" s="685"/>
      <c r="U139" s="685"/>
      <c r="V139" s="685"/>
      <c r="W139" s="685"/>
      <c r="Z139" s="685" t="s">
        <v>638</v>
      </c>
      <c r="AA139" s="685"/>
      <c r="AB139" s="685"/>
      <c r="AC139" s="685"/>
      <c r="AD139" s="685"/>
      <c r="AE139" s="685"/>
      <c r="AF139" s="685"/>
      <c r="AG139" s="685"/>
      <c r="AH139" s="685"/>
      <c r="AI139" s="685"/>
      <c r="AJ139" s="685"/>
      <c r="AK139" s="687"/>
      <c r="AL139" s="688"/>
      <c r="AM139" s="688"/>
      <c r="AN139" s="688"/>
      <c r="AO139" s="688"/>
      <c r="AP139" s="688"/>
      <c r="AQ139" s="688"/>
      <c r="AR139" s="688"/>
      <c r="AS139" s="688"/>
      <c r="AT139" s="688"/>
      <c r="AU139" s="688"/>
      <c r="AV139" s="688"/>
      <c r="AW139" s="688"/>
      <c r="AX139" s="688"/>
      <c r="AY139" s="688"/>
      <c r="AZ139" s="688"/>
      <c r="BA139" s="688"/>
      <c r="BB139" s="688"/>
      <c r="BC139" s="688"/>
      <c r="BD139" s="688"/>
      <c r="BE139" s="688"/>
      <c r="BF139" s="688"/>
      <c r="BG139" s="688"/>
      <c r="BH139" s="688"/>
      <c r="BI139" s="688"/>
      <c r="BJ139" s="688"/>
      <c r="BK139" s="688"/>
      <c r="BL139" s="688"/>
      <c r="BM139" s="688"/>
      <c r="BN139" s="688"/>
      <c r="BO139" s="688"/>
      <c r="BP139" s="688"/>
      <c r="BQ139" s="688"/>
      <c r="BR139" s="688"/>
      <c r="BS139" s="688"/>
      <c r="BT139" s="688"/>
      <c r="BU139" s="688"/>
      <c r="BV139" s="688"/>
      <c r="BW139" s="688"/>
      <c r="BX139" s="688"/>
      <c r="BY139" s="688"/>
      <c r="BZ139" s="688"/>
      <c r="CA139" s="688"/>
      <c r="CB139" s="688"/>
      <c r="CC139" s="688"/>
      <c r="CD139" s="688"/>
      <c r="CE139" s="688"/>
      <c r="CF139" s="688"/>
      <c r="CG139" s="688"/>
      <c r="CH139" s="688"/>
      <c r="CI139" s="688"/>
      <c r="CJ139" s="688"/>
      <c r="CK139" s="688"/>
      <c r="CL139" s="688"/>
      <c r="CM139" s="688"/>
      <c r="CN139" s="688"/>
      <c r="CO139" s="688"/>
      <c r="CP139" s="688"/>
      <c r="CQ139" s="688"/>
      <c r="CR139" s="688"/>
      <c r="CS139" s="688"/>
      <c r="CT139" s="688"/>
      <c r="CU139" s="688"/>
      <c r="CV139" s="688"/>
      <c r="CW139" s="688"/>
      <c r="CX139" s="688"/>
      <c r="CY139" s="688"/>
      <c r="CZ139" s="688"/>
      <c r="DA139" s="688"/>
      <c r="DB139" s="688"/>
      <c r="DC139" s="688"/>
      <c r="DD139" s="688"/>
      <c r="DE139" s="688"/>
      <c r="DF139" s="688"/>
      <c r="DG139" s="688"/>
      <c r="DH139" s="688"/>
      <c r="DI139" s="688"/>
      <c r="DJ139" s="688"/>
      <c r="DK139" s="688"/>
      <c r="DL139" s="688"/>
      <c r="DM139" s="688"/>
      <c r="DN139" s="688"/>
      <c r="DO139" s="688"/>
      <c r="DP139" s="688"/>
      <c r="DQ139" s="688"/>
      <c r="DR139" s="688"/>
      <c r="DS139" s="688"/>
      <c r="DT139" s="688"/>
      <c r="DU139" s="688"/>
      <c r="DV139" s="688"/>
      <c r="DW139" s="688"/>
      <c r="DX139" s="688"/>
      <c r="DY139" s="688"/>
      <c r="DZ139" s="688"/>
      <c r="EA139" s="688"/>
      <c r="EB139" s="688"/>
      <c r="EC139" s="688"/>
      <c r="ED139" s="688"/>
      <c r="EE139" s="688"/>
      <c r="EF139" s="688"/>
      <c r="EG139" s="688"/>
      <c r="EH139" s="688"/>
      <c r="EI139" s="688"/>
      <c r="EJ139" s="688"/>
      <c r="EK139" s="688"/>
      <c r="EL139" s="688"/>
      <c r="EM139" s="688"/>
      <c r="EN139" s="688"/>
      <c r="EO139" s="688"/>
      <c r="EP139" s="688"/>
      <c r="EQ139" s="688"/>
      <c r="ER139" s="688"/>
      <c r="ES139" s="688"/>
      <c r="ET139" s="688"/>
      <c r="EU139" s="688"/>
      <c r="EV139" s="688"/>
      <c r="EW139" s="688"/>
      <c r="EX139" s="688"/>
      <c r="EY139" s="688"/>
    </row>
    <row r="140" spans="1:155" s="689" customFormat="1" ht="13.5" customHeight="1" x14ac:dyDescent="0.25">
      <c r="A140" s="679">
        <f t="shared" si="2"/>
        <v>127</v>
      </c>
      <c r="B140" s="691" t="s">
        <v>1950</v>
      </c>
      <c r="C140" s="613" t="s">
        <v>1893</v>
      </c>
      <c r="D140" s="635" t="s">
        <v>1891</v>
      </c>
      <c r="E140" s="620" t="s">
        <v>1999</v>
      </c>
      <c r="F140" s="685"/>
      <c r="G140" s="685"/>
      <c r="H140" s="685"/>
      <c r="I140" s="685"/>
      <c r="J140" s="685"/>
      <c r="K140" s="685"/>
      <c r="L140" s="685"/>
      <c r="M140" s="685"/>
      <c r="N140" s="685"/>
      <c r="O140" s="685"/>
      <c r="P140" s="685"/>
      <c r="Q140" s="685"/>
      <c r="R140" s="685"/>
      <c r="S140" s="685"/>
      <c r="T140" s="685"/>
      <c r="U140" s="685"/>
      <c r="V140" s="685"/>
      <c r="W140" s="685"/>
      <c r="Z140" s="685" t="s">
        <v>638</v>
      </c>
      <c r="AA140" s="685"/>
      <c r="AB140" s="685"/>
      <c r="AC140" s="685"/>
      <c r="AD140" s="685"/>
      <c r="AE140" s="685"/>
      <c r="AF140" s="685"/>
      <c r="AG140" s="685"/>
      <c r="AH140" s="685"/>
      <c r="AI140" s="685"/>
      <c r="AJ140" s="685"/>
      <c r="AK140" s="687"/>
      <c r="AL140" s="688"/>
      <c r="AM140" s="688"/>
      <c r="AN140" s="688"/>
      <c r="AO140" s="688"/>
      <c r="AP140" s="688"/>
      <c r="AQ140" s="688"/>
      <c r="AR140" s="688"/>
      <c r="AS140" s="688"/>
      <c r="AT140" s="688"/>
      <c r="AU140" s="688"/>
      <c r="AV140" s="688"/>
      <c r="AW140" s="688"/>
      <c r="AX140" s="688"/>
      <c r="AY140" s="688"/>
      <c r="AZ140" s="688"/>
      <c r="BA140" s="688"/>
      <c r="BB140" s="688"/>
      <c r="BC140" s="688"/>
      <c r="BD140" s="688"/>
      <c r="BE140" s="688"/>
      <c r="BF140" s="688"/>
      <c r="BG140" s="688"/>
      <c r="BH140" s="688"/>
      <c r="BI140" s="688"/>
      <c r="BJ140" s="688"/>
      <c r="BK140" s="688"/>
      <c r="BL140" s="688"/>
      <c r="BM140" s="688"/>
      <c r="BN140" s="688"/>
      <c r="BO140" s="688"/>
      <c r="BP140" s="688"/>
      <c r="BQ140" s="688"/>
      <c r="BR140" s="688"/>
      <c r="BS140" s="688"/>
      <c r="BT140" s="688"/>
      <c r="BU140" s="688"/>
      <c r="BV140" s="688"/>
      <c r="BW140" s="688"/>
      <c r="BX140" s="688"/>
      <c r="BY140" s="688"/>
      <c r="BZ140" s="688"/>
      <c r="CA140" s="688"/>
      <c r="CB140" s="688"/>
      <c r="CC140" s="688"/>
      <c r="CD140" s="688"/>
      <c r="CE140" s="688"/>
      <c r="CF140" s="688"/>
      <c r="CG140" s="688"/>
      <c r="CH140" s="688"/>
      <c r="CI140" s="688"/>
      <c r="CJ140" s="688"/>
      <c r="CK140" s="688"/>
      <c r="CL140" s="688"/>
      <c r="CM140" s="688"/>
      <c r="CN140" s="688"/>
      <c r="CO140" s="688"/>
      <c r="CP140" s="688"/>
      <c r="CQ140" s="688"/>
      <c r="CR140" s="688"/>
      <c r="CS140" s="688"/>
      <c r="CT140" s="688"/>
      <c r="CU140" s="688"/>
      <c r="CV140" s="688"/>
      <c r="CW140" s="688"/>
      <c r="CX140" s="688"/>
      <c r="CY140" s="688"/>
      <c r="CZ140" s="688"/>
      <c r="DA140" s="688"/>
      <c r="DB140" s="688"/>
      <c r="DC140" s="688"/>
      <c r="DD140" s="688"/>
      <c r="DE140" s="688"/>
      <c r="DF140" s="688"/>
      <c r="DG140" s="688"/>
      <c r="DH140" s="688"/>
      <c r="DI140" s="688"/>
      <c r="DJ140" s="688"/>
      <c r="DK140" s="688"/>
      <c r="DL140" s="688"/>
      <c r="DM140" s="688"/>
      <c r="DN140" s="688"/>
      <c r="DO140" s="688"/>
      <c r="DP140" s="688"/>
      <c r="DQ140" s="688"/>
      <c r="DR140" s="688"/>
      <c r="DS140" s="688"/>
      <c r="DT140" s="688"/>
      <c r="DU140" s="688"/>
      <c r="DV140" s="688"/>
      <c r="DW140" s="688"/>
      <c r="DX140" s="688"/>
      <c r="DY140" s="688"/>
      <c r="DZ140" s="688"/>
      <c r="EA140" s="688"/>
      <c r="EB140" s="688"/>
      <c r="EC140" s="688"/>
      <c r="ED140" s="688"/>
      <c r="EE140" s="688"/>
      <c r="EF140" s="688"/>
      <c r="EG140" s="688"/>
      <c r="EH140" s="688"/>
      <c r="EI140" s="688"/>
      <c r="EJ140" s="688"/>
      <c r="EK140" s="688"/>
      <c r="EL140" s="688"/>
      <c r="EM140" s="688"/>
      <c r="EN140" s="688"/>
      <c r="EO140" s="688"/>
      <c r="EP140" s="688"/>
      <c r="EQ140" s="688"/>
      <c r="ER140" s="688"/>
      <c r="ES140" s="688"/>
      <c r="ET140" s="688"/>
      <c r="EU140" s="688"/>
      <c r="EV140" s="688"/>
      <c r="EW140" s="688"/>
      <c r="EX140" s="688"/>
      <c r="EY140" s="688"/>
    </row>
    <row r="141" spans="1:155" s="689" customFormat="1" ht="13.5" customHeight="1" x14ac:dyDescent="0.25">
      <c r="A141" s="679">
        <f t="shared" si="2"/>
        <v>128</v>
      </c>
      <c r="B141" s="691" t="s">
        <v>1882</v>
      </c>
      <c r="C141" s="613" t="s">
        <v>1893</v>
      </c>
      <c r="D141" s="635" t="s">
        <v>1891</v>
      </c>
      <c r="E141" s="620" t="s">
        <v>1999</v>
      </c>
      <c r="F141" s="685"/>
      <c r="G141" s="685"/>
      <c r="H141" s="685"/>
      <c r="I141" s="685"/>
      <c r="J141" s="685"/>
      <c r="K141" s="685"/>
      <c r="L141" s="685"/>
      <c r="M141" s="685"/>
      <c r="N141" s="685"/>
      <c r="O141" s="685"/>
      <c r="P141" s="685"/>
      <c r="Q141" s="685"/>
      <c r="R141" s="685"/>
      <c r="S141" s="685"/>
      <c r="T141" s="685"/>
      <c r="U141" s="685"/>
      <c r="V141" s="685"/>
      <c r="W141" s="685"/>
      <c r="Z141" s="685"/>
      <c r="AA141" s="685" t="s">
        <v>638</v>
      </c>
      <c r="AB141" s="685"/>
      <c r="AC141" s="685"/>
      <c r="AD141" s="685"/>
      <c r="AE141" s="685"/>
      <c r="AF141" s="685"/>
      <c r="AG141" s="685"/>
      <c r="AH141" s="685"/>
      <c r="AI141" s="685"/>
      <c r="AJ141" s="685"/>
      <c r="AK141" s="687"/>
      <c r="AL141" s="688"/>
      <c r="AM141" s="688"/>
      <c r="AN141" s="688"/>
      <c r="AO141" s="688"/>
      <c r="AP141" s="688"/>
      <c r="AQ141" s="688"/>
      <c r="AR141" s="688"/>
      <c r="AS141" s="688"/>
      <c r="AT141" s="688"/>
      <c r="AU141" s="688"/>
      <c r="AV141" s="688"/>
      <c r="AW141" s="688"/>
      <c r="AX141" s="688"/>
      <c r="AY141" s="688"/>
      <c r="AZ141" s="688"/>
      <c r="BA141" s="688"/>
      <c r="BB141" s="688"/>
      <c r="BC141" s="688"/>
      <c r="BD141" s="688"/>
      <c r="BE141" s="688"/>
      <c r="BF141" s="688"/>
      <c r="BG141" s="688"/>
      <c r="BH141" s="688"/>
      <c r="BI141" s="688"/>
      <c r="BJ141" s="688"/>
      <c r="BK141" s="688"/>
      <c r="BL141" s="688"/>
      <c r="BM141" s="688"/>
      <c r="BN141" s="688"/>
      <c r="BO141" s="688"/>
      <c r="BP141" s="688"/>
      <c r="BQ141" s="688"/>
      <c r="BR141" s="688"/>
      <c r="BS141" s="688"/>
      <c r="BT141" s="688"/>
      <c r="BU141" s="688"/>
      <c r="BV141" s="688"/>
      <c r="BW141" s="688"/>
      <c r="BX141" s="688"/>
      <c r="BY141" s="688"/>
      <c r="BZ141" s="688"/>
      <c r="CA141" s="688"/>
      <c r="CB141" s="688"/>
      <c r="CC141" s="688"/>
      <c r="CD141" s="688"/>
      <c r="CE141" s="688"/>
      <c r="CF141" s="688"/>
      <c r="CG141" s="688"/>
      <c r="CH141" s="688"/>
      <c r="CI141" s="688"/>
      <c r="CJ141" s="688"/>
      <c r="CK141" s="688"/>
      <c r="CL141" s="688"/>
      <c r="CM141" s="688"/>
      <c r="CN141" s="688"/>
      <c r="CO141" s="688"/>
      <c r="CP141" s="688"/>
      <c r="CQ141" s="688"/>
      <c r="CR141" s="688"/>
      <c r="CS141" s="688"/>
      <c r="CT141" s="688"/>
      <c r="CU141" s="688"/>
      <c r="CV141" s="688"/>
      <c r="CW141" s="688"/>
      <c r="CX141" s="688"/>
      <c r="CY141" s="688"/>
      <c r="CZ141" s="688"/>
      <c r="DA141" s="688"/>
      <c r="DB141" s="688"/>
      <c r="DC141" s="688"/>
      <c r="DD141" s="688"/>
      <c r="DE141" s="688"/>
      <c r="DF141" s="688"/>
      <c r="DG141" s="688"/>
      <c r="DH141" s="688"/>
      <c r="DI141" s="688"/>
      <c r="DJ141" s="688"/>
      <c r="DK141" s="688"/>
      <c r="DL141" s="688"/>
      <c r="DM141" s="688"/>
      <c r="DN141" s="688"/>
      <c r="DO141" s="688"/>
      <c r="DP141" s="688"/>
      <c r="DQ141" s="688"/>
      <c r="DR141" s="688"/>
      <c r="DS141" s="688"/>
      <c r="DT141" s="688"/>
      <c r="DU141" s="688"/>
      <c r="DV141" s="688"/>
      <c r="DW141" s="688"/>
      <c r="DX141" s="688"/>
      <c r="DY141" s="688"/>
      <c r="DZ141" s="688"/>
      <c r="EA141" s="688"/>
      <c r="EB141" s="688"/>
      <c r="EC141" s="688"/>
      <c r="ED141" s="688"/>
      <c r="EE141" s="688"/>
      <c r="EF141" s="688"/>
      <c r="EG141" s="688"/>
      <c r="EH141" s="688"/>
      <c r="EI141" s="688"/>
      <c r="EJ141" s="688"/>
      <c r="EK141" s="688"/>
      <c r="EL141" s="688"/>
      <c r="EM141" s="688"/>
      <c r="EN141" s="688"/>
      <c r="EO141" s="688"/>
      <c r="EP141" s="688"/>
      <c r="EQ141" s="688"/>
      <c r="ER141" s="688"/>
      <c r="ES141" s="688"/>
      <c r="ET141" s="688"/>
      <c r="EU141" s="688"/>
      <c r="EV141" s="688"/>
      <c r="EW141" s="688"/>
      <c r="EX141" s="688"/>
      <c r="EY141" s="688"/>
    </row>
    <row r="142" spans="1:155" s="689" customFormat="1" ht="13.5" customHeight="1" x14ac:dyDescent="0.25">
      <c r="A142" s="679">
        <f t="shared" si="2"/>
        <v>129</v>
      </c>
      <c r="B142" s="691" t="s">
        <v>1951</v>
      </c>
      <c r="C142" s="613" t="s">
        <v>1893</v>
      </c>
      <c r="D142" s="635" t="s">
        <v>1891</v>
      </c>
      <c r="E142" s="620" t="s">
        <v>1999</v>
      </c>
      <c r="F142" s="685"/>
      <c r="G142" s="685"/>
      <c r="H142" s="685"/>
      <c r="I142" s="685"/>
      <c r="J142" s="685"/>
      <c r="K142" s="685"/>
      <c r="L142" s="685"/>
      <c r="M142" s="685"/>
      <c r="N142" s="685"/>
      <c r="O142" s="685"/>
      <c r="P142" s="685"/>
      <c r="Q142" s="685"/>
      <c r="R142" s="685"/>
      <c r="S142" s="685"/>
      <c r="T142" s="685"/>
      <c r="U142" s="685"/>
      <c r="V142" s="685"/>
      <c r="W142" s="685"/>
      <c r="Z142" s="685"/>
      <c r="AA142" s="685" t="s">
        <v>638</v>
      </c>
      <c r="AB142" s="685"/>
      <c r="AC142" s="685"/>
      <c r="AD142" s="685"/>
      <c r="AE142" s="685"/>
      <c r="AF142" s="685"/>
      <c r="AG142" s="685"/>
      <c r="AH142" s="685"/>
      <c r="AI142" s="685"/>
      <c r="AJ142" s="685"/>
      <c r="AK142" s="687"/>
      <c r="AL142" s="688"/>
      <c r="AM142" s="688"/>
      <c r="AN142" s="688"/>
      <c r="AO142" s="688"/>
      <c r="AP142" s="688"/>
      <c r="AQ142" s="688"/>
      <c r="AR142" s="688"/>
      <c r="AS142" s="688"/>
      <c r="AT142" s="688"/>
      <c r="AU142" s="688"/>
      <c r="AV142" s="688"/>
      <c r="AW142" s="688"/>
      <c r="AX142" s="688"/>
      <c r="AY142" s="688"/>
      <c r="AZ142" s="688"/>
      <c r="BA142" s="688"/>
      <c r="BB142" s="688"/>
      <c r="BC142" s="688"/>
      <c r="BD142" s="688"/>
      <c r="BE142" s="688"/>
      <c r="BF142" s="688"/>
      <c r="BG142" s="688"/>
      <c r="BH142" s="688"/>
      <c r="BI142" s="688"/>
      <c r="BJ142" s="688"/>
      <c r="BK142" s="688"/>
      <c r="BL142" s="688"/>
      <c r="BM142" s="688"/>
      <c r="BN142" s="688"/>
      <c r="BO142" s="688"/>
      <c r="BP142" s="688"/>
      <c r="BQ142" s="688"/>
      <c r="BR142" s="688"/>
      <c r="BS142" s="688"/>
      <c r="BT142" s="688"/>
      <c r="BU142" s="688"/>
      <c r="BV142" s="688"/>
      <c r="BW142" s="688"/>
      <c r="BX142" s="688"/>
      <c r="BY142" s="688"/>
      <c r="BZ142" s="688"/>
      <c r="CA142" s="688"/>
      <c r="CB142" s="688"/>
      <c r="CC142" s="688"/>
      <c r="CD142" s="688"/>
      <c r="CE142" s="688"/>
      <c r="CF142" s="688"/>
      <c r="CG142" s="688"/>
      <c r="CH142" s="688"/>
      <c r="CI142" s="688"/>
      <c r="CJ142" s="688"/>
      <c r="CK142" s="688"/>
      <c r="CL142" s="688"/>
      <c r="CM142" s="688"/>
      <c r="CN142" s="688"/>
      <c r="CO142" s="688"/>
      <c r="CP142" s="688"/>
      <c r="CQ142" s="688"/>
      <c r="CR142" s="688"/>
      <c r="CS142" s="688"/>
      <c r="CT142" s="688"/>
      <c r="CU142" s="688"/>
      <c r="CV142" s="688"/>
      <c r="CW142" s="688"/>
      <c r="CX142" s="688"/>
      <c r="CY142" s="688"/>
      <c r="CZ142" s="688"/>
      <c r="DA142" s="688"/>
      <c r="DB142" s="688"/>
      <c r="DC142" s="688"/>
      <c r="DD142" s="688"/>
      <c r="DE142" s="688"/>
      <c r="DF142" s="688"/>
      <c r="DG142" s="688"/>
      <c r="DH142" s="688"/>
      <c r="DI142" s="688"/>
      <c r="DJ142" s="688"/>
      <c r="DK142" s="688"/>
      <c r="DL142" s="688"/>
      <c r="DM142" s="688"/>
      <c r="DN142" s="688"/>
      <c r="DO142" s="688"/>
      <c r="DP142" s="688"/>
      <c r="DQ142" s="688"/>
      <c r="DR142" s="688"/>
      <c r="DS142" s="688"/>
      <c r="DT142" s="688"/>
      <c r="DU142" s="688"/>
      <c r="DV142" s="688"/>
      <c r="DW142" s="688"/>
      <c r="DX142" s="688"/>
      <c r="DY142" s="688"/>
      <c r="DZ142" s="688"/>
      <c r="EA142" s="688"/>
      <c r="EB142" s="688"/>
      <c r="EC142" s="688"/>
      <c r="ED142" s="688"/>
      <c r="EE142" s="688"/>
      <c r="EF142" s="688"/>
      <c r="EG142" s="688"/>
      <c r="EH142" s="688"/>
      <c r="EI142" s="688"/>
      <c r="EJ142" s="688"/>
      <c r="EK142" s="688"/>
      <c r="EL142" s="688"/>
      <c r="EM142" s="688"/>
      <c r="EN142" s="688"/>
      <c r="EO142" s="688"/>
      <c r="EP142" s="688"/>
      <c r="EQ142" s="688"/>
      <c r="ER142" s="688"/>
      <c r="ES142" s="688"/>
      <c r="ET142" s="688"/>
      <c r="EU142" s="688"/>
      <c r="EV142" s="688"/>
      <c r="EW142" s="688"/>
      <c r="EX142" s="688"/>
      <c r="EY142" s="688"/>
    </row>
    <row r="143" spans="1:155" s="689" customFormat="1" ht="13.5" customHeight="1" x14ac:dyDescent="0.25">
      <c r="A143" s="679">
        <f t="shared" si="2"/>
        <v>130</v>
      </c>
      <c r="B143" s="691" t="s">
        <v>1952</v>
      </c>
      <c r="C143" s="613" t="s">
        <v>1893</v>
      </c>
      <c r="D143" s="635" t="s">
        <v>1891</v>
      </c>
      <c r="E143" s="620" t="s">
        <v>1999</v>
      </c>
      <c r="F143" s="685"/>
      <c r="G143" s="685"/>
      <c r="H143" s="685"/>
      <c r="I143" s="685"/>
      <c r="J143" s="685"/>
      <c r="K143" s="685"/>
      <c r="L143" s="685"/>
      <c r="M143" s="685"/>
      <c r="N143" s="685"/>
      <c r="O143" s="685"/>
      <c r="P143" s="685"/>
      <c r="Q143" s="685"/>
      <c r="R143" s="685"/>
      <c r="S143" s="685"/>
      <c r="T143" s="685"/>
      <c r="U143" s="685"/>
      <c r="V143" s="685"/>
      <c r="W143" s="685"/>
      <c r="X143" s="685"/>
      <c r="Y143" s="685"/>
      <c r="Z143" s="685"/>
      <c r="AA143" s="685"/>
      <c r="AB143" s="685" t="s">
        <v>638</v>
      </c>
      <c r="AC143" s="685"/>
      <c r="AD143" s="685"/>
      <c r="AE143" s="685"/>
      <c r="AF143" s="685"/>
      <c r="AG143" s="685"/>
      <c r="AH143" s="685"/>
      <c r="AI143" s="685"/>
      <c r="AJ143" s="685"/>
      <c r="AK143" s="687"/>
      <c r="AL143" s="688"/>
      <c r="AM143" s="688"/>
      <c r="AN143" s="688"/>
      <c r="AO143" s="688"/>
      <c r="AP143" s="688"/>
      <c r="AQ143" s="688"/>
      <c r="AR143" s="688"/>
      <c r="AS143" s="688"/>
      <c r="AT143" s="688"/>
      <c r="AU143" s="688"/>
      <c r="AV143" s="688"/>
      <c r="AW143" s="688"/>
      <c r="AX143" s="688"/>
      <c r="AY143" s="688"/>
      <c r="AZ143" s="688"/>
      <c r="BA143" s="688"/>
      <c r="BB143" s="688"/>
      <c r="BC143" s="688"/>
      <c r="BD143" s="688"/>
      <c r="BE143" s="688"/>
      <c r="BF143" s="688"/>
      <c r="BG143" s="688"/>
      <c r="BH143" s="688"/>
      <c r="BI143" s="688"/>
      <c r="BJ143" s="688"/>
      <c r="BK143" s="688"/>
      <c r="BL143" s="688"/>
      <c r="BM143" s="688"/>
      <c r="BN143" s="688"/>
      <c r="BO143" s="688"/>
      <c r="BP143" s="688"/>
      <c r="BQ143" s="688"/>
      <c r="BR143" s="688"/>
      <c r="BS143" s="688"/>
      <c r="BT143" s="688"/>
      <c r="BU143" s="688"/>
      <c r="BV143" s="688"/>
      <c r="BW143" s="688"/>
      <c r="BX143" s="688"/>
      <c r="BY143" s="688"/>
      <c r="BZ143" s="688"/>
      <c r="CA143" s="688"/>
      <c r="CB143" s="688"/>
      <c r="CC143" s="688"/>
      <c r="CD143" s="688"/>
      <c r="CE143" s="688"/>
      <c r="CF143" s="688"/>
      <c r="CG143" s="688"/>
      <c r="CH143" s="688"/>
      <c r="CI143" s="688"/>
      <c r="CJ143" s="688"/>
      <c r="CK143" s="688"/>
      <c r="CL143" s="688"/>
      <c r="CM143" s="688"/>
      <c r="CN143" s="688"/>
      <c r="CO143" s="688"/>
      <c r="CP143" s="688"/>
      <c r="CQ143" s="688"/>
      <c r="CR143" s="688"/>
      <c r="CS143" s="688"/>
      <c r="CT143" s="688"/>
      <c r="CU143" s="688"/>
      <c r="CV143" s="688"/>
      <c r="CW143" s="688"/>
      <c r="CX143" s="688"/>
      <c r="CY143" s="688"/>
      <c r="CZ143" s="688"/>
      <c r="DA143" s="688"/>
      <c r="DB143" s="688"/>
      <c r="DC143" s="688"/>
      <c r="DD143" s="688"/>
      <c r="DE143" s="688"/>
      <c r="DF143" s="688"/>
      <c r="DG143" s="688"/>
      <c r="DH143" s="688"/>
      <c r="DI143" s="688"/>
      <c r="DJ143" s="688"/>
      <c r="DK143" s="688"/>
      <c r="DL143" s="688"/>
      <c r="DM143" s="688"/>
      <c r="DN143" s="688"/>
      <c r="DO143" s="688"/>
      <c r="DP143" s="688"/>
      <c r="DQ143" s="688"/>
      <c r="DR143" s="688"/>
      <c r="DS143" s="688"/>
      <c r="DT143" s="688"/>
      <c r="DU143" s="688"/>
      <c r="DV143" s="688"/>
      <c r="DW143" s="688"/>
      <c r="DX143" s="688"/>
      <c r="DY143" s="688"/>
      <c r="DZ143" s="688"/>
      <c r="EA143" s="688"/>
      <c r="EB143" s="688"/>
      <c r="EC143" s="688"/>
      <c r="ED143" s="688"/>
      <c r="EE143" s="688"/>
      <c r="EF143" s="688"/>
      <c r="EG143" s="688"/>
      <c r="EH143" s="688"/>
      <c r="EI143" s="688"/>
      <c r="EJ143" s="688"/>
      <c r="EK143" s="688"/>
      <c r="EL143" s="688"/>
      <c r="EM143" s="688"/>
      <c r="EN143" s="688"/>
      <c r="EO143" s="688"/>
      <c r="EP143" s="688"/>
      <c r="EQ143" s="688"/>
      <c r="ER143" s="688"/>
      <c r="ES143" s="688"/>
      <c r="ET143" s="688"/>
      <c r="EU143" s="688"/>
      <c r="EV143" s="688"/>
      <c r="EW143" s="688"/>
      <c r="EX143" s="688"/>
      <c r="EY143" s="688"/>
    </row>
    <row r="144" spans="1:155" s="689" customFormat="1" ht="13.5" customHeight="1" x14ac:dyDescent="0.25">
      <c r="A144" s="679">
        <f t="shared" ref="A144:A161" si="3">A143+1</f>
        <v>131</v>
      </c>
      <c r="B144" s="691" t="s">
        <v>1953</v>
      </c>
      <c r="C144" s="613" t="s">
        <v>1893</v>
      </c>
      <c r="D144" s="635" t="s">
        <v>1891</v>
      </c>
      <c r="E144" s="620" t="s">
        <v>1999</v>
      </c>
      <c r="F144" s="685"/>
      <c r="G144" s="685"/>
      <c r="H144" s="685"/>
      <c r="I144" s="685"/>
      <c r="J144" s="685"/>
      <c r="K144" s="685"/>
      <c r="L144" s="685"/>
      <c r="M144" s="685"/>
      <c r="N144" s="685"/>
      <c r="O144" s="685"/>
      <c r="P144" s="685"/>
      <c r="Q144" s="685"/>
      <c r="R144" s="685"/>
      <c r="S144" s="685"/>
      <c r="T144" s="685"/>
      <c r="U144" s="685"/>
      <c r="V144" s="685"/>
      <c r="W144" s="685"/>
      <c r="X144" s="685"/>
      <c r="Y144" s="685"/>
      <c r="Z144" s="685"/>
      <c r="AA144" s="685"/>
      <c r="AB144" s="685"/>
      <c r="AC144" s="685" t="s">
        <v>638</v>
      </c>
      <c r="AD144" s="685"/>
      <c r="AE144" s="685"/>
      <c r="AF144" s="685"/>
      <c r="AG144" s="685"/>
      <c r="AH144" s="685"/>
      <c r="AI144" s="685"/>
      <c r="AJ144" s="685"/>
      <c r="AK144" s="687"/>
      <c r="AL144" s="688"/>
      <c r="AM144" s="688"/>
      <c r="AN144" s="688"/>
      <c r="AO144" s="688"/>
      <c r="AP144" s="688"/>
      <c r="AQ144" s="688"/>
      <c r="AR144" s="688"/>
      <c r="AS144" s="688"/>
      <c r="AT144" s="688"/>
      <c r="AU144" s="688"/>
      <c r="AV144" s="688"/>
      <c r="AW144" s="688"/>
      <c r="AX144" s="688"/>
      <c r="AY144" s="688"/>
      <c r="AZ144" s="688"/>
      <c r="BA144" s="688"/>
      <c r="BB144" s="688"/>
      <c r="BC144" s="688"/>
      <c r="BD144" s="688"/>
      <c r="BE144" s="688"/>
      <c r="BF144" s="688"/>
      <c r="BG144" s="688"/>
      <c r="BH144" s="688"/>
      <c r="BI144" s="688"/>
      <c r="BJ144" s="688"/>
      <c r="BK144" s="688"/>
      <c r="BL144" s="688"/>
      <c r="BM144" s="688"/>
      <c r="BN144" s="688"/>
      <c r="BO144" s="688"/>
      <c r="BP144" s="688"/>
      <c r="BQ144" s="688"/>
      <c r="BR144" s="688"/>
      <c r="BS144" s="688"/>
      <c r="BT144" s="688"/>
      <c r="BU144" s="688"/>
      <c r="BV144" s="688"/>
      <c r="BW144" s="688"/>
      <c r="BX144" s="688"/>
      <c r="BY144" s="688"/>
      <c r="BZ144" s="688"/>
      <c r="CA144" s="688"/>
      <c r="CB144" s="688"/>
      <c r="CC144" s="688"/>
      <c r="CD144" s="688"/>
      <c r="CE144" s="688"/>
      <c r="CF144" s="688"/>
      <c r="CG144" s="688"/>
      <c r="CH144" s="688"/>
      <c r="CI144" s="688"/>
      <c r="CJ144" s="688"/>
      <c r="CK144" s="688"/>
      <c r="CL144" s="688"/>
      <c r="CM144" s="688"/>
      <c r="CN144" s="688"/>
      <c r="CO144" s="688"/>
      <c r="CP144" s="688"/>
      <c r="CQ144" s="688"/>
      <c r="CR144" s="688"/>
      <c r="CS144" s="688"/>
      <c r="CT144" s="688"/>
      <c r="CU144" s="688"/>
      <c r="CV144" s="688"/>
      <c r="CW144" s="688"/>
      <c r="CX144" s="688"/>
      <c r="CY144" s="688"/>
      <c r="CZ144" s="688"/>
      <c r="DA144" s="688"/>
      <c r="DB144" s="688"/>
      <c r="DC144" s="688"/>
      <c r="DD144" s="688"/>
      <c r="DE144" s="688"/>
      <c r="DF144" s="688"/>
      <c r="DG144" s="688"/>
      <c r="DH144" s="688"/>
      <c r="DI144" s="688"/>
      <c r="DJ144" s="688"/>
      <c r="DK144" s="688"/>
      <c r="DL144" s="688"/>
      <c r="DM144" s="688"/>
      <c r="DN144" s="688"/>
      <c r="DO144" s="688"/>
      <c r="DP144" s="688"/>
      <c r="DQ144" s="688"/>
      <c r="DR144" s="688"/>
      <c r="DS144" s="688"/>
      <c r="DT144" s="688"/>
      <c r="DU144" s="688"/>
      <c r="DV144" s="688"/>
      <c r="DW144" s="688"/>
      <c r="DX144" s="688"/>
      <c r="DY144" s="688"/>
      <c r="DZ144" s="688"/>
      <c r="EA144" s="688"/>
      <c r="EB144" s="688"/>
      <c r="EC144" s="688"/>
      <c r="ED144" s="688"/>
      <c r="EE144" s="688"/>
      <c r="EF144" s="688"/>
      <c r="EG144" s="688"/>
      <c r="EH144" s="688"/>
      <c r="EI144" s="688"/>
      <c r="EJ144" s="688"/>
      <c r="EK144" s="688"/>
      <c r="EL144" s="688"/>
      <c r="EM144" s="688"/>
      <c r="EN144" s="688"/>
      <c r="EO144" s="688"/>
      <c r="EP144" s="688"/>
      <c r="EQ144" s="688"/>
      <c r="ER144" s="688"/>
      <c r="ES144" s="688"/>
      <c r="ET144" s="688"/>
      <c r="EU144" s="688"/>
      <c r="EV144" s="688"/>
      <c r="EW144" s="688"/>
      <c r="EX144" s="688"/>
      <c r="EY144" s="688"/>
    </row>
    <row r="145" spans="1:155" s="689" customFormat="1" ht="13.5" customHeight="1" x14ac:dyDescent="0.25">
      <c r="A145" s="679">
        <f t="shared" si="3"/>
        <v>132</v>
      </c>
      <c r="B145" s="691" t="s">
        <v>1954</v>
      </c>
      <c r="C145" s="613" t="s">
        <v>1893</v>
      </c>
      <c r="D145" s="635" t="s">
        <v>1891</v>
      </c>
      <c r="E145" s="620" t="s">
        <v>1999</v>
      </c>
      <c r="F145" s="685"/>
      <c r="G145" s="685"/>
      <c r="H145" s="685"/>
      <c r="I145" s="685"/>
      <c r="J145" s="685"/>
      <c r="K145" s="685"/>
      <c r="L145" s="685"/>
      <c r="M145" s="685"/>
      <c r="N145" s="685"/>
      <c r="O145" s="685"/>
      <c r="P145" s="685"/>
      <c r="Q145" s="685"/>
      <c r="R145" s="685"/>
      <c r="S145" s="685"/>
      <c r="T145" s="685"/>
      <c r="U145" s="685"/>
      <c r="V145" s="685"/>
      <c r="W145" s="685"/>
      <c r="X145" s="685"/>
      <c r="Y145" s="685"/>
      <c r="Z145" s="685"/>
      <c r="AA145" s="685"/>
      <c r="AB145" s="685"/>
      <c r="AC145" s="685"/>
      <c r="AD145" s="685" t="s">
        <v>638</v>
      </c>
      <c r="AE145" s="685"/>
      <c r="AF145" s="685"/>
      <c r="AG145" s="685"/>
      <c r="AH145" s="685"/>
      <c r="AI145" s="685"/>
      <c r="AJ145" s="685"/>
      <c r="AK145" s="687"/>
      <c r="AL145" s="688"/>
      <c r="AM145" s="688"/>
      <c r="AN145" s="688"/>
      <c r="AO145" s="688"/>
      <c r="AP145" s="688"/>
      <c r="AQ145" s="688"/>
      <c r="AR145" s="688"/>
      <c r="AS145" s="688"/>
      <c r="AT145" s="688"/>
      <c r="AU145" s="688"/>
      <c r="AV145" s="688"/>
      <c r="AW145" s="688"/>
      <c r="AX145" s="688"/>
      <c r="AY145" s="688"/>
      <c r="AZ145" s="688"/>
      <c r="BA145" s="688"/>
      <c r="BB145" s="688"/>
      <c r="BC145" s="688"/>
      <c r="BD145" s="688"/>
      <c r="BE145" s="688"/>
      <c r="BF145" s="688"/>
      <c r="BG145" s="688"/>
      <c r="BH145" s="688"/>
      <c r="BI145" s="688"/>
      <c r="BJ145" s="688"/>
      <c r="BK145" s="688"/>
      <c r="BL145" s="688"/>
      <c r="BM145" s="688"/>
      <c r="BN145" s="688"/>
      <c r="BO145" s="688"/>
      <c r="BP145" s="688"/>
      <c r="BQ145" s="688"/>
      <c r="BR145" s="688"/>
      <c r="BS145" s="688"/>
      <c r="BT145" s="688"/>
      <c r="BU145" s="688"/>
      <c r="BV145" s="688"/>
      <c r="BW145" s="688"/>
      <c r="BX145" s="688"/>
      <c r="BY145" s="688"/>
      <c r="BZ145" s="688"/>
      <c r="CA145" s="688"/>
      <c r="CB145" s="688"/>
      <c r="CC145" s="688"/>
      <c r="CD145" s="688"/>
      <c r="CE145" s="688"/>
      <c r="CF145" s="688"/>
      <c r="CG145" s="688"/>
      <c r="CH145" s="688"/>
      <c r="CI145" s="688"/>
      <c r="CJ145" s="688"/>
      <c r="CK145" s="688"/>
      <c r="CL145" s="688"/>
      <c r="CM145" s="688"/>
      <c r="CN145" s="688"/>
      <c r="CO145" s="688"/>
      <c r="CP145" s="688"/>
      <c r="CQ145" s="688"/>
      <c r="CR145" s="688"/>
      <c r="CS145" s="688"/>
      <c r="CT145" s="688"/>
      <c r="CU145" s="688"/>
      <c r="CV145" s="688"/>
      <c r="CW145" s="688"/>
      <c r="CX145" s="688"/>
      <c r="CY145" s="688"/>
      <c r="CZ145" s="688"/>
      <c r="DA145" s="688"/>
      <c r="DB145" s="688"/>
      <c r="DC145" s="688"/>
      <c r="DD145" s="688"/>
      <c r="DE145" s="688"/>
      <c r="DF145" s="688"/>
      <c r="DG145" s="688"/>
      <c r="DH145" s="688"/>
      <c r="DI145" s="688"/>
      <c r="DJ145" s="688"/>
      <c r="DK145" s="688"/>
      <c r="DL145" s="688"/>
      <c r="DM145" s="688"/>
      <c r="DN145" s="688"/>
      <c r="DO145" s="688"/>
      <c r="DP145" s="688"/>
      <c r="DQ145" s="688"/>
      <c r="DR145" s="688"/>
      <c r="DS145" s="688"/>
      <c r="DT145" s="688"/>
      <c r="DU145" s="688"/>
      <c r="DV145" s="688"/>
      <c r="DW145" s="688"/>
      <c r="DX145" s="688"/>
      <c r="DY145" s="688"/>
      <c r="DZ145" s="688"/>
      <c r="EA145" s="688"/>
      <c r="EB145" s="688"/>
      <c r="EC145" s="688"/>
      <c r="ED145" s="688"/>
      <c r="EE145" s="688"/>
      <c r="EF145" s="688"/>
      <c r="EG145" s="688"/>
      <c r="EH145" s="688"/>
      <c r="EI145" s="688"/>
      <c r="EJ145" s="688"/>
      <c r="EK145" s="688"/>
      <c r="EL145" s="688"/>
      <c r="EM145" s="688"/>
      <c r="EN145" s="688"/>
      <c r="EO145" s="688"/>
      <c r="EP145" s="688"/>
      <c r="EQ145" s="688"/>
      <c r="ER145" s="688"/>
      <c r="ES145" s="688"/>
      <c r="ET145" s="688"/>
      <c r="EU145" s="688"/>
      <c r="EV145" s="688"/>
      <c r="EW145" s="688"/>
      <c r="EX145" s="688"/>
      <c r="EY145" s="688"/>
    </row>
    <row r="146" spans="1:155" s="689" customFormat="1" ht="13.5" customHeight="1" x14ac:dyDescent="0.25">
      <c r="A146" s="679">
        <f t="shared" si="3"/>
        <v>133</v>
      </c>
      <c r="B146" s="691" t="s">
        <v>1955</v>
      </c>
      <c r="C146" s="613" t="s">
        <v>1893</v>
      </c>
      <c r="D146" s="635" t="s">
        <v>1891</v>
      </c>
      <c r="E146" s="620" t="s">
        <v>1999</v>
      </c>
      <c r="F146" s="685"/>
      <c r="G146" s="685"/>
      <c r="H146" s="685"/>
      <c r="I146" s="685"/>
      <c r="J146" s="685"/>
      <c r="K146" s="685"/>
      <c r="L146" s="685"/>
      <c r="M146" s="685"/>
      <c r="N146" s="685"/>
      <c r="O146" s="685"/>
      <c r="P146" s="685"/>
      <c r="Q146" s="685"/>
      <c r="R146" s="685"/>
      <c r="S146" s="685"/>
      <c r="T146" s="685"/>
      <c r="U146" s="685"/>
      <c r="V146" s="685"/>
      <c r="W146" s="685"/>
      <c r="X146" s="685"/>
      <c r="Y146" s="685"/>
      <c r="Z146" s="685"/>
      <c r="AA146" s="685"/>
      <c r="AB146" s="685"/>
      <c r="AC146" s="685"/>
      <c r="AD146" s="685"/>
      <c r="AG146" s="685" t="s">
        <v>638</v>
      </c>
      <c r="AH146" s="685"/>
      <c r="AI146" s="685"/>
      <c r="AJ146" s="685"/>
      <c r="AK146" s="687"/>
      <c r="AL146" s="688"/>
      <c r="AM146" s="688"/>
      <c r="AN146" s="688"/>
      <c r="AO146" s="688"/>
      <c r="AP146" s="688"/>
      <c r="AQ146" s="688"/>
      <c r="AR146" s="688"/>
      <c r="AS146" s="688"/>
      <c r="AT146" s="688"/>
      <c r="AU146" s="688"/>
      <c r="AV146" s="688"/>
      <c r="AW146" s="688"/>
      <c r="AX146" s="688"/>
      <c r="AY146" s="688"/>
      <c r="AZ146" s="688"/>
      <c r="BA146" s="688"/>
      <c r="BB146" s="688"/>
      <c r="BC146" s="688"/>
      <c r="BD146" s="688"/>
      <c r="BE146" s="688"/>
      <c r="BF146" s="688"/>
      <c r="BG146" s="688"/>
      <c r="BH146" s="688"/>
      <c r="BI146" s="688"/>
      <c r="BJ146" s="688"/>
      <c r="BK146" s="688"/>
      <c r="BL146" s="688"/>
      <c r="BM146" s="688"/>
      <c r="BN146" s="688"/>
      <c r="BO146" s="688"/>
      <c r="BP146" s="688"/>
      <c r="BQ146" s="688"/>
      <c r="BR146" s="688"/>
      <c r="BS146" s="688"/>
      <c r="BT146" s="688"/>
      <c r="BU146" s="688"/>
      <c r="BV146" s="688"/>
      <c r="BW146" s="688"/>
      <c r="BX146" s="688"/>
      <c r="BY146" s="688"/>
      <c r="BZ146" s="688"/>
      <c r="CA146" s="688"/>
      <c r="CB146" s="688"/>
      <c r="CC146" s="688"/>
      <c r="CD146" s="688"/>
      <c r="CE146" s="688"/>
      <c r="CF146" s="688"/>
      <c r="CG146" s="688"/>
      <c r="CH146" s="688"/>
      <c r="CI146" s="688"/>
      <c r="CJ146" s="688"/>
      <c r="CK146" s="688"/>
      <c r="CL146" s="688"/>
      <c r="CM146" s="688"/>
      <c r="CN146" s="688"/>
      <c r="CO146" s="688"/>
      <c r="CP146" s="688"/>
      <c r="CQ146" s="688"/>
      <c r="CR146" s="688"/>
      <c r="CS146" s="688"/>
      <c r="CT146" s="688"/>
      <c r="CU146" s="688"/>
      <c r="CV146" s="688"/>
      <c r="CW146" s="688"/>
      <c r="CX146" s="688"/>
      <c r="CY146" s="688"/>
      <c r="CZ146" s="688"/>
      <c r="DA146" s="688"/>
      <c r="DB146" s="688"/>
      <c r="DC146" s="688"/>
      <c r="DD146" s="688"/>
      <c r="DE146" s="688"/>
      <c r="DF146" s="688"/>
      <c r="DG146" s="688"/>
      <c r="DH146" s="688"/>
      <c r="DI146" s="688"/>
      <c r="DJ146" s="688"/>
      <c r="DK146" s="688"/>
      <c r="DL146" s="688"/>
      <c r="DM146" s="688"/>
      <c r="DN146" s="688"/>
      <c r="DO146" s="688"/>
      <c r="DP146" s="688"/>
      <c r="DQ146" s="688"/>
      <c r="DR146" s="688"/>
      <c r="DS146" s="688"/>
      <c r="DT146" s="688"/>
      <c r="DU146" s="688"/>
      <c r="DV146" s="688"/>
      <c r="DW146" s="688"/>
      <c r="DX146" s="688"/>
      <c r="DY146" s="688"/>
      <c r="DZ146" s="688"/>
      <c r="EA146" s="688"/>
      <c r="EB146" s="688"/>
      <c r="EC146" s="688"/>
      <c r="ED146" s="688"/>
      <c r="EE146" s="688"/>
      <c r="EF146" s="688"/>
      <c r="EG146" s="688"/>
      <c r="EH146" s="688"/>
      <c r="EI146" s="688"/>
      <c r="EJ146" s="688"/>
      <c r="EK146" s="688"/>
      <c r="EL146" s="688"/>
      <c r="EM146" s="688"/>
      <c r="EN146" s="688"/>
      <c r="EO146" s="688"/>
      <c r="EP146" s="688"/>
      <c r="EQ146" s="688"/>
      <c r="ER146" s="688"/>
      <c r="ES146" s="688"/>
      <c r="ET146" s="688"/>
      <c r="EU146" s="688"/>
      <c r="EV146" s="688"/>
      <c r="EW146" s="688"/>
      <c r="EX146" s="688"/>
      <c r="EY146" s="688"/>
    </row>
    <row r="147" spans="1:155" s="689" customFormat="1" ht="13.5" customHeight="1" x14ac:dyDescent="0.25">
      <c r="A147" s="679">
        <f t="shared" si="3"/>
        <v>134</v>
      </c>
      <c r="B147" s="691" t="s">
        <v>1956</v>
      </c>
      <c r="C147" s="613" t="s">
        <v>1893</v>
      </c>
      <c r="D147" s="635" t="s">
        <v>1891</v>
      </c>
      <c r="E147" s="620" t="s">
        <v>1999</v>
      </c>
      <c r="F147" s="685"/>
      <c r="G147" s="685"/>
      <c r="H147" s="685"/>
      <c r="I147" s="685"/>
      <c r="J147" s="685"/>
      <c r="K147" s="685"/>
      <c r="L147" s="685"/>
      <c r="M147" s="685"/>
      <c r="N147" s="685"/>
      <c r="O147" s="685"/>
      <c r="P147" s="685"/>
      <c r="Q147" s="685"/>
      <c r="R147" s="685"/>
      <c r="S147" s="685"/>
      <c r="T147" s="685"/>
      <c r="U147" s="685"/>
      <c r="V147" s="685"/>
      <c r="W147" s="685"/>
      <c r="X147" s="685"/>
      <c r="Y147" s="685"/>
      <c r="Z147" s="685"/>
      <c r="AA147" s="685"/>
      <c r="AB147" s="685"/>
      <c r="AC147" s="685"/>
      <c r="AD147" s="685"/>
      <c r="AG147" s="685"/>
      <c r="AH147" s="685" t="s">
        <v>638</v>
      </c>
      <c r="AI147" s="685"/>
      <c r="AJ147" s="685"/>
      <c r="AK147" s="687"/>
      <c r="AL147" s="688"/>
      <c r="AM147" s="688"/>
      <c r="AN147" s="688"/>
      <c r="AO147" s="688"/>
      <c r="AP147" s="688"/>
      <c r="AQ147" s="688"/>
      <c r="AR147" s="688"/>
      <c r="AS147" s="688"/>
      <c r="AT147" s="688"/>
      <c r="AU147" s="688"/>
      <c r="AV147" s="688"/>
      <c r="AW147" s="688"/>
      <c r="AX147" s="688"/>
      <c r="AY147" s="688"/>
      <c r="AZ147" s="688"/>
      <c r="BA147" s="688"/>
      <c r="BB147" s="688"/>
      <c r="BC147" s="688"/>
      <c r="BD147" s="688"/>
      <c r="BE147" s="688"/>
      <c r="BF147" s="688"/>
      <c r="BG147" s="688"/>
      <c r="BH147" s="688"/>
      <c r="BI147" s="688"/>
      <c r="BJ147" s="688"/>
      <c r="BK147" s="688"/>
      <c r="BL147" s="688"/>
      <c r="BM147" s="688"/>
      <c r="BN147" s="688"/>
      <c r="BO147" s="688"/>
      <c r="BP147" s="688"/>
      <c r="BQ147" s="688"/>
      <c r="BR147" s="688"/>
      <c r="BS147" s="688"/>
      <c r="BT147" s="688"/>
      <c r="BU147" s="688"/>
      <c r="BV147" s="688"/>
      <c r="BW147" s="688"/>
      <c r="BX147" s="688"/>
      <c r="BY147" s="688"/>
      <c r="BZ147" s="688"/>
      <c r="CA147" s="688"/>
      <c r="CB147" s="688"/>
      <c r="CC147" s="688"/>
      <c r="CD147" s="688"/>
      <c r="CE147" s="688"/>
      <c r="CF147" s="688"/>
      <c r="CG147" s="688"/>
      <c r="CH147" s="688"/>
      <c r="CI147" s="688"/>
      <c r="CJ147" s="688"/>
      <c r="CK147" s="688"/>
      <c r="CL147" s="688"/>
      <c r="CM147" s="688"/>
      <c r="CN147" s="688"/>
      <c r="CO147" s="688"/>
      <c r="CP147" s="688"/>
      <c r="CQ147" s="688"/>
      <c r="CR147" s="688"/>
      <c r="CS147" s="688"/>
      <c r="CT147" s="688"/>
      <c r="CU147" s="688"/>
      <c r="CV147" s="688"/>
      <c r="CW147" s="688"/>
      <c r="CX147" s="688"/>
      <c r="CY147" s="688"/>
      <c r="CZ147" s="688"/>
      <c r="DA147" s="688"/>
      <c r="DB147" s="688"/>
      <c r="DC147" s="688"/>
      <c r="DD147" s="688"/>
      <c r="DE147" s="688"/>
      <c r="DF147" s="688"/>
      <c r="DG147" s="688"/>
      <c r="DH147" s="688"/>
      <c r="DI147" s="688"/>
      <c r="DJ147" s="688"/>
      <c r="DK147" s="688"/>
      <c r="DL147" s="688"/>
      <c r="DM147" s="688"/>
      <c r="DN147" s="688"/>
      <c r="DO147" s="688"/>
      <c r="DP147" s="688"/>
      <c r="DQ147" s="688"/>
      <c r="DR147" s="688"/>
      <c r="DS147" s="688"/>
      <c r="DT147" s="688"/>
      <c r="DU147" s="688"/>
      <c r="DV147" s="688"/>
      <c r="DW147" s="688"/>
      <c r="DX147" s="688"/>
      <c r="DY147" s="688"/>
      <c r="DZ147" s="688"/>
      <c r="EA147" s="688"/>
      <c r="EB147" s="688"/>
      <c r="EC147" s="688"/>
      <c r="ED147" s="688"/>
      <c r="EE147" s="688"/>
      <c r="EF147" s="688"/>
      <c r="EG147" s="688"/>
      <c r="EH147" s="688"/>
      <c r="EI147" s="688"/>
      <c r="EJ147" s="688"/>
      <c r="EK147" s="688"/>
      <c r="EL147" s="688"/>
      <c r="EM147" s="688"/>
      <c r="EN147" s="688"/>
      <c r="EO147" s="688"/>
      <c r="EP147" s="688"/>
      <c r="EQ147" s="688"/>
      <c r="ER147" s="688"/>
      <c r="ES147" s="688"/>
      <c r="ET147" s="688"/>
      <c r="EU147" s="688"/>
      <c r="EV147" s="688"/>
      <c r="EW147" s="688"/>
      <c r="EX147" s="688"/>
      <c r="EY147" s="688"/>
    </row>
    <row r="148" spans="1:155" s="689" customFormat="1" ht="13.5" customHeight="1" x14ac:dyDescent="0.25">
      <c r="A148" s="679">
        <f t="shared" si="3"/>
        <v>135</v>
      </c>
      <c r="B148" s="691" t="s">
        <v>1957</v>
      </c>
      <c r="C148" s="613" t="s">
        <v>1893</v>
      </c>
      <c r="D148" s="635" t="s">
        <v>1891</v>
      </c>
      <c r="E148" s="620" t="s">
        <v>1999</v>
      </c>
      <c r="F148" s="685"/>
      <c r="G148" s="685"/>
      <c r="H148" s="685"/>
      <c r="I148" s="685"/>
      <c r="J148" s="685"/>
      <c r="K148" s="685"/>
      <c r="L148" s="685"/>
      <c r="M148" s="685"/>
      <c r="N148" s="685"/>
      <c r="O148" s="685"/>
      <c r="P148" s="685"/>
      <c r="Q148" s="685"/>
      <c r="R148" s="685"/>
      <c r="S148" s="685"/>
      <c r="T148" s="685"/>
      <c r="U148" s="685"/>
      <c r="V148" s="685"/>
      <c r="W148" s="685"/>
      <c r="X148" s="685"/>
      <c r="Y148" s="685"/>
      <c r="Z148" s="685"/>
      <c r="AA148" s="685"/>
      <c r="AB148" s="685"/>
      <c r="AC148" s="685"/>
      <c r="AD148" s="685"/>
      <c r="AG148" s="685"/>
      <c r="AH148" s="685" t="s">
        <v>638</v>
      </c>
      <c r="AI148" s="685"/>
      <c r="AJ148" s="685"/>
      <c r="AK148" s="687"/>
      <c r="AL148" s="688"/>
      <c r="AM148" s="688"/>
      <c r="AN148" s="688"/>
      <c r="AO148" s="688"/>
      <c r="AP148" s="688"/>
      <c r="AQ148" s="688"/>
      <c r="AR148" s="688"/>
      <c r="AS148" s="688"/>
      <c r="AT148" s="688"/>
      <c r="AU148" s="688"/>
      <c r="AV148" s="688"/>
      <c r="AW148" s="688"/>
      <c r="AX148" s="688"/>
      <c r="AY148" s="688"/>
      <c r="AZ148" s="688"/>
      <c r="BA148" s="688"/>
      <c r="BB148" s="688"/>
      <c r="BC148" s="688"/>
      <c r="BD148" s="688"/>
      <c r="BE148" s="688"/>
      <c r="BF148" s="688"/>
      <c r="BG148" s="688"/>
      <c r="BH148" s="688"/>
      <c r="BI148" s="688"/>
      <c r="BJ148" s="688"/>
      <c r="BK148" s="688"/>
      <c r="BL148" s="688"/>
      <c r="BM148" s="688"/>
      <c r="BN148" s="688"/>
      <c r="BO148" s="688"/>
      <c r="BP148" s="688"/>
      <c r="BQ148" s="688"/>
      <c r="BR148" s="688"/>
      <c r="BS148" s="688"/>
      <c r="BT148" s="688"/>
      <c r="BU148" s="688"/>
      <c r="BV148" s="688"/>
      <c r="BW148" s="688"/>
      <c r="BX148" s="688"/>
      <c r="BY148" s="688"/>
      <c r="BZ148" s="688"/>
      <c r="CA148" s="688"/>
      <c r="CB148" s="688"/>
      <c r="CC148" s="688"/>
      <c r="CD148" s="688"/>
      <c r="CE148" s="688"/>
      <c r="CF148" s="688"/>
      <c r="CG148" s="688"/>
      <c r="CH148" s="688"/>
      <c r="CI148" s="688"/>
      <c r="CJ148" s="688"/>
      <c r="CK148" s="688"/>
      <c r="CL148" s="688"/>
      <c r="CM148" s="688"/>
      <c r="CN148" s="688"/>
      <c r="CO148" s="688"/>
      <c r="CP148" s="688"/>
      <c r="CQ148" s="688"/>
      <c r="CR148" s="688"/>
      <c r="CS148" s="688"/>
      <c r="CT148" s="688"/>
      <c r="CU148" s="688"/>
      <c r="CV148" s="688"/>
      <c r="CW148" s="688"/>
      <c r="CX148" s="688"/>
      <c r="CY148" s="688"/>
      <c r="CZ148" s="688"/>
      <c r="DA148" s="688"/>
      <c r="DB148" s="688"/>
      <c r="DC148" s="688"/>
      <c r="DD148" s="688"/>
      <c r="DE148" s="688"/>
      <c r="DF148" s="688"/>
      <c r="DG148" s="688"/>
      <c r="DH148" s="688"/>
      <c r="DI148" s="688"/>
      <c r="DJ148" s="688"/>
      <c r="DK148" s="688"/>
      <c r="DL148" s="688"/>
      <c r="DM148" s="688"/>
      <c r="DN148" s="688"/>
      <c r="DO148" s="688"/>
      <c r="DP148" s="688"/>
      <c r="DQ148" s="688"/>
      <c r="DR148" s="688"/>
      <c r="DS148" s="688"/>
      <c r="DT148" s="688"/>
      <c r="DU148" s="688"/>
      <c r="DV148" s="688"/>
      <c r="DW148" s="688"/>
      <c r="DX148" s="688"/>
      <c r="DY148" s="688"/>
      <c r="DZ148" s="688"/>
      <c r="EA148" s="688"/>
      <c r="EB148" s="688"/>
      <c r="EC148" s="688"/>
      <c r="ED148" s="688"/>
      <c r="EE148" s="688"/>
      <c r="EF148" s="688"/>
      <c r="EG148" s="688"/>
      <c r="EH148" s="688"/>
      <c r="EI148" s="688"/>
      <c r="EJ148" s="688"/>
      <c r="EK148" s="688"/>
      <c r="EL148" s="688"/>
      <c r="EM148" s="688"/>
      <c r="EN148" s="688"/>
      <c r="EO148" s="688"/>
      <c r="EP148" s="688"/>
      <c r="EQ148" s="688"/>
      <c r="ER148" s="688"/>
      <c r="ES148" s="688"/>
      <c r="ET148" s="688"/>
      <c r="EU148" s="688"/>
      <c r="EV148" s="688"/>
      <c r="EW148" s="688"/>
      <c r="EX148" s="688"/>
      <c r="EY148" s="688"/>
    </row>
    <row r="149" spans="1:155" s="689" customFormat="1" ht="13.5" customHeight="1" x14ac:dyDescent="0.25">
      <c r="A149" s="679">
        <f t="shared" si="3"/>
        <v>136</v>
      </c>
      <c r="B149" s="691" t="s">
        <v>1958</v>
      </c>
      <c r="C149" s="613" t="s">
        <v>1893</v>
      </c>
      <c r="D149" s="635" t="s">
        <v>1891</v>
      </c>
      <c r="E149" s="620" t="s">
        <v>1999</v>
      </c>
      <c r="F149" s="685"/>
      <c r="G149" s="685"/>
      <c r="H149" s="685"/>
      <c r="I149" s="685"/>
      <c r="J149" s="685"/>
      <c r="K149" s="685"/>
      <c r="L149" s="685"/>
      <c r="M149" s="685"/>
      <c r="N149" s="685"/>
      <c r="O149" s="685"/>
      <c r="P149" s="685"/>
      <c r="Q149" s="685"/>
      <c r="R149" s="685"/>
      <c r="S149" s="685"/>
      <c r="T149" s="685"/>
      <c r="U149" s="685"/>
      <c r="V149" s="685"/>
      <c r="W149" s="685"/>
      <c r="X149" s="685"/>
      <c r="Y149" s="685"/>
      <c r="Z149" s="685"/>
      <c r="AA149" s="685"/>
      <c r="AB149" s="685"/>
      <c r="AC149" s="685"/>
      <c r="AD149" s="685"/>
      <c r="AE149" s="685"/>
      <c r="AF149" s="685"/>
      <c r="AG149" s="685"/>
      <c r="AH149" s="685"/>
      <c r="AI149" s="685" t="s">
        <v>638</v>
      </c>
      <c r="AJ149" s="685"/>
      <c r="AK149" s="687"/>
      <c r="AL149" s="688"/>
      <c r="AM149" s="688"/>
      <c r="AN149" s="688"/>
      <c r="AO149" s="688"/>
      <c r="AP149" s="688"/>
      <c r="AQ149" s="688"/>
      <c r="AR149" s="688"/>
      <c r="AS149" s="688"/>
      <c r="AT149" s="688"/>
      <c r="AU149" s="688"/>
      <c r="AV149" s="688"/>
      <c r="AW149" s="688"/>
      <c r="AX149" s="688"/>
      <c r="AY149" s="688"/>
      <c r="AZ149" s="688"/>
      <c r="BA149" s="688"/>
      <c r="BB149" s="688"/>
      <c r="BC149" s="688"/>
      <c r="BD149" s="688"/>
      <c r="BE149" s="688"/>
      <c r="BF149" s="688"/>
      <c r="BG149" s="688"/>
      <c r="BH149" s="688"/>
      <c r="BI149" s="688"/>
      <c r="BJ149" s="688"/>
      <c r="BK149" s="688"/>
      <c r="BL149" s="688"/>
      <c r="BM149" s="688"/>
      <c r="BN149" s="688"/>
      <c r="BO149" s="688"/>
      <c r="BP149" s="688"/>
      <c r="BQ149" s="688"/>
      <c r="BR149" s="688"/>
      <c r="BS149" s="688"/>
      <c r="BT149" s="688"/>
      <c r="BU149" s="688"/>
      <c r="BV149" s="688"/>
      <c r="BW149" s="688"/>
      <c r="BX149" s="688"/>
      <c r="BY149" s="688"/>
      <c r="BZ149" s="688"/>
      <c r="CA149" s="688"/>
      <c r="CB149" s="688"/>
      <c r="CC149" s="688"/>
      <c r="CD149" s="688"/>
      <c r="CE149" s="688"/>
      <c r="CF149" s="688"/>
      <c r="CG149" s="688"/>
      <c r="CH149" s="688"/>
      <c r="CI149" s="688"/>
      <c r="CJ149" s="688"/>
      <c r="CK149" s="688"/>
      <c r="CL149" s="688"/>
      <c r="CM149" s="688"/>
      <c r="CN149" s="688"/>
      <c r="CO149" s="688"/>
      <c r="CP149" s="688"/>
      <c r="CQ149" s="688"/>
      <c r="CR149" s="688"/>
      <c r="CS149" s="688"/>
      <c r="CT149" s="688"/>
      <c r="CU149" s="688"/>
      <c r="CV149" s="688"/>
      <c r="CW149" s="688"/>
      <c r="CX149" s="688"/>
      <c r="CY149" s="688"/>
      <c r="CZ149" s="688"/>
      <c r="DA149" s="688"/>
      <c r="DB149" s="688"/>
      <c r="DC149" s="688"/>
      <c r="DD149" s="688"/>
      <c r="DE149" s="688"/>
      <c r="DF149" s="688"/>
      <c r="DG149" s="688"/>
      <c r="DH149" s="688"/>
      <c r="DI149" s="688"/>
      <c r="DJ149" s="688"/>
      <c r="DK149" s="688"/>
      <c r="DL149" s="688"/>
      <c r="DM149" s="688"/>
      <c r="DN149" s="688"/>
      <c r="DO149" s="688"/>
      <c r="DP149" s="688"/>
      <c r="DQ149" s="688"/>
      <c r="DR149" s="688"/>
      <c r="DS149" s="688"/>
      <c r="DT149" s="688"/>
      <c r="DU149" s="688"/>
      <c r="DV149" s="688"/>
      <c r="DW149" s="688"/>
      <c r="DX149" s="688"/>
      <c r="DY149" s="688"/>
      <c r="DZ149" s="688"/>
      <c r="EA149" s="688"/>
      <c r="EB149" s="688"/>
      <c r="EC149" s="688"/>
      <c r="ED149" s="688"/>
      <c r="EE149" s="688"/>
      <c r="EF149" s="688"/>
      <c r="EG149" s="688"/>
      <c r="EH149" s="688"/>
      <c r="EI149" s="688"/>
      <c r="EJ149" s="688"/>
      <c r="EK149" s="688"/>
      <c r="EL149" s="688"/>
      <c r="EM149" s="688"/>
      <c r="EN149" s="688"/>
      <c r="EO149" s="688"/>
      <c r="EP149" s="688"/>
      <c r="EQ149" s="688"/>
      <c r="ER149" s="688"/>
      <c r="ES149" s="688"/>
      <c r="ET149" s="688"/>
      <c r="EU149" s="688"/>
      <c r="EV149" s="688"/>
      <c r="EW149" s="688"/>
      <c r="EX149" s="688"/>
      <c r="EY149" s="688"/>
    </row>
    <row r="150" spans="1:155" s="689" customFormat="1" ht="12.75" customHeight="1" x14ac:dyDescent="0.25">
      <c r="A150" s="679">
        <f t="shared" si="3"/>
        <v>137</v>
      </c>
      <c r="B150" s="691" t="s">
        <v>1959</v>
      </c>
      <c r="C150" s="613" t="s">
        <v>1893</v>
      </c>
      <c r="D150" s="635" t="s">
        <v>1891</v>
      </c>
      <c r="E150" s="620" t="s">
        <v>1999</v>
      </c>
      <c r="F150" s="685"/>
      <c r="G150" s="685"/>
      <c r="H150" s="685"/>
      <c r="I150" s="685"/>
      <c r="J150" s="685"/>
      <c r="K150" s="685"/>
      <c r="L150" s="685"/>
      <c r="M150" s="685"/>
      <c r="N150" s="685"/>
      <c r="O150" s="685"/>
      <c r="P150" s="685"/>
      <c r="Q150" s="685"/>
      <c r="R150" s="685"/>
      <c r="S150" s="685"/>
      <c r="T150" s="685"/>
      <c r="U150" s="685"/>
      <c r="V150" s="685"/>
      <c r="W150" s="685"/>
      <c r="X150" s="685"/>
      <c r="Y150" s="685"/>
      <c r="Z150" s="685"/>
      <c r="AA150" s="685"/>
      <c r="AB150" s="685"/>
      <c r="AC150" s="685"/>
      <c r="AD150" s="685"/>
      <c r="AE150" s="685"/>
      <c r="AF150" s="685"/>
      <c r="AG150" s="685"/>
      <c r="AH150" s="685"/>
      <c r="AI150" s="685"/>
      <c r="AJ150" s="685" t="s">
        <v>638</v>
      </c>
      <c r="AK150" s="687"/>
      <c r="AL150" s="688"/>
      <c r="AM150" s="688"/>
      <c r="AN150" s="688"/>
      <c r="AO150" s="688"/>
      <c r="AP150" s="688"/>
      <c r="AQ150" s="688"/>
      <c r="AR150" s="688"/>
      <c r="AS150" s="688"/>
      <c r="AT150" s="688"/>
      <c r="AU150" s="688"/>
      <c r="AV150" s="688"/>
      <c r="AW150" s="688"/>
      <c r="AX150" s="688"/>
      <c r="AY150" s="688"/>
      <c r="AZ150" s="688"/>
      <c r="BA150" s="688"/>
      <c r="BB150" s="688"/>
      <c r="BC150" s="688"/>
      <c r="BD150" s="688"/>
      <c r="BE150" s="688"/>
      <c r="BF150" s="688"/>
      <c r="BG150" s="688"/>
      <c r="BH150" s="688"/>
      <c r="BI150" s="688"/>
      <c r="BJ150" s="688"/>
      <c r="BK150" s="688"/>
      <c r="BL150" s="688"/>
      <c r="BM150" s="688"/>
      <c r="BN150" s="688"/>
      <c r="BO150" s="688"/>
      <c r="BP150" s="688"/>
      <c r="BQ150" s="688"/>
      <c r="BR150" s="688"/>
      <c r="BS150" s="688"/>
      <c r="BT150" s="688"/>
      <c r="BU150" s="688"/>
      <c r="BV150" s="688"/>
      <c r="BW150" s="688"/>
      <c r="BX150" s="688"/>
      <c r="BY150" s="688"/>
      <c r="BZ150" s="688"/>
      <c r="CA150" s="688"/>
      <c r="CB150" s="688"/>
      <c r="CC150" s="688"/>
      <c r="CD150" s="688"/>
      <c r="CE150" s="688"/>
      <c r="CF150" s="688"/>
      <c r="CG150" s="688"/>
      <c r="CH150" s="688"/>
      <c r="CI150" s="688"/>
      <c r="CJ150" s="688"/>
      <c r="CK150" s="688"/>
      <c r="CL150" s="688"/>
      <c r="CM150" s="688"/>
      <c r="CN150" s="688"/>
      <c r="CO150" s="688"/>
      <c r="CP150" s="688"/>
      <c r="CQ150" s="688"/>
      <c r="CR150" s="688"/>
      <c r="CS150" s="688"/>
      <c r="CT150" s="688"/>
      <c r="CU150" s="688"/>
      <c r="CV150" s="688"/>
      <c r="CW150" s="688"/>
      <c r="CX150" s="688"/>
      <c r="CY150" s="688"/>
      <c r="CZ150" s="688"/>
      <c r="DA150" s="688"/>
      <c r="DB150" s="688"/>
      <c r="DC150" s="688"/>
      <c r="DD150" s="688"/>
      <c r="DE150" s="688"/>
      <c r="DF150" s="688"/>
      <c r="DG150" s="688"/>
      <c r="DH150" s="688"/>
      <c r="DI150" s="688"/>
      <c r="DJ150" s="688"/>
      <c r="DK150" s="688"/>
      <c r="DL150" s="688"/>
      <c r="DM150" s="688"/>
      <c r="DN150" s="688"/>
      <c r="DO150" s="688"/>
      <c r="DP150" s="688"/>
      <c r="DQ150" s="688"/>
      <c r="DR150" s="688"/>
      <c r="DS150" s="688"/>
      <c r="DT150" s="688"/>
      <c r="DU150" s="688"/>
      <c r="DV150" s="688"/>
      <c r="DW150" s="688"/>
      <c r="DX150" s="688"/>
      <c r="DY150" s="688"/>
      <c r="DZ150" s="688"/>
      <c r="EA150" s="688"/>
      <c r="EB150" s="688"/>
      <c r="EC150" s="688"/>
      <c r="ED150" s="688"/>
      <c r="EE150" s="688"/>
      <c r="EF150" s="688"/>
      <c r="EG150" s="688"/>
      <c r="EH150" s="688"/>
      <c r="EI150" s="688"/>
      <c r="EJ150" s="688"/>
      <c r="EK150" s="688"/>
      <c r="EL150" s="688"/>
      <c r="EM150" s="688"/>
      <c r="EN150" s="688"/>
      <c r="EO150" s="688"/>
      <c r="EP150" s="688"/>
      <c r="EQ150" s="688"/>
      <c r="ER150" s="688"/>
      <c r="ES150" s="688"/>
      <c r="ET150" s="688"/>
      <c r="EU150" s="688"/>
      <c r="EV150" s="688"/>
      <c r="EW150" s="688"/>
      <c r="EX150" s="688"/>
      <c r="EY150" s="688"/>
    </row>
    <row r="151" spans="1:155" s="689" customFormat="1" ht="27.75" customHeight="1" x14ac:dyDescent="0.2">
      <c r="A151" s="679">
        <f t="shared" si="3"/>
        <v>138</v>
      </c>
      <c r="B151" s="691" t="s">
        <v>1961</v>
      </c>
      <c r="C151" s="650" t="s">
        <v>1962</v>
      </c>
      <c r="D151" s="649" t="s">
        <v>1960</v>
      </c>
      <c r="E151" s="620" t="s">
        <v>1999</v>
      </c>
      <c r="F151" s="685"/>
      <c r="G151" s="685"/>
      <c r="H151" s="685" t="s">
        <v>638</v>
      </c>
      <c r="I151" s="685"/>
      <c r="J151" s="685"/>
      <c r="K151" s="685"/>
      <c r="L151" s="685"/>
      <c r="M151" s="685"/>
      <c r="N151" s="685"/>
      <c r="O151" s="685"/>
      <c r="P151" s="685"/>
      <c r="Q151" s="685"/>
      <c r="R151" s="685"/>
      <c r="S151" s="685"/>
      <c r="T151" s="685"/>
      <c r="U151" s="685"/>
      <c r="V151" s="685"/>
      <c r="W151" s="685"/>
      <c r="X151" s="685"/>
      <c r="Y151" s="685"/>
      <c r="Z151" s="685"/>
      <c r="AA151" s="685"/>
      <c r="AB151" s="685"/>
      <c r="AC151" s="685"/>
      <c r="AD151" s="685"/>
      <c r="AE151" s="685"/>
      <c r="AF151" s="685"/>
      <c r="AG151" s="685"/>
      <c r="AH151" s="685"/>
      <c r="AI151" s="685"/>
      <c r="AJ151" s="685"/>
      <c r="AK151" s="687"/>
      <c r="AL151" s="688"/>
      <c r="AM151" s="688"/>
      <c r="AN151" s="688"/>
      <c r="AO151" s="688"/>
      <c r="AP151" s="688"/>
      <c r="AQ151" s="688"/>
      <c r="AR151" s="688"/>
      <c r="AS151" s="688"/>
      <c r="AT151" s="688"/>
      <c r="AU151" s="688"/>
      <c r="AV151" s="688"/>
      <c r="AW151" s="688"/>
      <c r="AX151" s="688"/>
      <c r="AY151" s="688"/>
      <c r="AZ151" s="688"/>
      <c r="BA151" s="688"/>
      <c r="BB151" s="688"/>
      <c r="BC151" s="688"/>
      <c r="BD151" s="688"/>
      <c r="BE151" s="688"/>
      <c r="BF151" s="688"/>
      <c r="BG151" s="688"/>
      <c r="BH151" s="688"/>
      <c r="BI151" s="688"/>
      <c r="BJ151" s="688"/>
      <c r="BK151" s="688"/>
      <c r="BL151" s="688"/>
      <c r="BM151" s="688"/>
      <c r="BN151" s="688"/>
      <c r="BO151" s="688"/>
      <c r="BP151" s="688"/>
      <c r="BQ151" s="688"/>
      <c r="BR151" s="688"/>
      <c r="BS151" s="688"/>
      <c r="BT151" s="688"/>
      <c r="BU151" s="688"/>
      <c r="BV151" s="688"/>
      <c r="BW151" s="688"/>
      <c r="BX151" s="688"/>
      <c r="BY151" s="688"/>
      <c r="BZ151" s="688"/>
      <c r="CA151" s="688"/>
      <c r="CB151" s="688"/>
      <c r="CC151" s="688"/>
      <c r="CD151" s="688"/>
      <c r="CE151" s="688"/>
      <c r="CF151" s="688"/>
      <c r="CG151" s="688"/>
      <c r="CH151" s="688"/>
      <c r="CI151" s="688"/>
      <c r="CJ151" s="688"/>
      <c r="CK151" s="688"/>
      <c r="CL151" s="688"/>
      <c r="CM151" s="688"/>
      <c r="CN151" s="688"/>
      <c r="CO151" s="688"/>
      <c r="CP151" s="688"/>
      <c r="CQ151" s="688"/>
      <c r="CR151" s="688"/>
      <c r="CS151" s="688"/>
      <c r="CT151" s="688"/>
      <c r="CU151" s="688"/>
      <c r="CV151" s="688"/>
      <c r="CW151" s="688"/>
      <c r="CX151" s="688"/>
      <c r="CY151" s="688"/>
      <c r="CZ151" s="688"/>
      <c r="DA151" s="688"/>
      <c r="DB151" s="688"/>
      <c r="DC151" s="688"/>
      <c r="DD151" s="688"/>
      <c r="DE151" s="688"/>
      <c r="DF151" s="688"/>
      <c r="DG151" s="688"/>
      <c r="DH151" s="688"/>
      <c r="DI151" s="688"/>
      <c r="DJ151" s="688"/>
      <c r="DK151" s="688"/>
      <c r="DL151" s="688"/>
      <c r="DM151" s="688"/>
      <c r="DN151" s="688"/>
      <c r="DO151" s="688"/>
      <c r="DP151" s="688"/>
      <c r="DQ151" s="688"/>
      <c r="DR151" s="688"/>
      <c r="DS151" s="688"/>
      <c r="DT151" s="688"/>
      <c r="DU151" s="688"/>
      <c r="DV151" s="688"/>
      <c r="DW151" s="688"/>
      <c r="DX151" s="688"/>
      <c r="DY151" s="688"/>
      <c r="DZ151" s="688"/>
      <c r="EA151" s="688"/>
      <c r="EB151" s="688"/>
      <c r="EC151" s="688"/>
      <c r="ED151" s="688"/>
      <c r="EE151" s="688"/>
      <c r="EF151" s="688"/>
      <c r="EG151" s="688"/>
      <c r="EH151" s="688"/>
      <c r="EI151" s="688"/>
      <c r="EJ151" s="688"/>
      <c r="EK151" s="688"/>
      <c r="EL151" s="688"/>
      <c r="EM151" s="688"/>
      <c r="EN151" s="688"/>
      <c r="EO151" s="688"/>
      <c r="EP151" s="688"/>
      <c r="EQ151" s="688"/>
      <c r="ER151" s="688"/>
      <c r="ES151" s="688"/>
      <c r="ET151" s="688"/>
      <c r="EU151" s="688"/>
      <c r="EV151" s="688"/>
      <c r="EW151" s="688"/>
      <c r="EX151" s="688"/>
      <c r="EY151" s="688"/>
    </row>
    <row r="152" spans="1:155" s="689" customFormat="1" ht="13.5" customHeight="1" x14ac:dyDescent="0.2">
      <c r="A152" s="679">
        <f t="shared" si="3"/>
        <v>139</v>
      </c>
      <c r="B152" s="691" t="s">
        <v>1964</v>
      </c>
      <c r="C152" s="650" t="s">
        <v>1965</v>
      </c>
      <c r="D152" s="651" t="s">
        <v>1963</v>
      </c>
      <c r="E152" s="620" t="s">
        <v>1999</v>
      </c>
      <c r="F152" s="685"/>
      <c r="G152" s="685"/>
      <c r="H152" s="685"/>
      <c r="I152" s="685"/>
      <c r="J152" s="685"/>
      <c r="K152" s="685"/>
      <c r="L152" s="685"/>
      <c r="M152" s="685"/>
      <c r="N152" s="685"/>
      <c r="O152" s="685"/>
      <c r="P152" s="685"/>
      <c r="Q152" s="685"/>
      <c r="R152" s="685"/>
      <c r="S152" s="685"/>
      <c r="T152" s="685"/>
      <c r="U152" s="685" t="s">
        <v>638</v>
      </c>
      <c r="V152" s="685"/>
      <c r="W152" s="685"/>
      <c r="X152" s="685"/>
      <c r="Y152" s="685"/>
      <c r="Z152" s="685"/>
      <c r="AA152" s="685"/>
      <c r="AB152" s="685"/>
      <c r="AC152" s="685"/>
      <c r="AD152" s="685"/>
      <c r="AE152" s="685"/>
      <c r="AF152" s="685"/>
      <c r="AG152" s="685"/>
      <c r="AH152" s="685"/>
      <c r="AI152" s="685"/>
      <c r="AJ152" s="685"/>
      <c r="AK152" s="687"/>
      <c r="AL152" s="688"/>
      <c r="AM152" s="688"/>
      <c r="AN152" s="688"/>
      <c r="AO152" s="688"/>
      <c r="AP152" s="688"/>
      <c r="AQ152" s="688"/>
      <c r="AR152" s="688"/>
      <c r="AS152" s="688"/>
      <c r="AT152" s="688"/>
      <c r="AU152" s="688"/>
      <c r="AV152" s="688"/>
      <c r="AW152" s="688"/>
      <c r="AX152" s="688"/>
      <c r="AY152" s="688"/>
      <c r="AZ152" s="688"/>
      <c r="BA152" s="688"/>
      <c r="BB152" s="688"/>
      <c r="BC152" s="688"/>
      <c r="BD152" s="688"/>
      <c r="BE152" s="688"/>
      <c r="BF152" s="688"/>
      <c r="BG152" s="688"/>
      <c r="BH152" s="688"/>
      <c r="BI152" s="688"/>
      <c r="BJ152" s="688"/>
      <c r="BK152" s="688"/>
      <c r="BL152" s="688"/>
      <c r="BM152" s="688"/>
      <c r="BN152" s="688"/>
      <c r="BO152" s="688"/>
      <c r="BP152" s="688"/>
      <c r="BQ152" s="688"/>
      <c r="BR152" s="688"/>
      <c r="BS152" s="688"/>
      <c r="BT152" s="688"/>
      <c r="BU152" s="688"/>
      <c r="BV152" s="688"/>
      <c r="BW152" s="688"/>
      <c r="BX152" s="688"/>
      <c r="BY152" s="688"/>
      <c r="BZ152" s="688"/>
      <c r="CA152" s="688"/>
      <c r="CB152" s="688"/>
      <c r="CC152" s="688"/>
      <c r="CD152" s="688"/>
      <c r="CE152" s="688"/>
      <c r="CF152" s="688"/>
      <c r="CG152" s="688"/>
      <c r="CH152" s="688"/>
      <c r="CI152" s="688"/>
      <c r="CJ152" s="688"/>
      <c r="CK152" s="688"/>
      <c r="CL152" s="688"/>
      <c r="CM152" s="688"/>
      <c r="CN152" s="688"/>
      <c r="CO152" s="688"/>
      <c r="CP152" s="688"/>
      <c r="CQ152" s="688"/>
      <c r="CR152" s="688"/>
      <c r="CS152" s="688"/>
      <c r="CT152" s="688"/>
      <c r="CU152" s="688"/>
      <c r="CV152" s="688"/>
      <c r="CW152" s="688"/>
      <c r="CX152" s="688"/>
      <c r="CY152" s="688"/>
      <c r="CZ152" s="688"/>
      <c r="DA152" s="688"/>
      <c r="DB152" s="688"/>
      <c r="DC152" s="688"/>
      <c r="DD152" s="688"/>
      <c r="DE152" s="688"/>
      <c r="DF152" s="688"/>
      <c r="DG152" s="688"/>
      <c r="DH152" s="688"/>
      <c r="DI152" s="688"/>
      <c r="DJ152" s="688"/>
      <c r="DK152" s="688"/>
      <c r="DL152" s="688"/>
      <c r="DM152" s="688"/>
      <c r="DN152" s="688"/>
      <c r="DO152" s="688"/>
      <c r="DP152" s="688"/>
      <c r="DQ152" s="688"/>
      <c r="DR152" s="688"/>
      <c r="DS152" s="688"/>
      <c r="DT152" s="688"/>
      <c r="DU152" s="688"/>
      <c r="DV152" s="688"/>
      <c r="DW152" s="688"/>
      <c r="DX152" s="688"/>
      <c r="DY152" s="688"/>
      <c r="DZ152" s="688"/>
      <c r="EA152" s="688"/>
      <c r="EB152" s="688"/>
      <c r="EC152" s="688"/>
      <c r="ED152" s="688"/>
      <c r="EE152" s="688"/>
      <c r="EF152" s="688"/>
      <c r="EG152" s="688"/>
      <c r="EH152" s="688"/>
      <c r="EI152" s="688"/>
      <c r="EJ152" s="688"/>
      <c r="EK152" s="688"/>
      <c r="EL152" s="688"/>
      <c r="EM152" s="688"/>
      <c r="EN152" s="688"/>
      <c r="EO152" s="688"/>
      <c r="EP152" s="688"/>
      <c r="EQ152" s="688"/>
      <c r="ER152" s="688"/>
      <c r="ES152" s="688"/>
      <c r="ET152" s="688"/>
      <c r="EU152" s="688"/>
      <c r="EV152" s="688"/>
      <c r="EW152" s="688"/>
      <c r="EX152" s="688"/>
      <c r="EY152" s="688"/>
    </row>
    <row r="153" spans="1:155" s="689" customFormat="1" ht="13.5" customHeight="1" x14ac:dyDescent="0.2">
      <c r="A153" s="679">
        <f t="shared" si="3"/>
        <v>140</v>
      </c>
      <c r="B153" s="695" t="s">
        <v>1968</v>
      </c>
      <c r="C153" s="639"/>
      <c r="D153" s="644" t="s">
        <v>1967</v>
      </c>
      <c r="E153" s="620" t="s">
        <v>1999</v>
      </c>
      <c r="F153" s="685"/>
      <c r="G153" s="685"/>
      <c r="H153" s="685"/>
      <c r="I153" s="685"/>
      <c r="J153" s="685"/>
      <c r="K153" s="685"/>
      <c r="L153" s="685"/>
      <c r="M153" s="685"/>
      <c r="N153" s="685"/>
      <c r="O153" s="685"/>
      <c r="P153" s="685"/>
      <c r="Q153" s="685"/>
      <c r="R153" s="685"/>
      <c r="S153" s="685"/>
      <c r="T153" s="685"/>
      <c r="U153" s="685"/>
      <c r="V153" s="685"/>
      <c r="W153" s="685"/>
      <c r="X153" s="685"/>
      <c r="Y153" s="685"/>
      <c r="Z153" s="685"/>
      <c r="AA153" s="685"/>
      <c r="AB153" s="685"/>
      <c r="AC153" s="685"/>
      <c r="AD153" s="685"/>
      <c r="AE153" s="685"/>
      <c r="AF153" s="685"/>
      <c r="AG153" s="685"/>
      <c r="AH153" s="685"/>
      <c r="AI153" s="685"/>
      <c r="AJ153" s="685"/>
      <c r="AK153" s="687"/>
      <c r="AL153" s="688"/>
      <c r="AM153" s="688"/>
      <c r="AN153" s="688"/>
      <c r="AO153" s="688"/>
      <c r="AP153" s="688"/>
      <c r="AQ153" s="688"/>
      <c r="AR153" s="688"/>
      <c r="AS153" s="688"/>
      <c r="AT153" s="688"/>
      <c r="AU153" s="688"/>
      <c r="AV153" s="688"/>
      <c r="AW153" s="688"/>
      <c r="AX153" s="688"/>
      <c r="AY153" s="688"/>
      <c r="AZ153" s="688"/>
      <c r="BA153" s="688"/>
      <c r="BB153" s="688"/>
      <c r="BC153" s="688"/>
      <c r="BD153" s="688"/>
      <c r="BE153" s="688"/>
      <c r="BF153" s="688"/>
      <c r="BG153" s="688"/>
      <c r="BH153" s="688"/>
      <c r="BI153" s="688"/>
      <c r="BJ153" s="688"/>
      <c r="BK153" s="688"/>
      <c r="BL153" s="688"/>
      <c r="BM153" s="688"/>
      <c r="BN153" s="688"/>
      <c r="BO153" s="688"/>
      <c r="BP153" s="688"/>
      <c r="BQ153" s="688"/>
      <c r="BR153" s="688"/>
      <c r="BS153" s="688"/>
      <c r="BT153" s="688"/>
      <c r="BU153" s="688"/>
      <c r="BV153" s="688"/>
      <c r="BW153" s="688"/>
      <c r="BX153" s="688"/>
      <c r="BY153" s="688"/>
      <c r="BZ153" s="688"/>
      <c r="CA153" s="688"/>
      <c r="CB153" s="688"/>
      <c r="CC153" s="688"/>
      <c r="CD153" s="688"/>
      <c r="CE153" s="688"/>
      <c r="CF153" s="688"/>
      <c r="CG153" s="688"/>
      <c r="CH153" s="688"/>
      <c r="CI153" s="688"/>
      <c r="CJ153" s="688"/>
      <c r="CK153" s="688"/>
      <c r="CL153" s="688"/>
      <c r="CM153" s="688"/>
      <c r="CN153" s="688"/>
      <c r="CO153" s="688"/>
      <c r="CP153" s="688"/>
      <c r="CQ153" s="688"/>
      <c r="CR153" s="688"/>
      <c r="CS153" s="688"/>
      <c r="CT153" s="688"/>
      <c r="CU153" s="688"/>
      <c r="CV153" s="688"/>
      <c r="CW153" s="688"/>
      <c r="CX153" s="688"/>
      <c r="CY153" s="688"/>
      <c r="CZ153" s="688"/>
      <c r="DA153" s="688"/>
      <c r="DB153" s="688"/>
      <c r="DC153" s="688"/>
      <c r="DD153" s="688"/>
      <c r="DE153" s="688"/>
      <c r="DF153" s="688"/>
      <c r="DG153" s="688"/>
      <c r="DH153" s="688"/>
      <c r="DI153" s="688"/>
      <c r="DJ153" s="688"/>
      <c r="DK153" s="688"/>
      <c r="DL153" s="688"/>
      <c r="DM153" s="688"/>
      <c r="DN153" s="688"/>
      <c r="DO153" s="688"/>
      <c r="DP153" s="688"/>
      <c r="DQ153" s="688"/>
      <c r="DR153" s="688"/>
      <c r="DS153" s="688"/>
      <c r="DT153" s="688"/>
      <c r="DU153" s="688"/>
      <c r="DV153" s="688"/>
      <c r="DW153" s="688"/>
      <c r="DX153" s="688"/>
      <c r="DY153" s="688"/>
      <c r="DZ153" s="688"/>
      <c r="EA153" s="688"/>
      <c r="EB153" s="688"/>
      <c r="EC153" s="688"/>
      <c r="ED153" s="688"/>
      <c r="EE153" s="688"/>
      <c r="EF153" s="688"/>
      <c r="EG153" s="688"/>
      <c r="EH153" s="688"/>
      <c r="EI153" s="688"/>
      <c r="EJ153" s="688"/>
      <c r="EK153" s="688"/>
      <c r="EL153" s="688"/>
      <c r="EM153" s="688"/>
      <c r="EN153" s="688"/>
      <c r="EO153" s="688"/>
      <c r="EP153" s="688"/>
      <c r="EQ153" s="688"/>
      <c r="ER153" s="688"/>
      <c r="ES153" s="688"/>
      <c r="ET153" s="688"/>
      <c r="EU153" s="688"/>
      <c r="EV153" s="688"/>
      <c r="EW153" s="688"/>
      <c r="EX153" s="688"/>
      <c r="EY153" s="688"/>
    </row>
    <row r="154" spans="1:155" s="689" customFormat="1" ht="13.5" customHeight="1" x14ac:dyDescent="0.2">
      <c r="A154" s="679">
        <f t="shared" si="3"/>
        <v>141</v>
      </c>
      <c r="B154" s="695" t="s">
        <v>1970</v>
      </c>
      <c r="C154" s="650" t="s">
        <v>1971</v>
      </c>
      <c r="D154" s="644" t="s">
        <v>1969</v>
      </c>
      <c r="E154" s="620" t="s">
        <v>1502</v>
      </c>
      <c r="F154" s="685"/>
      <c r="G154" s="685"/>
      <c r="H154" s="685" t="s">
        <v>638</v>
      </c>
      <c r="I154" s="685"/>
      <c r="J154" s="685"/>
      <c r="K154" s="685"/>
      <c r="L154" s="685"/>
      <c r="M154" s="685"/>
      <c r="N154" s="685"/>
      <c r="O154" s="685"/>
      <c r="P154" s="685"/>
      <c r="Q154" s="685"/>
      <c r="R154" s="685"/>
      <c r="S154" s="685"/>
      <c r="T154" s="685"/>
      <c r="U154" s="685"/>
      <c r="V154" s="685"/>
      <c r="W154" s="685"/>
      <c r="X154" s="685"/>
      <c r="Y154" s="685"/>
      <c r="Z154" s="685"/>
      <c r="AA154" s="685"/>
      <c r="AB154" s="685"/>
      <c r="AC154" s="685"/>
      <c r="AD154" s="685"/>
      <c r="AE154" s="685"/>
      <c r="AF154" s="685"/>
      <c r="AG154" s="685"/>
      <c r="AH154" s="685"/>
      <c r="AI154" s="685"/>
      <c r="AJ154" s="685"/>
      <c r="AK154" s="687"/>
      <c r="AL154" s="688"/>
      <c r="AM154" s="688"/>
      <c r="AN154" s="688"/>
      <c r="AO154" s="688"/>
      <c r="AP154" s="688"/>
      <c r="AQ154" s="688"/>
      <c r="AR154" s="688"/>
      <c r="AS154" s="688"/>
      <c r="AT154" s="688"/>
      <c r="AU154" s="688"/>
      <c r="AV154" s="688"/>
      <c r="AW154" s="688"/>
      <c r="AX154" s="688"/>
      <c r="AY154" s="688"/>
      <c r="AZ154" s="688"/>
      <c r="BA154" s="688"/>
      <c r="BB154" s="688"/>
      <c r="BC154" s="688"/>
      <c r="BD154" s="688"/>
      <c r="BE154" s="688"/>
      <c r="BF154" s="688"/>
      <c r="BG154" s="688"/>
      <c r="BH154" s="688"/>
      <c r="BI154" s="688"/>
      <c r="BJ154" s="688"/>
      <c r="BK154" s="688"/>
      <c r="BL154" s="688"/>
      <c r="BM154" s="688"/>
      <c r="BN154" s="688"/>
      <c r="BO154" s="688"/>
      <c r="BP154" s="688"/>
      <c r="BQ154" s="688"/>
      <c r="BR154" s="688"/>
      <c r="BS154" s="688"/>
      <c r="BT154" s="688"/>
      <c r="BU154" s="688"/>
      <c r="BV154" s="688"/>
      <c r="BW154" s="688"/>
      <c r="BX154" s="688"/>
      <c r="BY154" s="688"/>
      <c r="BZ154" s="688"/>
      <c r="CA154" s="688"/>
      <c r="CB154" s="688"/>
      <c r="CC154" s="688"/>
      <c r="CD154" s="688"/>
      <c r="CE154" s="688"/>
      <c r="CF154" s="688"/>
      <c r="CG154" s="688"/>
      <c r="CH154" s="688"/>
      <c r="CI154" s="688"/>
      <c r="CJ154" s="688"/>
      <c r="CK154" s="688"/>
      <c r="CL154" s="688"/>
      <c r="CM154" s="688"/>
      <c r="CN154" s="688"/>
      <c r="CO154" s="688"/>
      <c r="CP154" s="688"/>
      <c r="CQ154" s="688"/>
      <c r="CR154" s="688"/>
      <c r="CS154" s="688"/>
      <c r="CT154" s="688"/>
      <c r="CU154" s="688"/>
      <c r="CV154" s="688"/>
      <c r="CW154" s="688"/>
      <c r="CX154" s="688"/>
      <c r="CY154" s="688"/>
      <c r="CZ154" s="688"/>
      <c r="DA154" s="688"/>
      <c r="DB154" s="688"/>
      <c r="DC154" s="688"/>
      <c r="DD154" s="688"/>
      <c r="DE154" s="688"/>
      <c r="DF154" s="688"/>
      <c r="DG154" s="688"/>
      <c r="DH154" s="688"/>
      <c r="DI154" s="688"/>
      <c r="DJ154" s="688"/>
      <c r="DK154" s="688"/>
      <c r="DL154" s="688"/>
      <c r="DM154" s="688"/>
      <c r="DN154" s="688"/>
      <c r="DO154" s="688"/>
      <c r="DP154" s="688"/>
      <c r="DQ154" s="688"/>
      <c r="DR154" s="688"/>
      <c r="DS154" s="688"/>
      <c r="DT154" s="688"/>
      <c r="DU154" s="688"/>
      <c r="DV154" s="688"/>
      <c r="DW154" s="688"/>
      <c r="DX154" s="688"/>
      <c r="DY154" s="688"/>
      <c r="DZ154" s="688"/>
      <c r="EA154" s="688"/>
      <c r="EB154" s="688"/>
      <c r="EC154" s="688"/>
      <c r="ED154" s="688"/>
      <c r="EE154" s="688"/>
      <c r="EF154" s="688"/>
      <c r="EG154" s="688"/>
      <c r="EH154" s="688"/>
      <c r="EI154" s="688"/>
      <c r="EJ154" s="688"/>
      <c r="EK154" s="688"/>
      <c r="EL154" s="688"/>
      <c r="EM154" s="688"/>
      <c r="EN154" s="688"/>
      <c r="EO154" s="688"/>
      <c r="EP154" s="688"/>
      <c r="EQ154" s="688"/>
      <c r="ER154" s="688"/>
      <c r="ES154" s="688"/>
      <c r="ET154" s="688"/>
      <c r="EU154" s="688"/>
      <c r="EV154" s="688"/>
      <c r="EW154" s="688"/>
      <c r="EX154" s="688"/>
      <c r="EY154" s="688"/>
    </row>
    <row r="155" spans="1:155" s="689" customFormat="1" ht="13.5" customHeight="1" x14ac:dyDescent="0.2">
      <c r="A155" s="679">
        <f t="shared" si="3"/>
        <v>142</v>
      </c>
      <c r="B155" s="695" t="s">
        <v>1973</v>
      </c>
      <c r="C155" s="650" t="s">
        <v>1974</v>
      </c>
      <c r="D155" s="644" t="s">
        <v>1972</v>
      </c>
      <c r="E155" s="692"/>
      <c r="F155" s="685"/>
      <c r="G155" s="685"/>
      <c r="H155" s="685"/>
      <c r="I155" s="685"/>
      <c r="J155" s="685"/>
      <c r="K155" s="685"/>
      <c r="L155" s="685"/>
      <c r="M155" s="685"/>
      <c r="N155" s="685"/>
      <c r="O155" s="685"/>
      <c r="P155" s="685"/>
      <c r="Q155" s="685"/>
      <c r="R155" s="685"/>
      <c r="S155" s="685"/>
      <c r="T155" s="685"/>
      <c r="U155" s="685"/>
      <c r="V155" s="685"/>
      <c r="W155" s="685"/>
      <c r="X155" s="685"/>
      <c r="Y155" s="685"/>
      <c r="Z155" s="685"/>
      <c r="AA155" s="685"/>
      <c r="AB155" s="685"/>
      <c r="AC155" s="685"/>
      <c r="AD155" s="685"/>
      <c r="AE155" s="685"/>
      <c r="AF155" s="685"/>
      <c r="AG155" s="685"/>
      <c r="AH155" s="685"/>
      <c r="AI155" s="685"/>
      <c r="AJ155" s="685"/>
      <c r="AK155" s="687"/>
      <c r="AL155" s="688"/>
      <c r="AM155" s="688"/>
      <c r="AN155" s="688"/>
      <c r="AO155" s="688"/>
      <c r="AP155" s="688"/>
      <c r="AQ155" s="688"/>
      <c r="AR155" s="688"/>
      <c r="AS155" s="688"/>
      <c r="AT155" s="688"/>
      <c r="AU155" s="688"/>
      <c r="AV155" s="688"/>
      <c r="AW155" s="688"/>
      <c r="AX155" s="688"/>
      <c r="AY155" s="688"/>
      <c r="AZ155" s="688"/>
      <c r="BA155" s="688"/>
      <c r="BB155" s="688"/>
      <c r="BC155" s="688"/>
      <c r="BD155" s="688"/>
      <c r="BE155" s="688"/>
      <c r="BF155" s="688"/>
      <c r="BG155" s="688"/>
      <c r="BH155" s="688"/>
      <c r="BI155" s="688"/>
      <c r="BJ155" s="688"/>
      <c r="BK155" s="688"/>
      <c r="BL155" s="688"/>
      <c r="BM155" s="688"/>
      <c r="BN155" s="688"/>
      <c r="BO155" s="688"/>
      <c r="BP155" s="688"/>
      <c r="BQ155" s="688"/>
      <c r="BR155" s="688"/>
      <c r="BS155" s="688"/>
      <c r="BT155" s="688"/>
      <c r="BU155" s="688"/>
      <c r="BV155" s="688"/>
      <c r="BW155" s="688"/>
      <c r="BX155" s="688"/>
      <c r="BY155" s="688"/>
      <c r="BZ155" s="688"/>
      <c r="CA155" s="688"/>
      <c r="CB155" s="688"/>
      <c r="CC155" s="688"/>
      <c r="CD155" s="688"/>
      <c r="CE155" s="688"/>
      <c r="CF155" s="688"/>
      <c r="CG155" s="688"/>
      <c r="CH155" s="688"/>
      <c r="CI155" s="688"/>
      <c r="CJ155" s="688"/>
      <c r="CK155" s="688"/>
      <c r="CL155" s="688"/>
      <c r="CM155" s="688"/>
      <c r="CN155" s="688"/>
      <c r="CO155" s="688"/>
      <c r="CP155" s="688"/>
      <c r="CQ155" s="688"/>
      <c r="CR155" s="688"/>
      <c r="CS155" s="688"/>
      <c r="CT155" s="688"/>
      <c r="CU155" s="688"/>
      <c r="CV155" s="688"/>
      <c r="CW155" s="688"/>
      <c r="CX155" s="688"/>
      <c r="CY155" s="688"/>
      <c r="CZ155" s="688"/>
      <c r="DA155" s="688"/>
      <c r="DB155" s="688"/>
      <c r="DC155" s="688"/>
      <c r="DD155" s="688"/>
      <c r="DE155" s="688"/>
      <c r="DF155" s="688"/>
      <c r="DG155" s="688"/>
      <c r="DH155" s="688"/>
      <c r="DI155" s="688"/>
      <c r="DJ155" s="688"/>
      <c r="DK155" s="688"/>
      <c r="DL155" s="688"/>
      <c r="DM155" s="688"/>
      <c r="DN155" s="688"/>
      <c r="DO155" s="688"/>
      <c r="DP155" s="688"/>
      <c r="DQ155" s="688"/>
      <c r="DR155" s="688"/>
      <c r="DS155" s="688"/>
      <c r="DT155" s="688"/>
      <c r="DU155" s="688"/>
      <c r="DV155" s="688"/>
      <c r="DW155" s="688"/>
      <c r="DX155" s="688"/>
      <c r="DY155" s="688"/>
      <c r="DZ155" s="688"/>
      <c r="EA155" s="688"/>
      <c r="EB155" s="688"/>
      <c r="EC155" s="688"/>
      <c r="ED155" s="688"/>
      <c r="EE155" s="688"/>
      <c r="EF155" s="688"/>
      <c r="EG155" s="688"/>
      <c r="EH155" s="688"/>
      <c r="EI155" s="688"/>
      <c r="EJ155" s="688"/>
      <c r="EK155" s="688"/>
      <c r="EL155" s="688"/>
      <c r="EM155" s="688"/>
      <c r="EN155" s="688"/>
      <c r="EO155" s="688"/>
      <c r="EP155" s="688"/>
      <c r="EQ155" s="688"/>
      <c r="ER155" s="688"/>
      <c r="ES155" s="688"/>
      <c r="ET155" s="688"/>
      <c r="EU155" s="688"/>
      <c r="EV155" s="688"/>
      <c r="EW155" s="688"/>
      <c r="EX155" s="688"/>
      <c r="EY155" s="688"/>
    </row>
    <row r="156" spans="1:155" s="689" customFormat="1" ht="13.5" customHeight="1" x14ac:dyDescent="0.2">
      <c r="A156" s="679">
        <f t="shared" si="3"/>
        <v>143</v>
      </c>
      <c r="B156" s="695" t="s">
        <v>1976</v>
      </c>
      <c r="C156" s="650" t="s">
        <v>1977</v>
      </c>
      <c r="D156" s="644" t="s">
        <v>1975</v>
      </c>
      <c r="E156" s="620" t="s">
        <v>1999</v>
      </c>
      <c r="F156" s="685"/>
      <c r="G156" s="685"/>
      <c r="H156" s="685"/>
      <c r="I156" s="685"/>
      <c r="J156" s="685"/>
      <c r="K156" s="685"/>
      <c r="L156" s="685"/>
      <c r="M156" s="685"/>
      <c r="N156" s="685"/>
      <c r="O156" s="685"/>
      <c r="P156" s="685"/>
      <c r="Q156" s="685"/>
      <c r="R156" s="685"/>
      <c r="S156" s="685"/>
      <c r="T156" s="685"/>
      <c r="U156" s="685" t="s">
        <v>638</v>
      </c>
      <c r="V156" s="685"/>
      <c r="W156" s="685"/>
      <c r="X156" s="685"/>
      <c r="Y156" s="685"/>
      <c r="Z156" s="685"/>
      <c r="AA156" s="685"/>
      <c r="AB156" s="685"/>
      <c r="AC156" s="685"/>
      <c r="AD156" s="685"/>
      <c r="AE156" s="685"/>
      <c r="AF156" s="685"/>
      <c r="AG156" s="685"/>
      <c r="AH156" s="685"/>
      <c r="AI156" s="685"/>
      <c r="AJ156" s="685"/>
      <c r="AK156" s="687"/>
      <c r="AL156" s="688"/>
      <c r="AM156" s="688"/>
      <c r="AN156" s="688"/>
      <c r="AO156" s="688"/>
      <c r="AP156" s="688"/>
      <c r="AQ156" s="688"/>
      <c r="AR156" s="688"/>
      <c r="AS156" s="688"/>
      <c r="AT156" s="688"/>
      <c r="AU156" s="688"/>
      <c r="AV156" s="688"/>
      <c r="AW156" s="688"/>
      <c r="AX156" s="688"/>
      <c r="AY156" s="688"/>
      <c r="AZ156" s="688"/>
      <c r="BA156" s="688"/>
      <c r="BB156" s="688"/>
      <c r="BC156" s="688"/>
      <c r="BD156" s="688"/>
      <c r="BE156" s="688"/>
      <c r="BF156" s="688"/>
      <c r="BG156" s="688"/>
      <c r="BH156" s="688"/>
      <c r="BI156" s="688"/>
      <c r="BJ156" s="688"/>
      <c r="BK156" s="688"/>
      <c r="BL156" s="688"/>
      <c r="BM156" s="688"/>
      <c r="BN156" s="688"/>
      <c r="BO156" s="688"/>
      <c r="BP156" s="688"/>
      <c r="BQ156" s="688"/>
      <c r="BR156" s="688"/>
      <c r="BS156" s="688"/>
      <c r="BT156" s="688"/>
      <c r="BU156" s="688"/>
      <c r="BV156" s="688"/>
      <c r="BW156" s="688"/>
      <c r="BX156" s="688"/>
      <c r="BY156" s="688"/>
      <c r="BZ156" s="688"/>
      <c r="CA156" s="688"/>
      <c r="CB156" s="688"/>
      <c r="CC156" s="688"/>
      <c r="CD156" s="688"/>
      <c r="CE156" s="688"/>
      <c r="CF156" s="688"/>
      <c r="CG156" s="688"/>
      <c r="CH156" s="688"/>
      <c r="CI156" s="688"/>
      <c r="CJ156" s="688"/>
      <c r="CK156" s="688"/>
      <c r="CL156" s="688"/>
      <c r="CM156" s="688"/>
      <c r="CN156" s="688"/>
      <c r="CO156" s="688"/>
      <c r="CP156" s="688"/>
      <c r="CQ156" s="688"/>
      <c r="CR156" s="688"/>
      <c r="CS156" s="688"/>
      <c r="CT156" s="688"/>
      <c r="CU156" s="688"/>
      <c r="CV156" s="688"/>
      <c r="CW156" s="688"/>
      <c r="CX156" s="688"/>
      <c r="CY156" s="688"/>
      <c r="CZ156" s="688"/>
      <c r="DA156" s="688"/>
      <c r="DB156" s="688"/>
      <c r="DC156" s="688"/>
      <c r="DD156" s="688"/>
      <c r="DE156" s="688"/>
      <c r="DF156" s="688"/>
      <c r="DG156" s="688"/>
      <c r="DH156" s="688"/>
      <c r="DI156" s="688"/>
      <c r="DJ156" s="688"/>
      <c r="DK156" s="688"/>
      <c r="DL156" s="688"/>
      <c r="DM156" s="688"/>
      <c r="DN156" s="688"/>
      <c r="DO156" s="688"/>
      <c r="DP156" s="688"/>
      <c r="DQ156" s="688"/>
      <c r="DR156" s="688"/>
      <c r="DS156" s="688"/>
      <c r="DT156" s="688"/>
      <c r="DU156" s="688"/>
      <c r="DV156" s="688"/>
      <c r="DW156" s="688"/>
      <c r="DX156" s="688"/>
      <c r="DY156" s="688"/>
      <c r="DZ156" s="688"/>
      <c r="EA156" s="688"/>
      <c r="EB156" s="688"/>
      <c r="EC156" s="688"/>
      <c r="ED156" s="688"/>
      <c r="EE156" s="688"/>
      <c r="EF156" s="688"/>
      <c r="EG156" s="688"/>
      <c r="EH156" s="688"/>
      <c r="EI156" s="688"/>
      <c r="EJ156" s="688"/>
      <c r="EK156" s="688"/>
      <c r="EL156" s="688"/>
      <c r="EM156" s="688"/>
      <c r="EN156" s="688"/>
      <c r="EO156" s="688"/>
      <c r="EP156" s="688"/>
      <c r="EQ156" s="688"/>
      <c r="ER156" s="688"/>
      <c r="ES156" s="688"/>
      <c r="ET156" s="688"/>
      <c r="EU156" s="688"/>
      <c r="EV156" s="688"/>
      <c r="EW156" s="688"/>
      <c r="EX156" s="688"/>
      <c r="EY156" s="688"/>
    </row>
    <row r="157" spans="1:155" s="689" customFormat="1" ht="13.5" customHeight="1" x14ac:dyDescent="0.2">
      <c r="A157" s="679">
        <f t="shared" si="3"/>
        <v>144</v>
      </c>
      <c r="B157" s="695" t="s">
        <v>1979</v>
      </c>
      <c r="C157" s="650" t="s">
        <v>1980</v>
      </c>
      <c r="D157" s="644" t="s">
        <v>1978</v>
      </c>
      <c r="E157" s="692"/>
      <c r="F157" s="685"/>
      <c r="G157" s="685"/>
      <c r="H157" s="685"/>
      <c r="I157" s="685"/>
      <c r="J157" s="685"/>
      <c r="K157" s="685"/>
      <c r="L157" s="685"/>
      <c r="M157" s="685"/>
      <c r="N157" s="685"/>
      <c r="O157" s="685"/>
      <c r="P157" s="685"/>
      <c r="Q157" s="685"/>
      <c r="R157" s="685"/>
      <c r="S157" s="685"/>
      <c r="T157" s="685"/>
      <c r="U157" s="685"/>
      <c r="V157" s="685"/>
      <c r="W157" s="685"/>
      <c r="X157" s="685"/>
      <c r="Y157" s="685"/>
      <c r="Z157" s="685"/>
      <c r="AA157" s="685"/>
      <c r="AB157" s="685"/>
      <c r="AC157" s="685"/>
      <c r="AD157" s="685"/>
      <c r="AE157" s="685"/>
      <c r="AF157" s="685"/>
      <c r="AG157" s="685"/>
      <c r="AH157" s="685"/>
      <c r="AI157" s="685"/>
      <c r="AJ157" s="685"/>
      <c r="AK157" s="687"/>
      <c r="AL157" s="688"/>
      <c r="AM157" s="688"/>
      <c r="AN157" s="688"/>
      <c r="AO157" s="688"/>
      <c r="AP157" s="688"/>
      <c r="AQ157" s="688"/>
      <c r="AR157" s="688"/>
      <c r="AS157" s="688"/>
      <c r="AT157" s="688"/>
      <c r="AU157" s="688"/>
      <c r="AV157" s="688"/>
      <c r="AW157" s="688"/>
      <c r="AX157" s="688"/>
      <c r="AY157" s="688"/>
      <c r="AZ157" s="688"/>
      <c r="BA157" s="688"/>
      <c r="BB157" s="688"/>
      <c r="BC157" s="688"/>
      <c r="BD157" s="688"/>
      <c r="BE157" s="688"/>
      <c r="BF157" s="688"/>
      <c r="BG157" s="688"/>
      <c r="BH157" s="688"/>
      <c r="BI157" s="688"/>
      <c r="BJ157" s="688"/>
      <c r="BK157" s="688"/>
      <c r="BL157" s="688"/>
      <c r="BM157" s="688"/>
      <c r="BN157" s="688"/>
      <c r="BO157" s="688"/>
      <c r="BP157" s="688"/>
      <c r="BQ157" s="688"/>
      <c r="BR157" s="688"/>
      <c r="BS157" s="688"/>
      <c r="BT157" s="688"/>
      <c r="BU157" s="688"/>
      <c r="BV157" s="688"/>
      <c r="BW157" s="688"/>
      <c r="BX157" s="688"/>
      <c r="BY157" s="688"/>
      <c r="BZ157" s="688"/>
      <c r="CA157" s="688"/>
      <c r="CB157" s="688"/>
      <c r="CC157" s="688"/>
      <c r="CD157" s="688"/>
      <c r="CE157" s="688"/>
      <c r="CF157" s="688"/>
      <c r="CG157" s="688"/>
      <c r="CH157" s="688"/>
      <c r="CI157" s="688"/>
      <c r="CJ157" s="688"/>
      <c r="CK157" s="688"/>
      <c r="CL157" s="688"/>
      <c r="CM157" s="688"/>
      <c r="CN157" s="688"/>
      <c r="CO157" s="688"/>
      <c r="CP157" s="688"/>
      <c r="CQ157" s="688"/>
      <c r="CR157" s="688"/>
      <c r="CS157" s="688"/>
      <c r="CT157" s="688"/>
      <c r="CU157" s="688"/>
      <c r="CV157" s="688"/>
      <c r="CW157" s="688"/>
      <c r="CX157" s="688"/>
      <c r="CY157" s="688"/>
      <c r="CZ157" s="688"/>
      <c r="DA157" s="688"/>
      <c r="DB157" s="688"/>
      <c r="DC157" s="688"/>
      <c r="DD157" s="688"/>
      <c r="DE157" s="688"/>
      <c r="DF157" s="688"/>
      <c r="DG157" s="688"/>
      <c r="DH157" s="688"/>
      <c r="DI157" s="688"/>
      <c r="DJ157" s="688"/>
      <c r="DK157" s="688"/>
      <c r="DL157" s="688"/>
      <c r="DM157" s="688"/>
      <c r="DN157" s="688"/>
      <c r="DO157" s="688"/>
      <c r="DP157" s="688"/>
      <c r="DQ157" s="688"/>
      <c r="DR157" s="688"/>
      <c r="DS157" s="688"/>
      <c r="DT157" s="688"/>
      <c r="DU157" s="688"/>
      <c r="DV157" s="688"/>
      <c r="DW157" s="688"/>
      <c r="DX157" s="688"/>
      <c r="DY157" s="688"/>
      <c r="DZ157" s="688"/>
      <c r="EA157" s="688"/>
      <c r="EB157" s="688"/>
      <c r="EC157" s="688"/>
      <c r="ED157" s="688"/>
      <c r="EE157" s="688"/>
      <c r="EF157" s="688"/>
      <c r="EG157" s="688"/>
      <c r="EH157" s="688"/>
      <c r="EI157" s="688"/>
      <c r="EJ157" s="688"/>
      <c r="EK157" s="688"/>
      <c r="EL157" s="688"/>
      <c r="EM157" s="688"/>
      <c r="EN157" s="688"/>
      <c r="EO157" s="688"/>
      <c r="EP157" s="688"/>
      <c r="EQ157" s="688"/>
      <c r="ER157" s="688"/>
      <c r="ES157" s="688"/>
      <c r="ET157" s="688"/>
      <c r="EU157" s="688"/>
      <c r="EV157" s="688"/>
      <c r="EW157" s="688"/>
      <c r="EX157" s="688"/>
      <c r="EY157" s="688"/>
    </row>
    <row r="158" spans="1:155" s="689" customFormat="1" ht="13.5" customHeight="1" x14ac:dyDescent="0.2">
      <c r="A158" s="679">
        <f t="shared" si="3"/>
        <v>145</v>
      </c>
      <c r="B158" s="695" t="s">
        <v>1982</v>
      </c>
      <c r="C158" s="650" t="s">
        <v>1983</v>
      </c>
      <c r="D158" s="644" t="s">
        <v>1981</v>
      </c>
      <c r="E158" s="620" t="s">
        <v>1999</v>
      </c>
      <c r="F158" s="685"/>
      <c r="G158" s="685"/>
      <c r="H158" s="685"/>
      <c r="I158" s="685"/>
      <c r="J158" s="685"/>
      <c r="K158" s="685"/>
      <c r="L158" s="685"/>
      <c r="M158" s="685"/>
      <c r="N158" s="685"/>
      <c r="O158" s="685"/>
      <c r="P158" s="685"/>
      <c r="Q158" s="685"/>
      <c r="R158" s="685"/>
      <c r="S158" s="685"/>
      <c r="T158" s="685"/>
      <c r="U158" s="685"/>
      <c r="V158" s="685"/>
      <c r="W158" s="685" t="s">
        <v>638</v>
      </c>
      <c r="X158" s="685"/>
      <c r="Y158" s="685"/>
      <c r="Z158" s="685"/>
      <c r="AA158" s="685"/>
      <c r="AB158" s="685"/>
      <c r="AC158" s="685"/>
      <c r="AD158" s="685"/>
      <c r="AE158" s="685"/>
      <c r="AF158" s="685"/>
      <c r="AG158" s="685"/>
      <c r="AH158" s="685"/>
      <c r="AI158" s="685"/>
      <c r="AJ158" s="685"/>
      <c r="AK158" s="687"/>
      <c r="AL158" s="688"/>
      <c r="AM158" s="688"/>
      <c r="AN158" s="688"/>
      <c r="AO158" s="688"/>
      <c r="AP158" s="688"/>
      <c r="AQ158" s="688"/>
      <c r="AR158" s="688"/>
      <c r="AS158" s="688"/>
      <c r="AT158" s="688"/>
      <c r="AU158" s="688"/>
      <c r="AV158" s="688"/>
      <c r="AW158" s="688"/>
      <c r="AX158" s="688"/>
      <c r="AY158" s="688"/>
      <c r="AZ158" s="688"/>
      <c r="BA158" s="688"/>
      <c r="BB158" s="688"/>
      <c r="BC158" s="688"/>
      <c r="BD158" s="688"/>
      <c r="BE158" s="688"/>
      <c r="BF158" s="688"/>
      <c r="BG158" s="688"/>
      <c r="BH158" s="688"/>
      <c r="BI158" s="688"/>
      <c r="BJ158" s="688"/>
      <c r="BK158" s="688"/>
      <c r="BL158" s="688"/>
      <c r="BM158" s="688"/>
      <c r="BN158" s="688"/>
      <c r="BO158" s="688"/>
      <c r="BP158" s="688"/>
      <c r="BQ158" s="688"/>
      <c r="BR158" s="688"/>
      <c r="BS158" s="688"/>
      <c r="BT158" s="688"/>
      <c r="BU158" s="688"/>
      <c r="BV158" s="688"/>
      <c r="BW158" s="688"/>
      <c r="BX158" s="688"/>
      <c r="BY158" s="688"/>
      <c r="BZ158" s="688"/>
      <c r="CA158" s="688"/>
      <c r="CB158" s="688"/>
      <c r="CC158" s="688"/>
      <c r="CD158" s="688"/>
      <c r="CE158" s="688"/>
      <c r="CF158" s="688"/>
      <c r="CG158" s="688"/>
      <c r="CH158" s="688"/>
      <c r="CI158" s="688"/>
      <c r="CJ158" s="688"/>
      <c r="CK158" s="688"/>
      <c r="CL158" s="688"/>
      <c r="CM158" s="688"/>
      <c r="CN158" s="688"/>
      <c r="CO158" s="688"/>
      <c r="CP158" s="688"/>
      <c r="CQ158" s="688"/>
      <c r="CR158" s="688"/>
      <c r="CS158" s="688"/>
      <c r="CT158" s="688"/>
      <c r="CU158" s="688"/>
      <c r="CV158" s="688"/>
      <c r="CW158" s="688"/>
      <c r="CX158" s="688"/>
      <c r="CY158" s="688"/>
      <c r="CZ158" s="688"/>
      <c r="DA158" s="688"/>
      <c r="DB158" s="688"/>
      <c r="DC158" s="688"/>
      <c r="DD158" s="688"/>
      <c r="DE158" s="688"/>
      <c r="DF158" s="688"/>
      <c r="DG158" s="688"/>
      <c r="DH158" s="688"/>
      <c r="DI158" s="688"/>
      <c r="DJ158" s="688"/>
      <c r="DK158" s="688"/>
      <c r="DL158" s="688"/>
      <c r="DM158" s="688"/>
      <c r="DN158" s="688"/>
      <c r="DO158" s="688"/>
      <c r="DP158" s="688"/>
      <c r="DQ158" s="688"/>
      <c r="DR158" s="688"/>
      <c r="DS158" s="688"/>
      <c r="DT158" s="688"/>
      <c r="DU158" s="688"/>
      <c r="DV158" s="688"/>
      <c r="DW158" s="688"/>
      <c r="DX158" s="688"/>
      <c r="DY158" s="688"/>
      <c r="DZ158" s="688"/>
      <c r="EA158" s="688"/>
      <c r="EB158" s="688"/>
      <c r="EC158" s="688"/>
      <c r="ED158" s="688"/>
      <c r="EE158" s="688"/>
      <c r="EF158" s="688"/>
      <c r="EG158" s="688"/>
      <c r="EH158" s="688"/>
      <c r="EI158" s="688"/>
      <c r="EJ158" s="688"/>
      <c r="EK158" s="688"/>
      <c r="EL158" s="688"/>
      <c r="EM158" s="688"/>
      <c r="EN158" s="688"/>
      <c r="EO158" s="688"/>
      <c r="EP158" s="688"/>
      <c r="EQ158" s="688"/>
      <c r="ER158" s="688"/>
      <c r="ES158" s="688"/>
      <c r="ET158" s="688"/>
      <c r="EU158" s="688"/>
      <c r="EV158" s="688"/>
      <c r="EW158" s="688"/>
      <c r="EX158" s="688"/>
      <c r="EY158" s="688"/>
    </row>
    <row r="159" spans="1:155" s="689" customFormat="1" ht="13.5" customHeight="1" x14ac:dyDescent="0.2">
      <c r="A159" s="679">
        <f t="shared" si="3"/>
        <v>146</v>
      </c>
      <c r="B159" s="695" t="s">
        <v>1985</v>
      </c>
      <c r="C159" s="650" t="s">
        <v>1986</v>
      </c>
      <c r="D159" s="644" t="s">
        <v>1984</v>
      </c>
      <c r="E159" s="692"/>
      <c r="F159" s="685"/>
      <c r="G159" s="685"/>
      <c r="H159" s="685"/>
      <c r="I159" s="685"/>
      <c r="J159" s="685"/>
      <c r="K159" s="685"/>
      <c r="L159" s="685"/>
      <c r="M159" s="685"/>
      <c r="N159" s="685"/>
      <c r="O159" s="685"/>
      <c r="P159" s="685"/>
      <c r="Q159" s="685"/>
      <c r="R159" s="685"/>
      <c r="S159" s="685"/>
      <c r="T159" s="685"/>
      <c r="U159" s="685"/>
      <c r="V159" s="685"/>
      <c r="W159" s="685"/>
      <c r="X159" s="685"/>
      <c r="Y159" s="685"/>
      <c r="Z159" s="685"/>
      <c r="AA159" s="685"/>
      <c r="AB159" s="685"/>
      <c r="AC159" s="685"/>
      <c r="AD159" s="685"/>
      <c r="AE159" s="685"/>
      <c r="AF159" s="685"/>
      <c r="AG159" s="685"/>
      <c r="AH159" s="685"/>
      <c r="AI159" s="685"/>
      <c r="AJ159" s="685"/>
      <c r="AK159" s="687"/>
      <c r="AL159" s="688"/>
      <c r="AM159" s="688"/>
      <c r="AN159" s="688"/>
      <c r="AO159" s="688"/>
      <c r="AP159" s="688"/>
      <c r="AQ159" s="688"/>
      <c r="AR159" s="688"/>
      <c r="AS159" s="688"/>
      <c r="AT159" s="688"/>
      <c r="AU159" s="688"/>
      <c r="AV159" s="688"/>
      <c r="AW159" s="688"/>
      <c r="AX159" s="688"/>
      <c r="AY159" s="688"/>
      <c r="AZ159" s="688"/>
      <c r="BA159" s="688"/>
      <c r="BB159" s="688"/>
      <c r="BC159" s="688"/>
      <c r="BD159" s="688"/>
      <c r="BE159" s="688"/>
      <c r="BF159" s="688"/>
      <c r="BG159" s="688"/>
      <c r="BH159" s="688"/>
      <c r="BI159" s="688"/>
      <c r="BJ159" s="688"/>
      <c r="BK159" s="688"/>
      <c r="BL159" s="688"/>
      <c r="BM159" s="688"/>
      <c r="BN159" s="688"/>
      <c r="BO159" s="688"/>
      <c r="BP159" s="688"/>
      <c r="BQ159" s="688"/>
      <c r="BR159" s="688"/>
      <c r="BS159" s="688"/>
      <c r="BT159" s="688"/>
      <c r="BU159" s="688"/>
      <c r="BV159" s="688"/>
      <c r="BW159" s="688"/>
      <c r="BX159" s="688"/>
      <c r="BY159" s="688"/>
      <c r="BZ159" s="688"/>
      <c r="CA159" s="688"/>
      <c r="CB159" s="688"/>
      <c r="CC159" s="688"/>
      <c r="CD159" s="688"/>
      <c r="CE159" s="688"/>
      <c r="CF159" s="688"/>
      <c r="CG159" s="688"/>
      <c r="CH159" s="688"/>
      <c r="CI159" s="688"/>
      <c r="CJ159" s="688"/>
      <c r="CK159" s="688"/>
      <c r="CL159" s="688"/>
      <c r="CM159" s="688"/>
      <c r="CN159" s="688"/>
      <c r="CO159" s="688"/>
      <c r="CP159" s="688"/>
      <c r="CQ159" s="688"/>
      <c r="CR159" s="688"/>
      <c r="CS159" s="688"/>
      <c r="CT159" s="688"/>
      <c r="CU159" s="688"/>
      <c r="CV159" s="688"/>
      <c r="CW159" s="688"/>
      <c r="CX159" s="688"/>
      <c r="CY159" s="688"/>
      <c r="CZ159" s="688"/>
      <c r="DA159" s="688"/>
      <c r="DB159" s="688"/>
      <c r="DC159" s="688"/>
      <c r="DD159" s="688"/>
      <c r="DE159" s="688"/>
      <c r="DF159" s="688"/>
      <c r="DG159" s="688"/>
      <c r="DH159" s="688"/>
      <c r="DI159" s="688"/>
      <c r="DJ159" s="688"/>
      <c r="DK159" s="688"/>
      <c r="DL159" s="688"/>
      <c r="DM159" s="688"/>
      <c r="DN159" s="688"/>
      <c r="DO159" s="688"/>
      <c r="DP159" s="688"/>
      <c r="DQ159" s="688"/>
      <c r="DR159" s="688"/>
      <c r="DS159" s="688"/>
      <c r="DT159" s="688"/>
      <c r="DU159" s="688"/>
      <c r="DV159" s="688"/>
      <c r="DW159" s="688"/>
      <c r="DX159" s="688"/>
      <c r="DY159" s="688"/>
      <c r="DZ159" s="688"/>
      <c r="EA159" s="688"/>
      <c r="EB159" s="688"/>
      <c r="EC159" s="688"/>
      <c r="ED159" s="688"/>
      <c r="EE159" s="688"/>
      <c r="EF159" s="688"/>
      <c r="EG159" s="688"/>
      <c r="EH159" s="688"/>
      <c r="EI159" s="688"/>
      <c r="EJ159" s="688"/>
      <c r="EK159" s="688"/>
      <c r="EL159" s="688"/>
      <c r="EM159" s="688"/>
      <c r="EN159" s="688"/>
      <c r="EO159" s="688"/>
      <c r="EP159" s="688"/>
      <c r="EQ159" s="688"/>
      <c r="ER159" s="688"/>
      <c r="ES159" s="688"/>
      <c r="ET159" s="688"/>
      <c r="EU159" s="688"/>
      <c r="EV159" s="688"/>
      <c r="EW159" s="688"/>
      <c r="EX159" s="688"/>
      <c r="EY159" s="688"/>
    </row>
    <row r="160" spans="1:155" s="689" customFormat="1" ht="13.5" customHeight="1" x14ac:dyDescent="0.2">
      <c r="A160" s="679">
        <f t="shared" si="3"/>
        <v>147</v>
      </c>
      <c r="B160" s="695" t="s">
        <v>1976</v>
      </c>
      <c r="C160" s="650" t="s">
        <v>1977</v>
      </c>
      <c r="D160" s="644" t="s">
        <v>1987</v>
      </c>
      <c r="E160" s="620" t="s">
        <v>1999</v>
      </c>
      <c r="F160" s="685"/>
      <c r="G160" s="685"/>
      <c r="H160" s="685"/>
      <c r="I160" s="685"/>
      <c r="J160" s="685"/>
      <c r="K160" s="685"/>
      <c r="L160" s="685"/>
      <c r="M160" s="685"/>
      <c r="N160" s="685"/>
      <c r="O160" s="685"/>
      <c r="P160" s="685"/>
      <c r="Q160" s="685"/>
      <c r="R160" s="685"/>
      <c r="S160" s="685"/>
      <c r="T160" s="685"/>
      <c r="U160" s="685" t="s">
        <v>638</v>
      </c>
      <c r="V160" s="685"/>
      <c r="W160" s="685"/>
      <c r="X160" s="685"/>
      <c r="Y160" s="685"/>
      <c r="Z160" s="685"/>
      <c r="AA160" s="685"/>
      <c r="AB160" s="685"/>
      <c r="AC160" s="685"/>
      <c r="AD160" s="685"/>
      <c r="AE160" s="685"/>
      <c r="AF160" s="685"/>
      <c r="AG160" s="685"/>
      <c r="AH160" s="685"/>
      <c r="AI160" s="685"/>
      <c r="AJ160" s="685"/>
      <c r="AK160" s="687"/>
      <c r="AL160" s="688"/>
      <c r="AM160" s="688"/>
      <c r="AN160" s="688"/>
      <c r="AO160" s="688"/>
      <c r="AP160" s="688"/>
      <c r="AQ160" s="688"/>
      <c r="AR160" s="688"/>
      <c r="AS160" s="688"/>
      <c r="AT160" s="688"/>
      <c r="AU160" s="688"/>
      <c r="AV160" s="688"/>
      <c r="AW160" s="688"/>
      <c r="AX160" s="688"/>
      <c r="AY160" s="688"/>
      <c r="AZ160" s="688"/>
      <c r="BA160" s="688"/>
      <c r="BB160" s="688"/>
      <c r="BC160" s="688"/>
      <c r="BD160" s="688"/>
      <c r="BE160" s="688"/>
      <c r="BF160" s="688"/>
      <c r="BG160" s="688"/>
      <c r="BH160" s="688"/>
      <c r="BI160" s="688"/>
      <c r="BJ160" s="688"/>
      <c r="BK160" s="688"/>
      <c r="BL160" s="688"/>
      <c r="BM160" s="688"/>
      <c r="BN160" s="688"/>
      <c r="BO160" s="688"/>
      <c r="BP160" s="688"/>
      <c r="BQ160" s="688"/>
      <c r="BR160" s="688"/>
      <c r="BS160" s="688"/>
      <c r="BT160" s="688"/>
      <c r="BU160" s="688"/>
      <c r="BV160" s="688"/>
      <c r="BW160" s="688"/>
      <c r="BX160" s="688"/>
      <c r="BY160" s="688"/>
      <c r="BZ160" s="688"/>
      <c r="CA160" s="688"/>
      <c r="CB160" s="688"/>
      <c r="CC160" s="688"/>
      <c r="CD160" s="688"/>
      <c r="CE160" s="688"/>
      <c r="CF160" s="688"/>
      <c r="CG160" s="688"/>
      <c r="CH160" s="688"/>
      <c r="CI160" s="688"/>
      <c r="CJ160" s="688"/>
      <c r="CK160" s="688"/>
      <c r="CL160" s="688"/>
      <c r="CM160" s="688"/>
      <c r="CN160" s="688"/>
      <c r="CO160" s="688"/>
      <c r="CP160" s="688"/>
      <c r="CQ160" s="688"/>
      <c r="CR160" s="688"/>
      <c r="CS160" s="688"/>
      <c r="CT160" s="688"/>
      <c r="CU160" s="688"/>
      <c r="CV160" s="688"/>
      <c r="CW160" s="688"/>
      <c r="CX160" s="688"/>
      <c r="CY160" s="688"/>
      <c r="CZ160" s="688"/>
      <c r="DA160" s="688"/>
      <c r="DB160" s="688"/>
      <c r="DC160" s="688"/>
      <c r="DD160" s="688"/>
      <c r="DE160" s="688"/>
      <c r="DF160" s="688"/>
      <c r="DG160" s="688"/>
      <c r="DH160" s="688"/>
      <c r="DI160" s="688"/>
      <c r="DJ160" s="688"/>
      <c r="DK160" s="688"/>
      <c r="DL160" s="688"/>
      <c r="DM160" s="688"/>
      <c r="DN160" s="688"/>
      <c r="DO160" s="688"/>
      <c r="DP160" s="688"/>
      <c r="DQ160" s="688"/>
      <c r="DR160" s="688"/>
      <c r="DS160" s="688"/>
      <c r="DT160" s="688"/>
      <c r="DU160" s="688"/>
      <c r="DV160" s="688"/>
      <c r="DW160" s="688"/>
      <c r="DX160" s="688"/>
      <c r="DY160" s="688"/>
      <c r="DZ160" s="688"/>
      <c r="EA160" s="688"/>
      <c r="EB160" s="688"/>
      <c r="EC160" s="688"/>
      <c r="ED160" s="688"/>
      <c r="EE160" s="688"/>
      <c r="EF160" s="688"/>
      <c r="EG160" s="688"/>
      <c r="EH160" s="688"/>
      <c r="EI160" s="688"/>
      <c r="EJ160" s="688"/>
      <c r="EK160" s="688"/>
      <c r="EL160" s="688"/>
      <c r="EM160" s="688"/>
      <c r="EN160" s="688"/>
      <c r="EO160" s="688"/>
      <c r="EP160" s="688"/>
      <c r="EQ160" s="688"/>
      <c r="ER160" s="688"/>
      <c r="ES160" s="688"/>
      <c r="ET160" s="688"/>
      <c r="EU160" s="688"/>
      <c r="EV160" s="688"/>
      <c r="EW160" s="688"/>
      <c r="EX160" s="688"/>
      <c r="EY160" s="688"/>
    </row>
    <row r="161" spans="1:155" s="689" customFormat="1" ht="13.5" customHeight="1" x14ac:dyDescent="0.2">
      <c r="A161" s="679">
        <f t="shared" si="3"/>
        <v>148</v>
      </c>
      <c r="B161" s="695" t="s">
        <v>2010</v>
      </c>
      <c r="C161" s="650" t="s">
        <v>1990</v>
      </c>
      <c r="D161" s="644" t="s">
        <v>1988</v>
      </c>
      <c r="E161" s="692"/>
      <c r="F161" s="685"/>
      <c r="G161" s="685"/>
      <c r="H161" s="685"/>
      <c r="I161" s="685"/>
      <c r="J161" s="685"/>
      <c r="K161" s="685"/>
      <c r="L161" s="685"/>
      <c r="M161" s="685"/>
      <c r="N161" s="685"/>
      <c r="O161" s="685"/>
      <c r="P161" s="685"/>
      <c r="Q161" s="685"/>
      <c r="R161" s="685"/>
      <c r="S161" s="685"/>
      <c r="T161" s="685"/>
      <c r="U161" s="685"/>
      <c r="V161" s="685"/>
      <c r="W161" s="685"/>
      <c r="X161" s="685"/>
      <c r="Y161" s="685"/>
      <c r="Z161" s="685"/>
      <c r="AA161" s="685"/>
      <c r="AB161" s="685"/>
      <c r="AC161" s="685"/>
      <c r="AD161" s="685"/>
      <c r="AE161" s="685"/>
      <c r="AF161" s="685"/>
      <c r="AG161" s="685"/>
      <c r="AH161" s="685"/>
      <c r="AI161" s="685"/>
      <c r="AJ161" s="685"/>
      <c r="AK161" s="687"/>
      <c r="AL161" s="688"/>
      <c r="AM161" s="688"/>
      <c r="AN161" s="688"/>
      <c r="AO161" s="688"/>
      <c r="AP161" s="688"/>
      <c r="AQ161" s="688"/>
      <c r="AR161" s="688"/>
      <c r="AS161" s="688"/>
      <c r="AT161" s="688"/>
      <c r="AU161" s="688"/>
      <c r="AV161" s="688"/>
      <c r="AW161" s="688"/>
      <c r="AX161" s="688"/>
      <c r="AY161" s="688"/>
      <c r="AZ161" s="688"/>
      <c r="BA161" s="688"/>
      <c r="BB161" s="688"/>
      <c r="BC161" s="688"/>
      <c r="BD161" s="688"/>
      <c r="BE161" s="688"/>
      <c r="BF161" s="688"/>
      <c r="BG161" s="688"/>
      <c r="BH161" s="688"/>
      <c r="BI161" s="688"/>
      <c r="BJ161" s="688"/>
      <c r="BK161" s="688"/>
      <c r="BL161" s="688"/>
      <c r="BM161" s="688"/>
      <c r="BN161" s="688"/>
      <c r="BO161" s="688"/>
      <c r="BP161" s="688"/>
      <c r="BQ161" s="688"/>
      <c r="BR161" s="688"/>
      <c r="BS161" s="688"/>
      <c r="BT161" s="688"/>
      <c r="BU161" s="688"/>
      <c r="BV161" s="688"/>
      <c r="BW161" s="688"/>
      <c r="BX161" s="688"/>
      <c r="BY161" s="688"/>
      <c r="BZ161" s="688"/>
      <c r="CA161" s="688"/>
      <c r="CB161" s="688"/>
      <c r="CC161" s="688"/>
      <c r="CD161" s="688"/>
      <c r="CE161" s="688"/>
      <c r="CF161" s="688"/>
      <c r="CG161" s="688"/>
      <c r="CH161" s="688"/>
      <c r="CI161" s="688"/>
      <c r="CJ161" s="688"/>
      <c r="CK161" s="688"/>
      <c r="CL161" s="688"/>
      <c r="CM161" s="688"/>
      <c r="CN161" s="688"/>
      <c r="CO161" s="688"/>
      <c r="CP161" s="688"/>
      <c r="CQ161" s="688"/>
      <c r="CR161" s="688"/>
      <c r="CS161" s="688"/>
      <c r="CT161" s="688"/>
      <c r="CU161" s="688"/>
      <c r="CV161" s="688"/>
      <c r="CW161" s="688"/>
      <c r="CX161" s="688"/>
      <c r="CY161" s="688"/>
      <c r="CZ161" s="688"/>
      <c r="DA161" s="688"/>
      <c r="DB161" s="688"/>
      <c r="DC161" s="688"/>
      <c r="DD161" s="688"/>
      <c r="DE161" s="688"/>
      <c r="DF161" s="688"/>
      <c r="DG161" s="688"/>
      <c r="DH161" s="688"/>
      <c r="DI161" s="688"/>
      <c r="DJ161" s="688"/>
      <c r="DK161" s="688"/>
      <c r="DL161" s="688"/>
      <c r="DM161" s="688"/>
      <c r="DN161" s="688"/>
      <c r="DO161" s="688"/>
      <c r="DP161" s="688"/>
      <c r="DQ161" s="688"/>
      <c r="DR161" s="688"/>
      <c r="DS161" s="688"/>
      <c r="DT161" s="688"/>
      <c r="DU161" s="688"/>
      <c r="DV161" s="688"/>
      <c r="DW161" s="688"/>
      <c r="DX161" s="688"/>
      <c r="DY161" s="688"/>
      <c r="DZ161" s="688"/>
      <c r="EA161" s="688"/>
      <c r="EB161" s="688"/>
      <c r="EC161" s="688"/>
      <c r="ED161" s="688"/>
      <c r="EE161" s="688"/>
      <c r="EF161" s="688"/>
      <c r="EG161" s="688"/>
      <c r="EH161" s="688"/>
      <c r="EI161" s="688"/>
      <c r="EJ161" s="688"/>
      <c r="EK161" s="688"/>
      <c r="EL161" s="688"/>
      <c r="EM161" s="688"/>
      <c r="EN161" s="688"/>
      <c r="EO161" s="688"/>
      <c r="EP161" s="688"/>
      <c r="EQ161" s="688"/>
      <c r="ER161" s="688"/>
      <c r="ES161" s="688"/>
      <c r="ET161" s="688"/>
      <c r="EU161" s="688"/>
      <c r="EV161" s="688"/>
      <c r="EW161" s="688"/>
      <c r="EX161" s="688"/>
      <c r="EY161" s="688"/>
    </row>
    <row r="162" spans="1:155" x14ac:dyDescent="0.2">
      <c r="A162" s="698"/>
      <c r="B162" s="699" t="s">
        <v>2011</v>
      </c>
      <c r="C162" s="700"/>
      <c r="D162" s="701"/>
      <c r="E162" s="702"/>
      <c r="F162" s="700"/>
      <c r="G162" s="700"/>
      <c r="H162" s="700"/>
      <c r="I162" s="700"/>
      <c r="J162" s="700"/>
      <c r="K162" s="700"/>
      <c r="L162" s="700"/>
      <c r="M162" s="700"/>
      <c r="AJ162" s="608"/>
    </row>
    <row r="163" spans="1:155" s="647" customFormat="1" ht="33" customHeight="1" x14ac:dyDescent="0.25">
      <c r="B163" s="703" t="s">
        <v>864</v>
      </c>
      <c r="C163" s="704"/>
      <c r="F163" s="705"/>
      <c r="G163" s="705"/>
      <c r="H163" s="705"/>
      <c r="I163" s="705"/>
      <c r="J163" s="705"/>
      <c r="K163" s="705"/>
      <c r="L163" s="705"/>
      <c r="M163" s="705"/>
      <c r="N163" s="705"/>
      <c r="O163" s="705"/>
      <c r="P163" s="705"/>
      <c r="Q163" s="705"/>
      <c r="R163" s="705"/>
      <c r="S163" s="705"/>
      <c r="T163" s="705"/>
      <c r="U163" s="660" t="s">
        <v>1992</v>
      </c>
      <c r="V163" s="705"/>
      <c r="W163" s="705"/>
      <c r="X163" s="705"/>
      <c r="Y163" s="705"/>
      <c r="AA163" s="705"/>
      <c r="AB163" s="705"/>
      <c r="AC163" s="705"/>
      <c r="AD163" s="705"/>
      <c r="AE163" s="705"/>
      <c r="AF163" s="705"/>
      <c r="AG163" s="705"/>
      <c r="AH163" s="660"/>
    </row>
  </sheetData>
  <autoFilter ref="A11:AK163"/>
  <pageMargins left="0.15748031496062992" right="0.15748031496062992" top="0.78740157480314965" bottom="0.31496062992125984" header="0.31496062992125984" footer="0.15748031496062992"/>
  <pageSetup paperSize="9" scale="6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10</vt:i4>
      </vt:variant>
    </vt:vector>
  </HeadingPairs>
  <TitlesOfParts>
    <vt:vector size="32" baseType="lpstr">
      <vt:lpstr>Рубрикатор </vt:lpstr>
      <vt:lpstr>04</vt:lpstr>
      <vt:lpstr>06</vt:lpstr>
      <vt:lpstr>08</vt:lpstr>
      <vt:lpstr>10</vt:lpstr>
      <vt:lpstr>10-1</vt:lpstr>
      <vt:lpstr>10-2</vt:lpstr>
      <vt:lpstr>11</vt:lpstr>
      <vt:lpstr>11-1</vt:lpstr>
      <vt:lpstr>11-2</vt:lpstr>
      <vt:lpstr>13</vt:lpstr>
      <vt:lpstr>13-1</vt:lpstr>
      <vt:lpstr>13-2</vt:lpstr>
      <vt:lpstr>13-3</vt:lpstr>
      <vt:lpstr>13-4</vt:lpstr>
      <vt:lpstr>13-5</vt:lpstr>
      <vt:lpstr>13-6</vt:lpstr>
      <vt:lpstr>13-7</vt:lpstr>
      <vt:lpstr>13-8</vt:lpstr>
      <vt:lpstr>14</vt:lpstr>
      <vt:lpstr>14-2</vt:lpstr>
      <vt:lpstr>14-3</vt:lpstr>
      <vt:lpstr>'10-2'!Заголовки_для_печати</vt:lpstr>
      <vt:lpstr>'14-3'!Заголовки_для_печати</vt:lpstr>
      <vt:lpstr>'10-1'!Область_печати</vt:lpstr>
      <vt:lpstr>'10-2'!Область_печати</vt:lpstr>
      <vt:lpstr>'11-1'!Область_печати</vt:lpstr>
      <vt:lpstr>'11-2'!Область_печати</vt:lpstr>
      <vt:lpstr>'13-1'!Область_печати</vt:lpstr>
      <vt:lpstr>'13-2'!Область_печати</vt:lpstr>
      <vt:lpstr>'14'!Область_печати</vt:lpstr>
      <vt:lpstr>'14-3'!Область_печати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</dc:creator>
  <cp:lastModifiedBy>Сапун Виктория Вячеславовна</cp:lastModifiedBy>
  <cp:lastPrinted>2015-06-03T09:43:57Z</cp:lastPrinted>
  <dcterms:created xsi:type="dcterms:W3CDTF">2015-04-02T07:22:34Z</dcterms:created>
  <dcterms:modified xsi:type="dcterms:W3CDTF">2021-07-12T07:55:20Z</dcterms:modified>
</cp:coreProperties>
</file>