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cnas3.cc.ic.ac.uk\auk13\Year 4\MSci Project\Computing\Data\Eden Model C Strip Geo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R49" i="1"/>
  <c r="R50" i="1"/>
  <c r="R51" i="1"/>
  <c r="R52" i="1"/>
  <c r="R53" i="1"/>
  <c r="R54" i="1"/>
  <c r="R55" i="1"/>
  <c r="R56" i="1"/>
  <c r="R57" i="1"/>
  <c r="R58" i="1"/>
  <c r="R59" i="1"/>
  <c r="R48" i="1"/>
  <c r="R36" i="1"/>
  <c r="R37" i="1"/>
  <c r="R38" i="1"/>
  <c r="R39" i="1"/>
  <c r="R40" i="1"/>
  <c r="R41" i="1"/>
  <c r="R42" i="1"/>
  <c r="R43" i="1"/>
  <c r="R44" i="1"/>
  <c r="R45" i="1"/>
  <c r="R35" i="1"/>
  <c r="R23" i="1"/>
  <c r="R24" i="1"/>
  <c r="R25" i="1"/>
  <c r="R26" i="1"/>
  <c r="R27" i="1"/>
  <c r="R28" i="1"/>
  <c r="R29" i="1"/>
  <c r="R30" i="1"/>
  <c r="R31" i="1"/>
  <c r="R32" i="1"/>
  <c r="R22" i="1"/>
  <c r="R19" i="1"/>
  <c r="R11" i="1"/>
  <c r="R12" i="1"/>
  <c r="R13" i="1"/>
  <c r="R14" i="1"/>
  <c r="R15" i="1"/>
  <c r="R16" i="1"/>
  <c r="R17" i="1"/>
  <c r="R18" i="1"/>
  <c r="R10" i="1"/>
  <c r="Q49" i="1"/>
  <c r="Q50" i="1"/>
  <c r="Q51" i="1"/>
  <c r="Q52" i="1"/>
  <c r="Q53" i="1"/>
  <c r="Q54" i="1"/>
  <c r="Q55" i="1"/>
  <c r="Q56" i="1"/>
  <c r="Q57" i="1"/>
  <c r="Q58" i="1"/>
  <c r="Q59" i="1"/>
  <c r="Q48" i="1"/>
  <c r="Q36" i="1"/>
  <c r="Q37" i="1"/>
  <c r="Q38" i="1"/>
  <c r="Q39" i="1"/>
  <c r="Q40" i="1"/>
  <c r="Q41" i="1"/>
  <c r="Q42" i="1"/>
  <c r="Q43" i="1"/>
  <c r="Q44" i="1"/>
  <c r="Q45" i="1"/>
  <c r="Q35" i="1"/>
  <c r="Q23" i="1"/>
  <c r="Q24" i="1"/>
  <c r="Q25" i="1"/>
  <c r="Q26" i="1"/>
  <c r="Q27" i="1"/>
  <c r="Q28" i="1"/>
  <c r="Q29" i="1"/>
  <c r="Q30" i="1"/>
  <c r="Q31" i="1"/>
  <c r="Q32" i="1"/>
  <c r="Q22" i="1"/>
  <c r="Q11" i="1"/>
  <c r="Q12" i="1"/>
  <c r="Q13" i="1"/>
  <c r="Q14" i="1"/>
  <c r="Q15" i="1"/>
  <c r="Q16" i="1"/>
  <c r="Q17" i="1"/>
  <c r="Q18" i="1"/>
  <c r="Q19" i="1"/>
  <c r="Q10" i="1"/>
  <c r="P50" i="1"/>
  <c r="P51" i="1"/>
  <c r="P52" i="1"/>
  <c r="P53" i="1"/>
  <c r="P54" i="1"/>
  <c r="P55" i="1" s="1"/>
  <c r="P56" i="1" s="1"/>
  <c r="P57" i="1" s="1"/>
  <c r="P58" i="1" s="1"/>
  <c r="P59" i="1" s="1"/>
  <c r="P49" i="1"/>
  <c r="P48" i="1"/>
  <c r="P37" i="1"/>
  <c r="P38" i="1" s="1"/>
  <c r="P39" i="1" s="1"/>
  <c r="P40" i="1" s="1"/>
  <c r="P41" i="1" s="1"/>
  <c r="P42" i="1" s="1"/>
  <c r="P43" i="1" s="1"/>
  <c r="P44" i="1" s="1"/>
  <c r="P45" i="1" s="1"/>
  <c r="P36" i="1"/>
  <c r="P35" i="1"/>
  <c r="P24" i="1"/>
  <c r="P25" i="1"/>
  <c r="P26" i="1"/>
  <c r="P27" i="1"/>
  <c r="P28" i="1"/>
  <c r="P29" i="1" s="1"/>
  <c r="P30" i="1" s="1"/>
  <c r="P31" i="1" s="1"/>
  <c r="P32" i="1" s="1"/>
  <c r="P23" i="1"/>
  <c r="P22" i="1"/>
  <c r="P12" i="1"/>
  <c r="P13" i="1"/>
  <c r="P14" i="1"/>
  <c r="P15" i="1"/>
  <c r="P16" i="1"/>
  <c r="P17" i="1" s="1"/>
  <c r="P18" i="1" s="1"/>
  <c r="P19" i="1" s="1"/>
  <c r="P11" i="1"/>
  <c r="P10" i="1"/>
  <c r="O50" i="1"/>
  <c r="O51" i="1"/>
  <c r="O52" i="1"/>
  <c r="O53" i="1"/>
  <c r="O54" i="1"/>
  <c r="O55" i="1"/>
  <c r="O56" i="1" s="1"/>
  <c r="O57" i="1" s="1"/>
  <c r="O58" i="1" s="1"/>
  <c r="O59" i="1" s="1"/>
  <c r="O49" i="1"/>
  <c r="O48" i="1"/>
  <c r="O37" i="1"/>
  <c r="O38" i="1"/>
  <c r="O39" i="1" s="1"/>
  <c r="O40" i="1" s="1"/>
  <c r="O41" i="1" s="1"/>
  <c r="O42" i="1" s="1"/>
  <c r="O43" i="1" s="1"/>
  <c r="O44" i="1" s="1"/>
  <c r="O45" i="1" s="1"/>
  <c r="O36" i="1"/>
  <c r="O35" i="1"/>
  <c r="O24" i="1"/>
  <c r="O25" i="1" s="1"/>
  <c r="O26" i="1" s="1"/>
  <c r="O27" i="1" s="1"/>
  <c r="O28" i="1" s="1"/>
  <c r="O29" i="1" s="1"/>
  <c r="O30" i="1" s="1"/>
  <c r="O31" i="1" s="1"/>
  <c r="O32" i="1" s="1"/>
  <c r="O23" i="1"/>
  <c r="O22" i="1"/>
  <c r="O12" i="1"/>
  <c r="O13" i="1"/>
  <c r="O14" i="1"/>
  <c r="O15" i="1"/>
  <c r="O17" i="1"/>
  <c r="O18" i="1" s="1"/>
  <c r="O19" i="1" s="1"/>
  <c r="O11" i="1"/>
  <c r="O10" i="1"/>
  <c r="N50" i="1"/>
  <c r="N51" i="1" s="1"/>
  <c r="N52" i="1" s="1"/>
  <c r="N53" i="1" s="1"/>
  <c r="N54" i="1" s="1"/>
  <c r="N55" i="1" s="1"/>
  <c r="N56" i="1" s="1"/>
  <c r="N57" i="1" s="1"/>
  <c r="N58" i="1" s="1"/>
  <c r="N59" i="1" s="1"/>
  <c r="N49" i="1"/>
  <c r="N48" i="1"/>
  <c r="N37" i="1"/>
  <c r="N38" i="1"/>
  <c r="N39" i="1"/>
  <c r="N40" i="1"/>
  <c r="N41" i="1"/>
  <c r="N42" i="1"/>
  <c r="N43" i="1" s="1"/>
  <c r="N44" i="1" s="1"/>
  <c r="N45" i="1" s="1"/>
  <c r="N36" i="1"/>
  <c r="N35" i="1"/>
  <c r="N24" i="1"/>
  <c r="N25" i="1"/>
  <c r="N26" i="1"/>
  <c r="N27" i="1"/>
  <c r="N28" i="1"/>
  <c r="N29" i="1"/>
  <c r="N30" i="1" s="1"/>
  <c r="N31" i="1" s="1"/>
  <c r="N32" i="1" s="1"/>
  <c r="N23" i="1"/>
  <c r="N22" i="1"/>
  <c r="N15" i="1"/>
  <c r="N16" i="1"/>
  <c r="N17" i="1"/>
  <c r="N18" i="1"/>
  <c r="N19" i="1"/>
  <c r="N14" i="1"/>
  <c r="N13" i="1"/>
  <c r="N12" i="1"/>
  <c r="N11" i="1"/>
  <c r="N10" i="1"/>
  <c r="O5" i="1"/>
  <c r="O6" i="1"/>
  <c r="O7" i="1"/>
  <c r="O4" i="1"/>
  <c r="P5" i="1"/>
  <c r="P6" i="1"/>
  <c r="P7" i="1"/>
  <c r="P4" i="1"/>
  <c r="C11" i="1"/>
  <c r="H5" i="1"/>
  <c r="H6" i="1"/>
  <c r="H7" i="1"/>
  <c r="H4" i="1"/>
  <c r="E30" i="1"/>
  <c r="D30" i="1"/>
  <c r="E25" i="1"/>
  <c r="D25" i="1"/>
  <c r="E19" i="1"/>
  <c r="D19" i="1"/>
  <c r="C30" i="1"/>
  <c r="C25" i="1"/>
  <c r="C19" i="1"/>
  <c r="E11" i="1"/>
  <c r="D11" i="1"/>
</calcChain>
</file>

<file path=xl/sharedStrings.xml><?xml version="1.0" encoding="utf-8"?>
<sst xmlns="http://schemas.openxmlformats.org/spreadsheetml/2006/main" count="26" uniqueCount="22">
  <si>
    <t>saturation calc</t>
  </si>
  <si>
    <t>data points</t>
  </si>
  <si>
    <t xml:space="preserve">upper </t>
  </si>
  <si>
    <t>lower</t>
  </si>
  <si>
    <t>using data points from saturation region</t>
  </si>
  <si>
    <t>av/max</t>
  </si>
  <si>
    <t>L</t>
  </si>
  <si>
    <t>log L</t>
  </si>
  <si>
    <t>average w sat</t>
  </si>
  <si>
    <t>crossover time (log)</t>
  </si>
  <si>
    <t>upper bound</t>
  </si>
  <si>
    <t>lower bound</t>
  </si>
  <si>
    <t>middle</t>
  </si>
  <si>
    <t>upper error</t>
  </si>
  <si>
    <t>lower error</t>
  </si>
  <si>
    <t>Data Collapse?</t>
  </si>
  <si>
    <t>log t</t>
  </si>
  <si>
    <t>log w</t>
  </si>
  <si>
    <t>log t crossover</t>
  </si>
  <si>
    <t>log w sat</t>
  </si>
  <si>
    <t>log w - alpha*log L</t>
  </si>
  <si>
    <t>log t - z*log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</si>
</sst>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9"/>
  <sheetViews>
    <sheetView tabSelected="1" topLeftCell="G34" workbookViewId="0">
      <selection activeCell="Q48" sqref="Q48:Q59"/>
    </sheetView>
  </sheetViews>
  <sheetFormatPr defaultRowHeight="15" x14ac:dyDescent="0.25"/>
  <cols>
    <col min="2" max="2" width="14.42578125" customWidth="1"/>
    <col min="9" max="9" width="14.42578125" customWidth="1"/>
    <col min="11" max="11" width="18.85546875" customWidth="1"/>
    <col min="12" max="12" width="12" customWidth="1"/>
    <col min="13" max="13" width="12.85546875" customWidth="1"/>
    <col min="14" max="14" width="11.5703125" customWidth="1"/>
    <col min="15" max="15" width="19.5703125" customWidth="1"/>
    <col min="17" max="17" width="18.7109375" customWidth="1"/>
  </cols>
  <sheetData>
    <row r="1" spans="2:18" x14ac:dyDescent="0.25">
      <c r="B1" t="s">
        <v>4</v>
      </c>
    </row>
    <row r="3" spans="2:18" x14ac:dyDescent="0.25">
      <c r="B3" t="s">
        <v>0</v>
      </c>
      <c r="C3" t="s">
        <v>1</v>
      </c>
      <c r="D3" t="s">
        <v>2</v>
      </c>
      <c r="E3" t="s">
        <v>3</v>
      </c>
      <c r="G3" t="s">
        <v>6</v>
      </c>
      <c r="H3" t="s">
        <v>7</v>
      </c>
      <c r="I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</row>
    <row r="4" spans="2:18" x14ac:dyDescent="0.25">
      <c r="B4">
        <v>100</v>
      </c>
      <c r="C4">
        <v>1.17201</v>
      </c>
      <c r="D4">
        <v>0.28623999999999999</v>
      </c>
      <c r="E4">
        <v>0.40259</v>
      </c>
      <c r="G4">
        <v>100</v>
      </c>
      <c r="H4">
        <f>LN(G4)</f>
        <v>4.6051701859880918</v>
      </c>
      <c r="K4">
        <v>100</v>
      </c>
      <c r="L4">
        <v>11.751749999999999</v>
      </c>
      <c r="M4">
        <v>10.263680000000001</v>
      </c>
      <c r="N4">
        <v>11.02582</v>
      </c>
      <c r="O4">
        <f>L4-N4</f>
        <v>0.72592999999999996</v>
      </c>
      <c r="P4">
        <f>N4-M4</f>
        <v>0.76213999999999871</v>
      </c>
    </row>
    <row r="5" spans="2:18" x14ac:dyDescent="0.25">
      <c r="C5">
        <v>1.1610799999999999</v>
      </c>
      <c r="D5">
        <v>0.26086999999999999</v>
      </c>
      <c r="E5">
        <v>0.35391</v>
      </c>
      <c r="G5">
        <v>250</v>
      </c>
      <c r="H5">
        <f t="shared" ref="H5:H7" si="0">LN(G5)</f>
        <v>5.521460917862246</v>
      </c>
      <c r="K5">
        <v>250</v>
      </c>
      <c r="L5">
        <v>13.161949999999999</v>
      </c>
      <c r="M5">
        <v>11.751749999999999</v>
      </c>
      <c r="N5">
        <v>12.460900000000001</v>
      </c>
      <c r="O5">
        <f t="shared" ref="O5:O7" si="1">L5-N5</f>
        <v>0.70104999999999862</v>
      </c>
      <c r="P5">
        <f t="shared" ref="P5:P7" si="2">N5-M5</f>
        <v>0.70915000000000106</v>
      </c>
    </row>
    <row r="6" spans="2:18" x14ac:dyDescent="0.25">
      <c r="C6">
        <v>1.1062700000000001</v>
      </c>
      <c r="D6">
        <v>0.27474999999999999</v>
      </c>
      <c r="E6">
        <v>0.38009999999999999</v>
      </c>
      <c r="G6">
        <v>500</v>
      </c>
      <c r="H6">
        <f t="shared" si="0"/>
        <v>6.2146080984221914</v>
      </c>
      <c r="K6">
        <v>500</v>
      </c>
      <c r="L6">
        <v>15.24826</v>
      </c>
      <c r="M6">
        <v>13.859030000000001</v>
      </c>
      <c r="N6">
        <v>14.55414</v>
      </c>
      <c r="O6">
        <f t="shared" si="1"/>
        <v>0.69411999999999985</v>
      </c>
      <c r="P6">
        <f t="shared" si="2"/>
        <v>0.69510999999999967</v>
      </c>
    </row>
    <row r="7" spans="2:18" x14ac:dyDescent="0.25">
      <c r="C7">
        <v>1.1777500000000001</v>
      </c>
      <c r="D7">
        <v>0.28508</v>
      </c>
      <c r="E7">
        <v>0.40027000000000001</v>
      </c>
      <c r="G7">
        <v>1000</v>
      </c>
      <c r="H7">
        <f t="shared" si="0"/>
        <v>6.9077552789821368</v>
      </c>
      <c r="K7">
        <v>1000</v>
      </c>
      <c r="L7">
        <v>16.635290000000001</v>
      </c>
      <c r="M7">
        <v>15.24826</v>
      </c>
      <c r="N7">
        <v>15.9419</v>
      </c>
      <c r="O7">
        <f t="shared" si="1"/>
        <v>0.69339000000000084</v>
      </c>
      <c r="P7">
        <f t="shared" si="2"/>
        <v>0.69364000000000026</v>
      </c>
    </row>
    <row r="8" spans="2:18" x14ac:dyDescent="0.25">
      <c r="C8">
        <v>1.09579</v>
      </c>
      <c r="D8">
        <v>0.23297000000000001</v>
      </c>
      <c r="E8">
        <v>0.30426999999999998</v>
      </c>
    </row>
    <row r="9" spans="2:18" x14ac:dyDescent="0.25">
      <c r="C9">
        <v>1.1401600000000001</v>
      </c>
      <c r="D9">
        <v>0.2681</v>
      </c>
      <c r="E9">
        <v>0.36742000000000002</v>
      </c>
      <c r="L9" t="s">
        <v>16</v>
      </c>
      <c r="M9" t="s">
        <v>17</v>
      </c>
      <c r="N9" t="s">
        <v>7</v>
      </c>
      <c r="O9" t="s">
        <v>18</v>
      </c>
      <c r="P9" t="s">
        <v>19</v>
      </c>
      <c r="Q9" t="s">
        <v>20</v>
      </c>
      <c r="R9" t="s">
        <v>21</v>
      </c>
    </row>
    <row r="10" spans="2:18" x14ac:dyDescent="0.25">
      <c r="C10">
        <v>1.1486499999999999</v>
      </c>
      <c r="D10">
        <v>0.25403999999999999</v>
      </c>
      <c r="E10">
        <v>0.34139000000000003</v>
      </c>
      <c r="I10" t="s">
        <v>15</v>
      </c>
      <c r="K10">
        <v>100</v>
      </c>
      <c r="L10">
        <v>8.3177699999999994</v>
      </c>
      <c r="M10">
        <v>0.76188</v>
      </c>
      <c r="N10">
        <f>H4</f>
        <v>4.6051701859880918</v>
      </c>
      <c r="O10">
        <f>N4</f>
        <v>11.02582</v>
      </c>
      <c r="P10">
        <f>C11</f>
        <v>1.1431014285714285</v>
      </c>
      <c r="Q10">
        <f>M10-0.45*N10</f>
        <v>-1.3104465836946413</v>
      </c>
      <c r="R10">
        <f>L10-2.2*N10</f>
        <v>-1.8136044091738039</v>
      </c>
    </row>
    <row r="11" spans="2:18" x14ac:dyDescent="0.25">
      <c r="B11" t="s">
        <v>5</v>
      </c>
      <c r="C11">
        <f>AVERAGE(C4:C10)</f>
        <v>1.1431014285714285</v>
      </c>
      <c r="D11">
        <f>MAX(D4:D10)</f>
        <v>0.28623999999999999</v>
      </c>
      <c r="E11">
        <f>MAX(E4:E10)</f>
        <v>0.40259</v>
      </c>
      <c r="L11">
        <v>9.4163800000000002</v>
      </c>
      <c r="M11">
        <v>1.0204599999999999</v>
      </c>
      <c r="N11">
        <f>H4</f>
        <v>4.6051701859880918</v>
      </c>
      <c r="O11">
        <f>O10</f>
        <v>11.02582</v>
      </c>
      <c r="P11">
        <f>P10</f>
        <v>1.1431014285714285</v>
      </c>
      <c r="Q11">
        <f t="shared" ref="Q11:Q19" si="3">M11-0.45*N11</f>
        <v>-1.0518665836946415</v>
      </c>
      <c r="R11">
        <f t="shared" ref="R11:R19" si="4">L11-2.2*N11</f>
        <v>-0.71499440917380319</v>
      </c>
    </row>
    <row r="12" spans="2:18" x14ac:dyDescent="0.25">
      <c r="L12">
        <v>10.263680000000001</v>
      </c>
      <c r="M12">
        <v>1.1250899999999999</v>
      </c>
      <c r="N12">
        <f>H4</f>
        <v>4.6051701859880918</v>
      </c>
      <c r="O12">
        <f t="shared" ref="O12:O19" si="5">O11</f>
        <v>11.02582</v>
      </c>
      <c r="P12">
        <f t="shared" ref="P12:P19" si="6">P11</f>
        <v>1.1431014285714285</v>
      </c>
      <c r="Q12">
        <f t="shared" si="3"/>
        <v>-0.94723658369464148</v>
      </c>
      <c r="R12">
        <f t="shared" si="4"/>
        <v>0.13230559082619742</v>
      </c>
    </row>
    <row r="13" spans="2:18" x14ac:dyDescent="0.25">
      <c r="B13">
        <v>250</v>
      </c>
      <c r="C13">
        <v>1.60741</v>
      </c>
      <c r="D13">
        <v>0.20555999999999999</v>
      </c>
      <c r="E13">
        <v>0.25903999999999999</v>
      </c>
      <c r="L13">
        <v>11.02582</v>
      </c>
      <c r="M13">
        <v>1.17201</v>
      </c>
      <c r="N13">
        <f>N12</f>
        <v>4.6051701859880918</v>
      </c>
      <c r="O13">
        <f t="shared" si="5"/>
        <v>11.02582</v>
      </c>
      <c r="P13">
        <f t="shared" si="6"/>
        <v>1.1431014285714285</v>
      </c>
      <c r="Q13">
        <f t="shared" si="3"/>
        <v>-0.9003165836946414</v>
      </c>
      <c r="R13">
        <f t="shared" si="4"/>
        <v>0.89444559082619612</v>
      </c>
    </row>
    <row r="14" spans="2:18" x14ac:dyDescent="0.25">
      <c r="C14">
        <v>1.58081</v>
      </c>
      <c r="D14">
        <v>0.24351999999999999</v>
      </c>
      <c r="E14">
        <v>0.32258999999999999</v>
      </c>
      <c r="L14">
        <v>11.751749999999999</v>
      </c>
      <c r="M14">
        <v>1.1610799999999999</v>
      </c>
      <c r="N14">
        <f>N13</f>
        <v>4.6051701859880918</v>
      </c>
      <c r="O14">
        <f t="shared" si="5"/>
        <v>11.02582</v>
      </c>
      <c r="P14">
        <f t="shared" si="6"/>
        <v>1.1431014285714285</v>
      </c>
      <c r="Q14">
        <f t="shared" si="3"/>
        <v>-0.91124658369464151</v>
      </c>
      <c r="R14">
        <f t="shared" si="4"/>
        <v>1.6203755908261961</v>
      </c>
    </row>
    <row r="15" spans="2:18" x14ac:dyDescent="0.25">
      <c r="C15">
        <v>1.6307100000000001</v>
      </c>
      <c r="D15">
        <v>0.24277000000000001</v>
      </c>
      <c r="E15">
        <v>0.32127</v>
      </c>
      <c r="L15">
        <v>12.460900000000001</v>
      </c>
      <c r="M15">
        <v>1.1062700000000001</v>
      </c>
      <c r="N15">
        <f t="shared" ref="N15:N19" si="7">N14</f>
        <v>4.6051701859880918</v>
      </c>
      <c r="O15">
        <f t="shared" si="5"/>
        <v>11.02582</v>
      </c>
      <c r="P15">
        <f t="shared" si="6"/>
        <v>1.1431014285714285</v>
      </c>
      <c r="Q15">
        <f t="shared" si="3"/>
        <v>-0.96605658369464131</v>
      </c>
      <c r="R15">
        <f t="shared" si="4"/>
        <v>2.3295255908261971</v>
      </c>
    </row>
    <row r="16" spans="2:18" x14ac:dyDescent="0.25">
      <c r="C16">
        <v>1.5870899999999999</v>
      </c>
      <c r="D16">
        <v>0.24509</v>
      </c>
      <c r="E16">
        <v>0.32536999999999999</v>
      </c>
      <c r="L16">
        <v>13.161949999999999</v>
      </c>
      <c r="M16">
        <v>1.1777500000000001</v>
      </c>
      <c r="N16">
        <f t="shared" si="7"/>
        <v>4.6051701859880918</v>
      </c>
      <c r="O16">
        <f>O15</f>
        <v>11.02582</v>
      </c>
      <c r="P16">
        <f t="shared" si="6"/>
        <v>1.1431014285714285</v>
      </c>
      <c r="Q16">
        <f t="shared" si="3"/>
        <v>-0.89457658369464133</v>
      </c>
      <c r="R16">
        <f t="shared" si="4"/>
        <v>3.0305755908261958</v>
      </c>
    </row>
    <row r="17" spans="2:18" x14ac:dyDescent="0.25">
      <c r="C17">
        <v>1.5965499999999999</v>
      </c>
      <c r="D17">
        <v>0.32594000000000001</v>
      </c>
      <c r="E17">
        <v>0.48668</v>
      </c>
      <c r="L17">
        <v>13.859030000000001</v>
      </c>
      <c r="M17">
        <v>1.09579</v>
      </c>
      <c r="N17">
        <f t="shared" si="7"/>
        <v>4.6051701859880918</v>
      </c>
      <c r="O17">
        <f t="shared" si="5"/>
        <v>11.02582</v>
      </c>
      <c r="P17">
        <f t="shared" si="6"/>
        <v>1.1431014285714285</v>
      </c>
      <c r="Q17">
        <f t="shared" si="3"/>
        <v>-0.97653658369464136</v>
      </c>
      <c r="R17">
        <f t="shared" si="4"/>
        <v>3.7276555908261972</v>
      </c>
    </row>
    <row r="18" spans="2:18" x14ac:dyDescent="0.25">
      <c r="C18">
        <v>1.6471100000000001</v>
      </c>
      <c r="D18">
        <v>0.21453</v>
      </c>
      <c r="E18">
        <v>0.27349000000000001</v>
      </c>
      <c r="L18">
        <v>14.55414</v>
      </c>
      <c r="M18">
        <v>1.1401600000000001</v>
      </c>
      <c r="N18">
        <f t="shared" si="7"/>
        <v>4.6051701859880918</v>
      </c>
      <c r="O18">
        <f t="shared" si="5"/>
        <v>11.02582</v>
      </c>
      <c r="P18">
        <f t="shared" si="6"/>
        <v>1.1431014285714285</v>
      </c>
      <c r="Q18">
        <f t="shared" si="3"/>
        <v>-0.93216658369464134</v>
      </c>
      <c r="R18">
        <f t="shared" si="4"/>
        <v>4.4227655908261969</v>
      </c>
    </row>
    <row r="19" spans="2:18" x14ac:dyDescent="0.25">
      <c r="B19" t="s">
        <v>5</v>
      </c>
      <c r="C19">
        <f>AVERAGE(C13:C18)</f>
        <v>1.6082799999999999</v>
      </c>
      <c r="D19">
        <f>MAX(D13:D18)</f>
        <v>0.32594000000000001</v>
      </c>
      <c r="E19">
        <f>MAX(E13:E18)</f>
        <v>0.48668</v>
      </c>
      <c r="L19">
        <v>15.24826</v>
      </c>
      <c r="M19">
        <v>1.1486499999999999</v>
      </c>
      <c r="N19">
        <f t="shared" si="7"/>
        <v>4.6051701859880918</v>
      </c>
      <c r="O19">
        <f t="shared" si="5"/>
        <v>11.02582</v>
      </c>
      <c r="P19">
        <f t="shared" si="6"/>
        <v>1.1431014285714285</v>
      </c>
      <c r="Q19">
        <f t="shared" si="3"/>
        <v>-0.92367658369464145</v>
      </c>
      <c r="R19">
        <f t="shared" si="4"/>
        <v>5.1168855908261968</v>
      </c>
    </row>
    <row r="21" spans="2:18" x14ac:dyDescent="0.25">
      <c r="B21">
        <v>500</v>
      </c>
      <c r="C21">
        <v>1.84056</v>
      </c>
      <c r="D21">
        <v>0.27556999999999998</v>
      </c>
      <c r="E21">
        <v>0.38168000000000002</v>
      </c>
    </row>
    <row r="22" spans="2:18" x14ac:dyDescent="0.25">
      <c r="C22">
        <v>1.9355</v>
      </c>
      <c r="D22">
        <v>0.26299</v>
      </c>
      <c r="E22">
        <v>0.35783999999999999</v>
      </c>
      <c r="K22">
        <v>250</v>
      </c>
      <c r="L22">
        <v>8.3177699999999994</v>
      </c>
      <c r="M22">
        <v>0.59948000000000001</v>
      </c>
      <c r="N22">
        <f>H5</f>
        <v>5.521460917862246</v>
      </c>
      <c r="O22">
        <f>N5</f>
        <v>12.460900000000001</v>
      </c>
      <c r="P22">
        <f>C19</f>
        <v>1.6082799999999999</v>
      </c>
      <c r="Q22">
        <f>M22-0.45*N22</f>
        <v>-1.8851774130380108</v>
      </c>
      <c r="R22">
        <f>L22-2.2*N22</f>
        <v>-3.8294440192969432</v>
      </c>
    </row>
    <row r="23" spans="2:18" x14ac:dyDescent="0.25">
      <c r="C23">
        <v>1.8779699999999999</v>
      </c>
      <c r="D23">
        <v>0.25396000000000002</v>
      </c>
      <c r="E23">
        <v>0.34123999999999999</v>
      </c>
      <c r="L23">
        <v>9.4163800000000002</v>
      </c>
      <c r="M23">
        <v>0.89944000000000002</v>
      </c>
      <c r="N23">
        <f>N22</f>
        <v>5.521460917862246</v>
      </c>
      <c r="O23">
        <f>O22</f>
        <v>12.460900000000001</v>
      </c>
      <c r="P23">
        <f>P22</f>
        <v>1.6082799999999999</v>
      </c>
      <c r="Q23">
        <f t="shared" ref="Q23:Q32" si="8">M23-0.45*N23</f>
        <v>-1.5852174130380108</v>
      </c>
      <c r="R23">
        <f t="shared" ref="R23:R32" si="9">L23-2.2*N23</f>
        <v>-2.7308340192969425</v>
      </c>
    </row>
    <row r="24" spans="2:18" x14ac:dyDescent="0.25">
      <c r="C24">
        <v>1.83524</v>
      </c>
      <c r="D24">
        <v>0.24998999999999999</v>
      </c>
      <c r="E24">
        <v>0.33409</v>
      </c>
      <c r="L24">
        <v>10.263680000000001</v>
      </c>
      <c r="M24">
        <v>1.0888100000000001</v>
      </c>
      <c r="N24">
        <f t="shared" ref="N24:N32" si="10">N23</f>
        <v>5.521460917862246</v>
      </c>
      <c r="O24">
        <f t="shared" ref="O24:O32" si="11">O23</f>
        <v>12.460900000000001</v>
      </c>
      <c r="P24">
        <f t="shared" ref="P24:P32" si="12">P23</f>
        <v>1.6082799999999999</v>
      </c>
      <c r="Q24">
        <f t="shared" si="8"/>
        <v>-1.3958474130380107</v>
      </c>
      <c r="R24">
        <f t="shared" si="9"/>
        <v>-1.8835340192969419</v>
      </c>
    </row>
    <row r="25" spans="2:18" x14ac:dyDescent="0.25">
      <c r="B25" t="s">
        <v>5</v>
      </c>
      <c r="C25">
        <f>AVERAGE(C21:C24)</f>
        <v>1.8723175000000001</v>
      </c>
      <c r="D25">
        <f>MAX(D21:D24)</f>
        <v>0.27556999999999998</v>
      </c>
      <c r="E25">
        <f>MAX(E21:E24)</f>
        <v>0.38168000000000002</v>
      </c>
      <c r="L25">
        <v>11.02582</v>
      </c>
      <c r="M25">
        <v>1.2937700000000001</v>
      </c>
      <c r="N25">
        <f t="shared" si="10"/>
        <v>5.521460917862246</v>
      </c>
      <c r="O25">
        <f t="shared" si="11"/>
        <v>12.460900000000001</v>
      </c>
      <c r="P25">
        <f t="shared" si="12"/>
        <v>1.6082799999999999</v>
      </c>
      <c r="Q25">
        <f t="shared" si="8"/>
        <v>-1.1908874130380107</v>
      </c>
      <c r="R25">
        <f t="shared" si="9"/>
        <v>-1.1213940192969432</v>
      </c>
    </row>
    <row r="26" spans="2:18" x14ac:dyDescent="0.25">
      <c r="L26">
        <v>11.751749999999999</v>
      </c>
      <c r="M26">
        <v>1.5014000000000001</v>
      </c>
      <c r="N26">
        <f t="shared" si="10"/>
        <v>5.521460917862246</v>
      </c>
      <c r="O26">
        <f t="shared" si="11"/>
        <v>12.460900000000001</v>
      </c>
      <c r="P26">
        <f t="shared" si="12"/>
        <v>1.6082799999999999</v>
      </c>
      <c r="Q26">
        <f t="shared" si="8"/>
        <v>-0.98325741303801073</v>
      </c>
      <c r="R26">
        <f t="shared" si="9"/>
        <v>-0.39546401929694319</v>
      </c>
    </row>
    <row r="27" spans="2:18" x14ac:dyDescent="0.25">
      <c r="B27">
        <v>1000</v>
      </c>
      <c r="C27">
        <v>2.1069399999999998</v>
      </c>
      <c r="D27">
        <v>0.27342</v>
      </c>
      <c r="E27">
        <v>0.37753999999999999</v>
      </c>
      <c r="L27">
        <v>12.460900000000001</v>
      </c>
      <c r="M27">
        <v>1.60741</v>
      </c>
      <c r="N27">
        <f t="shared" si="10"/>
        <v>5.521460917862246</v>
      </c>
      <c r="O27">
        <f t="shared" si="11"/>
        <v>12.460900000000001</v>
      </c>
      <c r="P27">
        <f t="shared" si="12"/>
        <v>1.6082799999999999</v>
      </c>
      <c r="Q27">
        <f t="shared" si="8"/>
        <v>-0.87724741303801079</v>
      </c>
      <c r="R27">
        <f t="shared" si="9"/>
        <v>0.31368598070305787</v>
      </c>
    </row>
    <row r="28" spans="2:18" x14ac:dyDescent="0.25">
      <c r="C28">
        <v>2.2143700000000002</v>
      </c>
      <c r="D28">
        <v>0.17788000000000001</v>
      </c>
      <c r="E28">
        <v>0.21651999999999999</v>
      </c>
      <c r="L28">
        <v>13.161949999999999</v>
      </c>
      <c r="M28">
        <v>1.58081</v>
      </c>
      <c r="N28">
        <f t="shared" si="10"/>
        <v>5.521460917862246</v>
      </c>
      <c r="O28">
        <f t="shared" si="11"/>
        <v>12.460900000000001</v>
      </c>
      <c r="P28">
        <f t="shared" si="12"/>
        <v>1.6082799999999999</v>
      </c>
      <c r="Q28">
        <f t="shared" si="8"/>
        <v>-0.90384741303801075</v>
      </c>
      <c r="R28">
        <f t="shared" si="9"/>
        <v>1.0147359807030565</v>
      </c>
    </row>
    <row r="29" spans="2:18" x14ac:dyDescent="0.25">
      <c r="C29">
        <v>2.2416299999999998</v>
      </c>
      <c r="D29">
        <v>0.18995000000000001</v>
      </c>
      <c r="E29">
        <v>0.23469999999999999</v>
      </c>
      <c r="L29">
        <v>13.859030000000001</v>
      </c>
      <c r="M29">
        <v>1.6307100000000001</v>
      </c>
      <c r="N29">
        <f t="shared" si="10"/>
        <v>5.521460917862246</v>
      </c>
      <c r="O29">
        <f t="shared" si="11"/>
        <v>12.460900000000001</v>
      </c>
      <c r="P29">
        <f t="shared" si="12"/>
        <v>1.6082799999999999</v>
      </c>
      <c r="Q29">
        <f t="shared" si="8"/>
        <v>-0.85394741303801069</v>
      </c>
      <c r="R29">
        <f t="shared" si="9"/>
        <v>1.711815980703058</v>
      </c>
    </row>
    <row r="30" spans="2:18" x14ac:dyDescent="0.25">
      <c r="B30" t="s">
        <v>5</v>
      </c>
      <c r="C30">
        <f>AVERAGE(C27:C29)</f>
        <v>2.1876466666666667</v>
      </c>
      <c r="D30">
        <f>MAX(D27:D29)</f>
        <v>0.27342</v>
      </c>
      <c r="E30">
        <f>MAX(E27:E29)</f>
        <v>0.37753999999999999</v>
      </c>
      <c r="L30">
        <v>14.55414</v>
      </c>
      <c r="M30">
        <v>1.5870899999999999</v>
      </c>
      <c r="N30">
        <f t="shared" si="10"/>
        <v>5.521460917862246</v>
      </c>
      <c r="O30">
        <f t="shared" si="11"/>
        <v>12.460900000000001</v>
      </c>
      <c r="P30">
        <f t="shared" si="12"/>
        <v>1.6082799999999999</v>
      </c>
      <c r="Q30">
        <f t="shared" si="8"/>
        <v>-0.89756741303801091</v>
      </c>
      <c r="R30">
        <f t="shared" si="9"/>
        <v>2.4069259807030576</v>
      </c>
    </row>
    <row r="31" spans="2:18" x14ac:dyDescent="0.25">
      <c r="L31">
        <v>15.24826</v>
      </c>
      <c r="M31">
        <v>1.5965499999999999</v>
      </c>
      <c r="N31">
        <f t="shared" si="10"/>
        <v>5.521460917862246</v>
      </c>
      <c r="O31">
        <f t="shared" si="11"/>
        <v>12.460900000000001</v>
      </c>
      <c r="P31">
        <f t="shared" si="12"/>
        <v>1.6082799999999999</v>
      </c>
      <c r="Q31">
        <f t="shared" si="8"/>
        <v>-0.88810741303801088</v>
      </c>
      <c r="R31">
        <f t="shared" si="9"/>
        <v>3.1010459807030575</v>
      </c>
    </row>
    <row r="32" spans="2:18" x14ac:dyDescent="0.25">
      <c r="L32">
        <v>15.9419</v>
      </c>
      <c r="M32">
        <v>1.6471100000000001</v>
      </c>
      <c r="N32">
        <f t="shared" si="10"/>
        <v>5.521460917862246</v>
      </c>
      <c r="O32">
        <f t="shared" si="11"/>
        <v>12.460900000000001</v>
      </c>
      <c r="P32">
        <f t="shared" si="12"/>
        <v>1.6082799999999999</v>
      </c>
      <c r="Q32">
        <f t="shared" si="8"/>
        <v>-0.83754741303801072</v>
      </c>
      <c r="R32">
        <f t="shared" si="9"/>
        <v>3.7946859807030577</v>
      </c>
    </row>
    <row r="35" spans="11:18" x14ac:dyDescent="0.25">
      <c r="K35">
        <v>500</v>
      </c>
      <c r="L35">
        <v>8.3177699999999994</v>
      </c>
      <c r="M35">
        <v>0.41502</v>
      </c>
      <c r="N35">
        <f>H6</f>
        <v>6.2146080984221914</v>
      </c>
      <c r="O35">
        <f>N6</f>
        <v>14.55414</v>
      </c>
      <c r="P35">
        <f>C25</f>
        <v>1.8723175000000001</v>
      </c>
      <c r="Q35">
        <f>M35-0.45*N35</f>
        <v>-2.3815536442899861</v>
      </c>
      <c r="R35">
        <f>L35-2.2*N35</f>
        <v>-5.3543678165288231</v>
      </c>
    </row>
    <row r="36" spans="11:18" x14ac:dyDescent="0.25">
      <c r="L36">
        <v>9.4163800000000002</v>
      </c>
      <c r="M36">
        <v>0.70848999999999995</v>
      </c>
      <c r="N36">
        <f>N35</f>
        <v>6.2146080984221914</v>
      </c>
      <c r="O36">
        <f>O35</f>
        <v>14.55414</v>
      </c>
      <c r="P36">
        <f>P35</f>
        <v>1.8723175000000001</v>
      </c>
      <c r="Q36">
        <f t="shared" ref="Q36:Q45" si="13">M36-0.45*N36</f>
        <v>-2.0880836442899864</v>
      </c>
      <c r="R36">
        <f t="shared" ref="R36:R45" si="14">L36-2.2*N36</f>
        <v>-4.2557578165288223</v>
      </c>
    </row>
    <row r="37" spans="11:18" x14ac:dyDescent="0.25">
      <c r="L37">
        <v>10.263680000000001</v>
      </c>
      <c r="M37">
        <v>0.94630999999999998</v>
      </c>
      <c r="N37">
        <f t="shared" ref="N37:N45" si="15">N36</f>
        <v>6.2146080984221914</v>
      </c>
      <c r="O37">
        <f t="shared" ref="O37:O45" si="16">O36</f>
        <v>14.55414</v>
      </c>
      <c r="P37">
        <f t="shared" ref="P37:P45" si="17">P36</f>
        <v>1.8723175000000001</v>
      </c>
      <c r="Q37">
        <f t="shared" si="13"/>
        <v>-1.8502636442899862</v>
      </c>
      <c r="R37">
        <f t="shared" si="14"/>
        <v>-3.4084578165288217</v>
      </c>
    </row>
    <row r="38" spans="11:18" x14ac:dyDescent="0.25">
      <c r="L38">
        <v>11.02582</v>
      </c>
      <c r="M38">
        <v>1.2534700000000001</v>
      </c>
      <c r="N38">
        <f t="shared" si="15"/>
        <v>6.2146080984221914</v>
      </c>
      <c r="O38">
        <f t="shared" si="16"/>
        <v>14.55414</v>
      </c>
      <c r="P38">
        <f t="shared" si="17"/>
        <v>1.8723175000000001</v>
      </c>
      <c r="Q38">
        <f t="shared" si="13"/>
        <v>-1.5431036442899861</v>
      </c>
      <c r="R38">
        <f t="shared" si="14"/>
        <v>-2.646317816528823</v>
      </c>
    </row>
    <row r="39" spans="11:18" x14ac:dyDescent="0.25">
      <c r="L39">
        <v>11.751749999999999</v>
      </c>
      <c r="M39">
        <v>1.4285699999999999</v>
      </c>
      <c r="N39">
        <f t="shared" si="15"/>
        <v>6.2146080984221914</v>
      </c>
      <c r="O39">
        <f t="shared" si="16"/>
        <v>14.55414</v>
      </c>
      <c r="P39">
        <f t="shared" si="17"/>
        <v>1.8723175000000001</v>
      </c>
      <c r="Q39">
        <f t="shared" si="13"/>
        <v>-1.3680036442899863</v>
      </c>
      <c r="R39">
        <f t="shared" si="14"/>
        <v>-1.9203878165288231</v>
      </c>
    </row>
    <row r="40" spans="11:18" x14ac:dyDescent="0.25">
      <c r="L40">
        <v>12.460900000000001</v>
      </c>
      <c r="M40">
        <v>1.58497</v>
      </c>
      <c r="N40">
        <f t="shared" si="15"/>
        <v>6.2146080984221914</v>
      </c>
      <c r="O40">
        <f t="shared" si="16"/>
        <v>14.55414</v>
      </c>
      <c r="P40">
        <f t="shared" si="17"/>
        <v>1.8723175000000001</v>
      </c>
      <c r="Q40">
        <f t="shared" si="13"/>
        <v>-1.2116036442899862</v>
      </c>
      <c r="R40">
        <f t="shared" si="14"/>
        <v>-1.211237816528822</v>
      </c>
    </row>
    <row r="41" spans="11:18" x14ac:dyDescent="0.25">
      <c r="L41">
        <v>13.161949999999999</v>
      </c>
      <c r="M41">
        <v>1.7657799999999999</v>
      </c>
      <c r="N41">
        <f t="shared" si="15"/>
        <v>6.2146080984221914</v>
      </c>
      <c r="O41">
        <f t="shared" si="16"/>
        <v>14.55414</v>
      </c>
      <c r="P41">
        <f t="shared" si="17"/>
        <v>1.8723175000000001</v>
      </c>
      <c r="Q41">
        <f t="shared" si="13"/>
        <v>-1.0307936442899863</v>
      </c>
      <c r="R41">
        <f t="shared" si="14"/>
        <v>-0.51018781652882339</v>
      </c>
    </row>
    <row r="42" spans="11:18" x14ac:dyDescent="0.25">
      <c r="L42">
        <v>13.859030000000001</v>
      </c>
      <c r="M42">
        <v>1.84056</v>
      </c>
      <c r="N42">
        <f t="shared" si="15"/>
        <v>6.2146080984221914</v>
      </c>
      <c r="O42">
        <f t="shared" si="16"/>
        <v>14.55414</v>
      </c>
      <c r="P42">
        <f t="shared" si="17"/>
        <v>1.8723175000000001</v>
      </c>
      <c r="Q42">
        <f t="shared" si="13"/>
        <v>-0.95601364428998625</v>
      </c>
      <c r="R42">
        <f t="shared" si="14"/>
        <v>0.18689218347117809</v>
      </c>
    </row>
    <row r="43" spans="11:18" x14ac:dyDescent="0.25">
      <c r="L43">
        <v>14.55414</v>
      </c>
      <c r="M43">
        <v>1.9355</v>
      </c>
      <c r="N43">
        <f t="shared" si="15"/>
        <v>6.2146080984221914</v>
      </c>
      <c r="O43">
        <f t="shared" si="16"/>
        <v>14.55414</v>
      </c>
      <c r="P43">
        <f t="shared" si="17"/>
        <v>1.8723175000000001</v>
      </c>
      <c r="Q43">
        <f t="shared" si="13"/>
        <v>-0.86107364428998623</v>
      </c>
      <c r="R43">
        <f t="shared" si="14"/>
        <v>0.88200218347117776</v>
      </c>
    </row>
    <row r="44" spans="11:18" x14ac:dyDescent="0.25">
      <c r="L44">
        <v>15.24826</v>
      </c>
      <c r="M44">
        <v>1.8779699999999999</v>
      </c>
      <c r="N44">
        <f t="shared" si="15"/>
        <v>6.2146080984221914</v>
      </c>
      <c r="O44">
        <f t="shared" si="16"/>
        <v>14.55414</v>
      </c>
      <c r="P44">
        <f t="shared" si="17"/>
        <v>1.8723175000000001</v>
      </c>
      <c r="Q44">
        <f t="shared" si="13"/>
        <v>-0.91860364428998631</v>
      </c>
      <c r="R44">
        <f t="shared" si="14"/>
        <v>1.5761221834711776</v>
      </c>
    </row>
    <row r="45" spans="11:18" x14ac:dyDescent="0.25">
      <c r="L45">
        <v>15.9419</v>
      </c>
      <c r="M45">
        <v>1.83524</v>
      </c>
      <c r="N45">
        <f t="shared" si="15"/>
        <v>6.2146080984221914</v>
      </c>
      <c r="O45">
        <f t="shared" si="16"/>
        <v>14.55414</v>
      </c>
      <c r="P45">
        <f t="shared" si="17"/>
        <v>1.8723175000000001</v>
      </c>
      <c r="Q45">
        <f t="shared" si="13"/>
        <v>-0.96133364428998624</v>
      </c>
      <c r="R45">
        <f t="shared" si="14"/>
        <v>2.2697621834711779</v>
      </c>
    </row>
    <row r="48" spans="11:18" x14ac:dyDescent="0.25">
      <c r="K48">
        <v>1000</v>
      </c>
      <c r="L48">
        <v>8.3177699999999994</v>
      </c>
      <c r="M48">
        <v>0.17519999999999999</v>
      </c>
      <c r="N48">
        <f>H7</f>
        <v>6.9077552789821368</v>
      </c>
      <c r="O48">
        <f>N7</f>
        <v>15.9419</v>
      </c>
      <c r="P48">
        <f>C30</f>
        <v>2.1876466666666667</v>
      </c>
      <c r="Q48">
        <f>M48-0.45*N48</f>
        <v>-2.9332898755419619</v>
      </c>
      <c r="R48">
        <f>L48-2.2*N48</f>
        <v>-6.879291613760703</v>
      </c>
    </row>
    <row r="49" spans="12:18" x14ac:dyDescent="0.25">
      <c r="L49">
        <v>9.4163800000000002</v>
      </c>
      <c r="M49">
        <v>0.50982000000000005</v>
      </c>
      <c r="N49">
        <f>N48</f>
        <v>6.9077552789821368</v>
      </c>
      <c r="O49">
        <f>O48</f>
        <v>15.9419</v>
      </c>
      <c r="P49">
        <f>P48</f>
        <v>2.1876466666666667</v>
      </c>
      <c r="Q49">
        <f t="shared" ref="Q49:Q59" si="18">M49-0.45*N49</f>
        <v>-2.5986698755419617</v>
      </c>
      <c r="R49">
        <f t="shared" ref="R49:R59" si="19">L49-2.2*N49</f>
        <v>-5.7806816137607022</v>
      </c>
    </row>
    <row r="50" spans="12:18" x14ac:dyDescent="0.25">
      <c r="L50">
        <v>10.263680000000001</v>
      </c>
      <c r="M50">
        <v>0.74541000000000002</v>
      </c>
      <c r="N50">
        <f t="shared" ref="N50:N59" si="20">N49</f>
        <v>6.9077552789821368</v>
      </c>
      <c r="O50">
        <f t="shared" ref="O50:O59" si="21">O49</f>
        <v>15.9419</v>
      </c>
      <c r="P50">
        <f t="shared" ref="P50:P59" si="22">P49</f>
        <v>2.1876466666666667</v>
      </c>
      <c r="Q50">
        <f t="shared" si="18"/>
        <v>-2.3630798755419615</v>
      </c>
      <c r="R50">
        <f t="shared" si="19"/>
        <v>-4.9333816137607016</v>
      </c>
    </row>
    <row r="51" spans="12:18" x14ac:dyDescent="0.25">
      <c r="L51">
        <v>11.02582</v>
      </c>
      <c r="M51">
        <v>1.01454</v>
      </c>
      <c r="N51">
        <f t="shared" si="20"/>
        <v>6.9077552789821368</v>
      </c>
      <c r="O51">
        <f t="shared" si="21"/>
        <v>15.9419</v>
      </c>
      <c r="P51">
        <f t="shared" si="22"/>
        <v>2.1876466666666667</v>
      </c>
      <c r="Q51">
        <f t="shared" si="18"/>
        <v>-2.0939498755419619</v>
      </c>
      <c r="R51">
        <f t="shared" si="19"/>
        <v>-4.1712416137607029</v>
      </c>
    </row>
    <row r="52" spans="12:18" x14ac:dyDescent="0.25">
      <c r="L52">
        <v>11.751749999999999</v>
      </c>
      <c r="M52">
        <v>1.2474700000000001</v>
      </c>
      <c r="N52">
        <f t="shared" si="20"/>
        <v>6.9077552789821368</v>
      </c>
      <c r="O52">
        <f t="shared" si="21"/>
        <v>15.9419</v>
      </c>
      <c r="P52">
        <f t="shared" si="22"/>
        <v>2.1876466666666667</v>
      </c>
      <c r="Q52">
        <f t="shared" si="18"/>
        <v>-1.8610198755419616</v>
      </c>
      <c r="R52">
        <f t="shared" si="19"/>
        <v>-3.4453116137607029</v>
      </c>
    </row>
    <row r="53" spans="12:18" x14ac:dyDescent="0.25">
      <c r="L53">
        <v>12.460900000000001</v>
      </c>
      <c r="M53">
        <v>1.4539599999999999</v>
      </c>
      <c r="N53">
        <f t="shared" si="20"/>
        <v>6.9077552789821368</v>
      </c>
      <c r="O53">
        <f t="shared" si="21"/>
        <v>15.9419</v>
      </c>
      <c r="P53">
        <f t="shared" si="22"/>
        <v>2.1876466666666667</v>
      </c>
      <c r="Q53">
        <f t="shared" si="18"/>
        <v>-1.6545298755419617</v>
      </c>
      <c r="R53">
        <f t="shared" si="19"/>
        <v>-2.7361616137607019</v>
      </c>
    </row>
    <row r="54" spans="12:18" x14ac:dyDescent="0.25">
      <c r="L54">
        <v>13.161949999999999</v>
      </c>
      <c r="M54">
        <v>1.66178</v>
      </c>
      <c r="N54">
        <f t="shared" si="20"/>
        <v>6.9077552789821368</v>
      </c>
      <c r="O54">
        <f t="shared" si="21"/>
        <v>15.9419</v>
      </c>
      <c r="P54">
        <f t="shared" si="22"/>
        <v>2.1876466666666667</v>
      </c>
      <c r="Q54">
        <f t="shared" si="18"/>
        <v>-1.4467098755419616</v>
      </c>
      <c r="R54">
        <f t="shared" si="19"/>
        <v>-2.0351116137607033</v>
      </c>
    </row>
    <row r="55" spans="12:18" x14ac:dyDescent="0.25">
      <c r="L55">
        <v>13.859030000000001</v>
      </c>
      <c r="M55">
        <v>1.8856200000000001</v>
      </c>
      <c r="N55">
        <f t="shared" si="20"/>
        <v>6.9077552789821368</v>
      </c>
      <c r="O55">
        <f t="shared" si="21"/>
        <v>15.9419</v>
      </c>
      <c r="P55">
        <f t="shared" si="22"/>
        <v>2.1876466666666667</v>
      </c>
      <c r="Q55">
        <f t="shared" si="18"/>
        <v>-1.2228698755419616</v>
      </c>
      <c r="R55">
        <f t="shared" si="19"/>
        <v>-1.3380316137607018</v>
      </c>
    </row>
    <row r="56" spans="12:18" x14ac:dyDescent="0.25">
      <c r="L56">
        <v>14.55414</v>
      </c>
      <c r="M56">
        <v>2.0316800000000002</v>
      </c>
      <c r="N56">
        <f t="shared" si="20"/>
        <v>6.9077552789821368</v>
      </c>
      <c r="O56">
        <f t="shared" si="21"/>
        <v>15.9419</v>
      </c>
      <c r="P56">
        <f t="shared" si="22"/>
        <v>2.1876466666666667</v>
      </c>
      <c r="Q56">
        <f t="shared" si="18"/>
        <v>-1.0768098755419615</v>
      </c>
      <c r="R56">
        <f t="shared" si="19"/>
        <v>-0.64292161376070212</v>
      </c>
    </row>
    <row r="57" spans="12:18" x14ac:dyDescent="0.25">
      <c r="L57">
        <v>15.24826</v>
      </c>
      <c r="M57">
        <v>2.1069399999999998</v>
      </c>
      <c r="N57">
        <f t="shared" si="20"/>
        <v>6.9077552789821368</v>
      </c>
      <c r="O57">
        <f t="shared" si="21"/>
        <v>15.9419</v>
      </c>
      <c r="P57">
        <f t="shared" si="22"/>
        <v>2.1876466666666667</v>
      </c>
      <c r="Q57">
        <f t="shared" si="18"/>
        <v>-1.0015498755419618</v>
      </c>
      <c r="R57">
        <f t="shared" si="19"/>
        <v>5.1198386239297733E-2</v>
      </c>
    </row>
    <row r="58" spans="12:18" x14ac:dyDescent="0.25">
      <c r="L58">
        <v>15.9419</v>
      </c>
      <c r="M58">
        <v>2.2143700000000002</v>
      </c>
      <c r="N58">
        <f t="shared" si="20"/>
        <v>6.9077552789821368</v>
      </c>
      <c r="O58">
        <f t="shared" si="21"/>
        <v>15.9419</v>
      </c>
      <c r="P58">
        <f t="shared" si="22"/>
        <v>2.1876466666666667</v>
      </c>
      <c r="Q58">
        <f t="shared" si="18"/>
        <v>-0.89411987554196148</v>
      </c>
      <c r="R58">
        <f t="shared" si="19"/>
        <v>0.74483838623929799</v>
      </c>
    </row>
    <row r="59" spans="12:18" x14ac:dyDescent="0.25">
      <c r="L59">
        <v>16.635290000000001</v>
      </c>
      <c r="M59">
        <v>2.2416299999999998</v>
      </c>
      <c r="N59">
        <f t="shared" si="20"/>
        <v>6.9077552789821368</v>
      </c>
      <c r="O59">
        <f t="shared" si="21"/>
        <v>15.9419</v>
      </c>
      <c r="P59">
        <f t="shared" si="22"/>
        <v>2.1876466666666667</v>
      </c>
      <c r="Q59">
        <f t="shared" si="18"/>
        <v>-0.86685987554196187</v>
      </c>
      <c r="R59">
        <f t="shared" si="19"/>
        <v>1.4382283862392988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Arjun U</dc:creator>
  <cp:lastModifiedBy>Kumar, Arjun U</cp:lastModifiedBy>
  <dcterms:created xsi:type="dcterms:W3CDTF">2017-03-16T13:14:03Z</dcterms:created>
  <dcterms:modified xsi:type="dcterms:W3CDTF">2017-03-16T15:31:05Z</dcterms:modified>
</cp:coreProperties>
</file>