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CondicionesGenerales" sheetId="1" state="visible" r:id="rId3"/>
    <sheet name="R2" sheetId="2" state="visible" r:id="rId4"/>
    <sheet name="R2 5" sheetId="3" state="visible" r:id="rId5"/>
    <sheet name="R2a+1" sheetId="4" state="visible" r:id="rId6"/>
    <sheet name="R2b+1" sheetId="5" state="visible" r:id="rId7"/>
    <sheet name="R2c+1" sheetId="6" state="visible" r:id="rId8"/>
    <sheet name="R2d+1" sheetId="7" state="visible" r:id="rId9"/>
    <sheet name="R2e+1 Investigación" sheetId="8" state="visible" r:id="rId10"/>
  </sheets>
  <definedNames>
    <definedName function="false" hidden="false" name="dropdown" vbProcedure="false">CondicionesGenerales!$B$20:$C$21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<sst xmlns="http://schemas.openxmlformats.org/spreadsheetml/2006/main" count="338" uniqueCount="149">
  <si>
    <t xml:space="preserve">PLAN EVALUACIÓN RESULTADOS APRENDIZAJE</t>
  </si>
  <si>
    <t xml:space="preserve">MUY IMPORTANTE</t>
  </si>
  <si>
    <t xml:space="preserve">El alumnado debe proponer al profesor el proyecto que va a realizar en cada resultado de aprendizaje, no pudiendo cambiarse con posterioridad</t>
  </si>
  <si>
    <t xml:space="preserve">Para realizar la propuesta debe: </t>
  </si>
  <si>
    <t xml:space="preserve">Entrar en la pestaña o pestañas de la nota que se quiere obtener</t>
  </si>
  <si>
    <t xml:space="preserve">Rellenar los rectángulos con fondo blanco con la funcionalidad que se asocia a cada apartado</t>
  </si>
  <si>
    <t xml:space="preserve">Enviar la hoja de cálculo al profesor</t>
  </si>
  <si>
    <t xml:space="preserve">Esperar el visto bueno del profesor para poder empezar la práctica</t>
  </si>
  <si>
    <t xml:space="preserve">En cada pestaña se especifican las condiciones y apartados que se evaluarán y que deben seguir para superar cada resultado de aprendizaje</t>
  </si>
  <si>
    <t xml:space="preserve">ENTREGAS</t>
  </si>
  <si>
    <t xml:space="preserve">Se dispondrá de una fecha de entrega para cada resultado de aprendizaje</t>
  </si>
  <si>
    <t xml:space="preserve">Posteriormente a la fecha de entrega no se recogerán prácticas bajo ningún concepto</t>
  </si>
  <si>
    <t xml:space="preserve">Los proyectos se entregarán en archivo comprimido en el cual aparecerá el proyecto completo junto a las librerías necesarias</t>
  </si>
  <si>
    <t xml:space="preserve">Los proyectos no pueden presentar ningún error en tiempo de compilación ni de ejecución</t>
  </si>
  <si>
    <t xml:space="preserve">Evaluación de cada ítem</t>
  </si>
  <si>
    <t xml:space="preserve">No conseguido</t>
  </si>
  <si>
    <t xml:space="preserve">Realizado por el alumnado</t>
  </si>
  <si>
    <t xml:space="preserve">SI</t>
  </si>
  <si>
    <t xml:space="preserve">Conseguido</t>
  </si>
  <si>
    <t xml:space="preserve">NO</t>
  </si>
  <si>
    <t xml:space="preserve">Rellenar por el alumnado</t>
  </si>
  <si>
    <t xml:space="preserve">NOMBRE PROYECTO</t>
  </si>
  <si>
    <t xml:space="preserve">NOTA</t>
  </si>
  <si>
    <t xml:space="preserve">CONSECUCIÓN</t>
  </si>
  <si>
    <t xml:space="preserve">NOTA APARTADO</t>
  </si>
  <si>
    <t xml:space="preserve">DESCRIPCIÓN</t>
  </si>
  <si>
    <t xml:space="preserve">6 a 10</t>
  </si>
  <si>
    <t xml:space="preserve">NOTA FINAL:</t>
  </si>
  <si>
    <t xml:space="preserve">El código debe estar probado y sin errores.</t>
  </si>
  <si>
    <t xml:space="preserve">Cualquier error dará lugar a la no consecución del ítem correspondiente</t>
  </si>
  <si>
    <t xml:space="preserve">Para optar a la nota desde el 6 al 10 previamente es obligatorio haber superado todos los apartados del 5</t>
  </si>
  <si>
    <t xml:space="preserve">Nota obtenida:</t>
  </si>
  <si>
    <t xml:space="preserve">Conseguido:</t>
  </si>
  <si>
    <t xml:space="preserve">Valor total realización items:</t>
  </si>
  <si>
    <t xml:space="preserve">A RELLENAR POR EL ALUMNADO</t>
  </si>
  <si>
    <t xml:space="preserve">A RELLENAR POR EL PROFESORADO</t>
  </si>
  <si>
    <t xml:space="preserve">Referencia</t>
  </si>
  <si>
    <t xml:space="preserve">Criterio de Evaluación</t>
  </si>
  <si>
    <t xml:space="preserve">Ítem a presentar</t>
  </si>
  <si>
    <t xml:space="preserve">Comentarios</t>
  </si>
  <si>
    <t xml:space="preserve">Clase Kotlin</t>
  </si>
  <si>
    <t xml:space="preserve">XML</t>
  </si>
  <si>
    <t xml:space="preserve">Línea comienzo</t>
  </si>
  <si>
    <t xml:space="preserve">TERMINADO</t>
  </si>
  <si>
    <t xml:space="preserve">Calificador</t>
  </si>
  <si>
    <t xml:space="preserve">Nota</t>
  </si>
  <si>
    <t xml:space="preserve">Valor apartado</t>
  </si>
  <si>
    <t xml:space="preserve">Nota obtenida por apartado</t>
  </si>
  <si>
    <t xml:space="preserve">CE 2.1</t>
  </si>
  <si>
    <t xml:space="preserve">Se ha generado la estructura de clases necesaria para la aplicación.</t>
  </si>
  <si>
    <t xml:space="preserve">Creación del proyecto</t>
  </si>
  <si>
    <t xml:space="preserve">CE 2.2 + 
CE 2.6 +
CE 2.7 +
CE 2.8</t>
  </si>
  <si>
    <t xml:space="preserve">Se han analizado y utilizado las clases que modelan ventanas, menús, alertas y controles para el desarrollo de aplicaciones gráficas sencillas.
Se han utilizado las clases necesarias para el intercambio de mensajes de texto y multimedia
Se han utilizado las clases necesarias para establecer conexiones y comunicaciones HTTP y HTTPS.
Se han utilizado las clases necesarias para establecer conexiones con almacenes de datos garantizando la persistencia.</t>
  </si>
  <si>
    <t xml:space="preserve">Portrait</t>
  </si>
  <si>
    <t xml:space="preserve">Registro</t>
  </si>
  <si>
    <t xml:space="preserve">registro</t>
  </si>
  <si>
    <t xml:space="preserve">Español e Inglés</t>
  </si>
  <si>
    <t xml:space="preserve"> </t>
  </si>
  <si>
    <t xml:space="preserve">307 / 312</t>
  </si>
  <si>
    <t xml:space="preserve">Actividad 1</t>
  </si>
  <si>
    <t xml:space="preserve">Actividad 2</t>
  </si>
  <si>
    <t xml:space="preserve">Inicio</t>
  </si>
  <si>
    <t xml:space="preserve">inicio</t>
  </si>
  <si>
    <t xml:space="preserve">Actividad 3</t>
  </si>
  <si>
    <t xml:space="preserve">Camiones</t>
  </si>
  <si>
    <t xml:space="preserve">camiones</t>
  </si>
  <si>
    <t xml:space="preserve">Lista de elementos</t>
  </si>
  <si>
    <t xml:space="preserve">Con un RecyclerView. Al pulsar en un elemento debe hacer algo</t>
  </si>
  <si>
    <t xml:space="preserve">Camiones, Empleados</t>
  </si>
  <si>
    <t xml:space="preserve">camiones,empleados</t>
  </si>
  <si>
    <t xml:space="preserve">Menú aplicación:</t>
  </si>
  <si>
    <t xml:space="preserve">menu/top_menu</t>
  </si>
  <si>
    <t xml:space="preserve">Opción 1: Ventana de preferencias (utilización práctica)</t>
  </si>
  <si>
    <t xml:space="preserve">Dejar pulsado imagen del inicio</t>
  </si>
  <si>
    <t xml:space="preserve">Opción 2: Acceso a página web</t>
  </si>
  <si>
    <t xml:space="preserve">Enlace que al pulsar te lleve a una página web</t>
  </si>
  <si>
    <t xml:space="preserve">Opción 3: AcercaDe</t>
  </si>
  <si>
    <t xml:space="preserve">Debe aparecer un texto cogido de un archivo de recursos</t>
  </si>
  <si>
    <t xml:space="preserve">Opción 4: Contacto (Envío de mensajes de texto (Gmail))</t>
  </si>
  <si>
    <t xml:space="preserve">Esta opción te lleva al envío de mensaje de texto</t>
  </si>
  <si>
    <t xml:space="preserve">Registro,Inicio</t>
  </si>
  <si>
    <t xml:space="preserve">registro,inicio</t>
  </si>
  <si>
    <t xml:space="preserve">menu y inicio</t>
  </si>
  <si>
    <t xml:space="preserve">CE 2.2</t>
  </si>
  <si>
    <t xml:space="preserve">Se han analizado y utilizado las clases que modelan ventanas, menús, alertas y controles para el desarrollo de aplicaciones gráficas sencillas.</t>
  </si>
  <si>
    <t xml:space="preserve">Uso  Material Design,¿JPCompose?.</t>
  </si>
  <si>
    <t xml:space="preserve">Toda la aplicación debe estar con Material Design</t>
  </si>
  <si>
    <t xml:space="preserve">themes</t>
  </si>
  <si>
    <t xml:space="preserve">CE 2.9 + 
CE 2.8</t>
  </si>
  <si>
    <t xml:space="preserve">Se ha recuperado y utilizado la información proporcionada por la red
Se han utilizado las clases necesarias para establecer conexiones con almacenes de datos garantizando la persistencia.</t>
  </si>
  <si>
    <t xml:space="preserve">FireBase:
Consulta
Inserción
Modificación
Borrado</t>
  </si>
  <si>
    <t xml:space="preserve">Empleados, Adaptador</t>
  </si>
  <si>
    <t xml:space="preserve">empleados</t>
  </si>
  <si>
    <t xml:space="preserve">Adaptador: 93</t>
  </si>
  <si>
    <t xml:space="preserve">CE 2.11</t>
  </si>
  <si>
    <t xml:space="preserve">Se han realizado pruebas de interacción usuario-aplicación para optimizar las aplicaciones desarrolladas a partir de emuladores.</t>
  </si>
  <si>
    <t xml:space="preserve">Realización de pruebas</t>
  </si>
  <si>
    <t xml:space="preserve">Aplicación no presente errores</t>
  </si>
  <si>
    <t xml:space="preserve">CE 2.14</t>
  </si>
  <si>
    <t xml:space="preserve">Se han documentado los procesos necesarios para el desarrollo de las aplicaciones.</t>
  </si>
  <si>
    <t xml:space="preserve">Documentación</t>
  </si>
  <si>
    <t xml:space="preserve">Documentar el código</t>
  </si>
  <si>
    <t xml:space="preserve">Todas</t>
  </si>
  <si>
    <t xml:space="preserve">no</t>
  </si>
  <si>
    <t xml:space="preserve">Portrait y landscape</t>
  </si>
  <si>
    <t xml:space="preserve">En clase </t>
  </si>
  <si>
    <t xml:space="preserve">detalle,registro</t>
  </si>
  <si>
    <t xml:space="preserve">Listener pulsación larga sobre control</t>
  </si>
  <si>
    <t xml:space="preserve">Adaptador</t>
  </si>
  <si>
    <t xml:space="preserve">Menú contextual sobre una view</t>
  </si>
  <si>
    <t xml:space="preserve">LOGIN</t>
  </si>
  <si>
    <t xml:space="preserve">Con user y pw</t>
  </si>
  <si>
    <t xml:space="preserve">Con Google</t>
  </si>
  <si>
    <t xml:space="preserve">Roles</t>
  </si>
  <si>
    <t xml:space="preserve">(alguna utilidad de rol de usuarios)</t>
  </si>
  <si>
    <t xml:space="preserve">Inicio,InicioEmpleado</t>
  </si>
  <si>
    <t xml:space="preserve">inicio,inicio_empleado</t>
  </si>
  <si>
    <t xml:space="preserve">CE 2.8</t>
  </si>
  <si>
    <t xml:space="preserve">Se han utilizado las clases necesarias para establecer conexiones con almacenes de datos garantizando la persistencia.</t>
  </si>
  <si>
    <t xml:space="preserve">SQLite</t>
  </si>
  <si>
    <t xml:space="preserve">Inserción</t>
  </si>
  <si>
    <t xml:space="preserve">Conexión</t>
  </si>
  <si>
    <t xml:space="preserve">Modificación</t>
  </si>
  <si>
    <t xml:space="preserve">Borrado</t>
  </si>
  <si>
    <t xml:space="preserve">Consulta todos los registros</t>
  </si>
  <si>
    <t xml:space="preserve">Consulta registro específico</t>
  </si>
  <si>
    <t xml:space="preserve">Alertas y notificaciones:</t>
  </si>
  <si>
    <t xml:space="preserve">Registro de usuario</t>
  </si>
  <si>
    <t xml:space="preserve">Creación de una notificación</t>
  </si>
  <si>
    <t xml:space="preserve">Notificación</t>
  </si>
  <si>
    <t xml:space="preserve">Realización de acción al pulsar sobre la notificación</t>
  </si>
  <si>
    <t xml:space="preserve">Notificaciones desde un servicio (firebase)</t>
  </si>
  <si>
    <t xml:space="preserve">Messaging</t>
  </si>
  <si>
    <t xml:space="preserve">A elegir entre una de las siguientes opciones de investigación</t>
  </si>
  <si>
    <t xml:space="preserve">CE 2.5</t>
  </si>
  <si>
    <t xml:space="preserve">Se han utilizado las clases necesarias para la conexión y comunicación con dispositivos inalámbricos.</t>
  </si>
  <si>
    <t xml:space="preserve">Comunicación por bluetooth:
Listar dispositivos emparejados
Descubrir dispositivos
Habilitar ser descubierto
Modo scan
Conectar dispositivos
Enviar datos entre dispositivos
Enviar imágenes entre dispositivos</t>
  </si>
  <si>
    <t xml:space="preserve">OPCIÓN 1</t>
  </si>
  <si>
    <t xml:space="preserve">Realización de las actividades con fragments (No son válidos los fragments de preferencias ni de diálogos). 
Carga diferente de fragments según el tamaño de la pantalla</t>
  </si>
  <si>
    <t xml:space="preserve">OPCIÓN 2</t>
  </si>
  <si>
    <t xml:space="preserve">CE 2.3</t>
  </si>
  <si>
    <t xml:space="preserve">Se han analizado cómo funcionan los servicios disponibles en los dispositivos móviles y su utilidad en el desarrollo de las aplicaciones.</t>
  </si>
  <si>
    <t xml:space="preserve">Creación de una tarea en un servicio (Acceso a Web con AsyncTask)</t>
  </si>
  <si>
    <t xml:space="preserve">OPCIÓN 3</t>
  </si>
  <si>
    <t xml:space="preserve">CE 2.6</t>
  </si>
  <si>
    <t xml:space="preserve">Se han utilizado las clases necesarias para el intercambio de mensajes de texto y multimedia.</t>
  </si>
  <si>
    <t xml:space="preserve">Envío de mensajes SMS y Multimedia</t>
  </si>
  <si>
    <t xml:space="preserve">OPCIÓN 4</t>
  </si>
  <si>
    <t xml:space="preserve">OPCIÓN 5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</si>
</sst>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dd\-mmm"/>
  </numFmts>
  <fonts count="14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u val="single"/>
      <sz val="11"/>
      <color theme="1"/>
      <name val="Calibri"/>
      <family val="2"/>
      <charset val="1"/>
    </font>
    <font>
      <sz val="11"/>
      <color rgb="FF9C5700"/>
      <name val="Calibri"/>
      <family val="2"/>
      <charset val="1"/>
    </font>
    <font>
      <sz val="11"/>
      <color rgb="FF006100"/>
      <name val="Calibri"/>
      <family val="2"/>
      <charset val="1"/>
    </font>
    <font>
      <sz val="11"/>
      <color rgb="FF9C0006"/>
      <name val="Calibri"/>
      <family val="2"/>
      <charset val="1"/>
    </font>
    <font>
      <sz val="11"/>
      <color rgb="FFFF0000"/>
      <name val="Calibri"/>
      <family val="2"/>
      <charset val="1"/>
    </font>
    <font>
      <b val="true"/>
      <sz val="8"/>
      <color theme="1"/>
      <name val="Trebuchet MS"/>
      <family val="2"/>
      <charset val="1"/>
    </font>
    <font>
      <sz val="9"/>
      <color theme="1"/>
      <name val="Trebuchet MS"/>
      <family val="2"/>
      <charset val="1"/>
    </font>
    <font>
      <sz val="10"/>
      <color theme="1"/>
      <name val="Trebuchet MS"/>
      <family val="2"/>
      <charset val="1"/>
    </font>
    <font>
      <b val="true"/>
      <sz val="11"/>
      <color rgb="FFFFFFFF"/>
      <name val="Calibri"/>
      <family val="2"/>
      <charset val="1"/>
    </font>
    <font>
      <u val="single"/>
      <sz val="11"/>
      <color theme="1"/>
      <name val="Calibri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rgb="FFFFEB9C"/>
        <bgColor rgb="FFFFFFCC"/>
      </patternFill>
    </fill>
    <fill>
      <patternFill patternType="solid">
        <fgColor rgb="FFC6EFCE"/>
        <bgColor rgb="FFDEEBF7"/>
      </patternFill>
    </fill>
    <fill>
      <patternFill patternType="solid">
        <fgColor rgb="FFFFC7CE"/>
        <bgColor rgb="FFD9D9D9"/>
      </patternFill>
    </fill>
    <fill>
      <patternFill patternType="solid">
        <fgColor theme="0"/>
        <bgColor rgb="FFFFFFCC"/>
      </patternFill>
    </fill>
    <fill>
      <patternFill patternType="solid">
        <fgColor theme="4" tint="0.3999"/>
        <bgColor rgb="FF95B3D7"/>
      </patternFill>
    </fill>
    <fill>
      <patternFill patternType="solid">
        <fgColor rgb="FF92D050"/>
        <bgColor rgb="FFC0C0C0"/>
      </patternFill>
    </fill>
    <fill>
      <patternFill patternType="solid">
        <fgColor rgb="FFD9D9D9"/>
        <bgColor rgb="FFDEEBF7"/>
      </patternFill>
    </fill>
    <fill>
      <patternFill patternType="solid">
        <fgColor rgb="FF95B3D7"/>
        <bgColor rgb="FF8FAADC"/>
      </patternFill>
    </fill>
    <fill>
      <patternFill patternType="solid">
        <fgColor rgb="FFFFFF00"/>
        <bgColor rgb="FFFFFF00"/>
      </patternFill>
    </fill>
    <fill>
      <patternFill patternType="solid">
        <fgColor theme="8" tint="0.7999"/>
        <bgColor rgb="FFD9D9D9"/>
      </patternFill>
    </fill>
    <fill>
      <patternFill patternType="solid">
        <fgColor rgb="FF000000"/>
        <bgColor rgb="FF003300"/>
      </patternFill>
    </fill>
  </fills>
  <borders count="20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 style="medium"/>
      <top style="medium"/>
      <bottom style="mediumDashed"/>
      <diagonal/>
    </border>
    <border diagonalUp="false" diagonalDown="false">
      <left style="medium"/>
      <right style="medium"/>
      <top style="mediumDashed"/>
      <bottom style="mediumDashed"/>
      <diagonal/>
    </border>
    <border diagonalUp="false" diagonalDown="false">
      <left style="medium"/>
      <right style="medium"/>
      <top style="mediumDashed"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/>
      <bottom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applyFont="true" applyBorder="false" applyAlignment="true" applyProtection="false">
      <alignment horizontal="general" vertical="bottom" textRotation="0" wrapText="false" indent="0" shrinkToFit="false"/>
    </xf>
    <xf numFmtId="164" fontId="6" fillId="3" borderId="0" applyFont="true" applyBorder="false" applyAlignment="true" applyProtection="false">
      <alignment horizontal="general" vertical="bottom" textRotation="0" wrapText="false" indent="0" shrinkToFit="false"/>
    </xf>
    <xf numFmtId="164" fontId="7" fillId="4" borderId="0" applyFont="true" applyBorder="false" applyAlignment="true" applyProtection="false">
      <alignment horizontal="general" vertical="bottom" textRotation="0" wrapText="false" indent="0" shrinkToFit="false"/>
    </xf>
  </cellStyleXfs>
  <cellXfs count="9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4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5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6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7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8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4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0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5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4" borderId="4" xfId="2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4" borderId="0" xfId="2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4" borderId="5" xfId="2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4" borderId="6" xfId="2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4" borderId="7" xfId="2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4" borderId="8" xfId="2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6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8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9" fillId="8" borderId="3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9" fillId="8" borderId="9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0" borderId="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6" borderId="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6" borderId="9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9" fillId="8" borderId="9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5" fontId="10" fillId="9" borderId="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10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0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0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8" borderId="13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5" fontId="10" fillId="9" borderId="7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10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8" borderId="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8" borderId="13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9" fillId="10" borderId="5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1" fillId="9" borderId="14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0" fillId="9" borderId="8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0" fillId="9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11" borderId="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6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6" borderId="9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6" borderId="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9" borderId="9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0" fillId="9" borderId="9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0" fillId="9" borderId="1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9" borderId="1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9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0" fillId="9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0" fillId="9" borderId="1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12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10" borderId="3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0" fillId="9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11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6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6" borderId="9" xfId="0" applyFont="fals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0" fillId="9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19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9" borderId="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10" borderId="9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11" borderId="9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9" borderId="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9" borderId="1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9" borderId="1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9" borderId="1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9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1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9" borderId="9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11" borderId="1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1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0" borderId="4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0" fillId="11" borderId="1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1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1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  <cellStyle name="Excel Built-in Neutral" xfId="21"/>
    <cellStyle name="Excel Built-in Good" xfId="22"/>
    <cellStyle name="Excel Built-in Bad" xfId="23"/>
  </cellStyles>
  <dxfs count="16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8FAADC"/>
      <rgbColor rgb="FF993366"/>
      <rgbColor rgb="FFFFFFCC"/>
      <rgbColor rgb="FFDEEBF7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B9C"/>
      <rgbColor rgb="FF95B3D7"/>
      <rgbColor rgb="FFFF99CC"/>
      <rgbColor rgb="FFCC99FF"/>
      <rgbColor rgb="FFFFC7CE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C57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Tema de 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23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21" activeCellId="0" sqref="C21"/>
    </sheetView>
  </sheetViews>
  <sheetFormatPr defaultColWidth="11.4453125" defaultRowHeight="14.25" zeroHeight="false" outlineLevelRow="0" outlineLevelCol="0"/>
  <cols>
    <col collapsed="false" customWidth="true" hidden="false" outlineLevel="0" max="1" min="1" style="1" width="44.56"/>
    <col collapsed="false" customWidth="true" hidden="false" outlineLevel="0" max="2" min="2" style="1" width="18.22"/>
    <col collapsed="false" customWidth="true" hidden="false" outlineLevel="0" max="3" min="3" style="1" width="21.77"/>
    <col collapsed="false" customWidth="true" hidden="false" outlineLevel="0" max="4" min="4" style="1" width="15.78"/>
    <col collapsed="false" customWidth="true" hidden="false" outlineLevel="0" max="5" min="5" style="1" width="20.56"/>
    <col collapsed="false" customWidth="true" hidden="false" outlineLevel="0" max="6" min="6" style="1" width="21.56"/>
  </cols>
  <sheetData>
    <row r="1" customFormat="false" ht="14.25" hidden="false" customHeight="false" outlineLevel="0" collapsed="false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</row>
    <row r="2" customFormat="false" ht="14.25" hidden="false" customHeight="false" outlineLevel="0" collapsed="false">
      <c r="A2" s="3"/>
      <c r="B2" s="3"/>
      <c r="C2" s="3"/>
      <c r="D2" s="3"/>
      <c r="E2" s="3"/>
      <c r="F2" s="3"/>
      <c r="G2" s="3"/>
      <c r="H2" s="3"/>
      <c r="I2" s="3"/>
      <c r="J2" s="3"/>
    </row>
    <row r="3" customFormat="false" ht="15" hidden="false" customHeight="false" outlineLevel="0" collapsed="false">
      <c r="A3" s="3"/>
      <c r="B3" s="3"/>
      <c r="C3" s="3"/>
      <c r="D3" s="3"/>
      <c r="E3" s="3"/>
      <c r="F3" s="3"/>
      <c r="G3" s="3"/>
      <c r="H3" s="3"/>
      <c r="I3" s="3"/>
      <c r="J3" s="3"/>
    </row>
    <row r="4" customFormat="false" ht="14.25" hidden="false" customHeight="false" outlineLevel="0" collapsed="false">
      <c r="A4" s="4" t="s">
        <v>1</v>
      </c>
      <c r="B4" s="5"/>
      <c r="C4" s="5"/>
      <c r="D4" s="5"/>
      <c r="E4" s="5"/>
      <c r="F4" s="5"/>
      <c r="G4" s="5"/>
      <c r="H4" s="5"/>
      <c r="I4" s="5"/>
      <c r="J4" s="6"/>
    </row>
    <row r="5" customFormat="false" ht="14.25" hidden="false" customHeight="false" outlineLevel="0" collapsed="false">
      <c r="A5" s="7" t="s">
        <v>2</v>
      </c>
      <c r="B5" s="8"/>
      <c r="C5" s="8"/>
      <c r="D5" s="8"/>
      <c r="E5" s="8"/>
      <c r="F5" s="8"/>
      <c r="G5" s="8"/>
      <c r="H5" s="8"/>
      <c r="I5" s="8"/>
      <c r="J5" s="9"/>
    </row>
    <row r="6" customFormat="false" ht="14.25" hidden="false" customHeight="false" outlineLevel="0" collapsed="false">
      <c r="A6" s="7" t="s">
        <v>3</v>
      </c>
      <c r="B6" s="8"/>
      <c r="C6" s="8"/>
      <c r="D6" s="8"/>
      <c r="E6" s="8"/>
      <c r="F6" s="8"/>
      <c r="G6" s="8"/>
      <c r="H6" s="8"/>
      <c r="I6" s="8"/>
      <c r="J6" s="9"/>
    </row>
    <row r="7" customFormat="false" ht="14.25" hidden="false" customHeight="false" outlineLevel="0" collapsed="false">
      <c r="A7" s="10"/>
      <c r="B7" s="3" t="s">
        <v>4</v>
      </c>
      <c r="C7" s="3"/>
      <c r="D7" s="3"/>
      <c r="E7" s="3"/>
      <c r="F7" s="3"/>
      <c r="G7" s="3"/>
      <c r="H7" s="3"/>
      <c r="I7" s="3"/>
      <c r="J7" s="11"/>
    </row>
    <row r="8" customFormat="false" ht="14.25" hidden="false" customHeight="false" outlineLevel="0" collapsed="false">
      <c r="A8" s="10"/>
      <c r="B8" s="3" t="s">
        <v>5</v>
      </c>
      <c r="C8" s="3"/>
      <c r="D8" s="3"/>
      <c r="E8" s="3"/>
      <c r="F8" s="3"/>
      <c r="G8" s="3"/>
      <c r="H8" s="3"/>
      <c r="I8" s="3"/>
      <c r="J8" s="11"/>
    </row>
    <row r="9" customFormat="false" ht="14.25" hidden="false" customHeight="false" outlineLevel="0" collapsed="false">
      <c r="A9" s="10"/>
      <c r="B9" s="3" t="s">
        <v>6</v>
      </c>
      <c r="C9" s="3"/>
      <c r="D9" s="3"/>
      <c r="E9" s="3"/>
      <c r="F9" s="3"/>
      <c r="G9" s="3"/>
      <c r="H9" s="3"/>
      <c r="I9" s="3"/>
      <c r="J9" s="11"/>
    </row>
    <row r="10" customFormat="false" ht="14.25" hidden="false" customHeight="false" outlineLevel="0" collapsed="false">
      <c r="A10" s="10"/>
      <c r="B10" s="3" t="s">
        <v>7</v>
      </c>
      <c r="C10" s="3"/>
      <c r="D10" s="3"/>
      <c r="E10" s="3"/>
      <c r="F10" s="3"/>
      <c r="G10" s="3"/>
      <c r="H10" s="3"/>
      <c r="I10" s="3"/>
      <c r="J10" s="11"/>
    </row>
    <row r="11" customFormat="false" ht="15" hidden="false" customHeight="false" outlineLevel="0" collapsed="false">
      <c r="A11" s="12" t="s">
        <v>8</v>
      </c>
      <c r="B11" s="13"/>
      <c r="C11" s="13"/>
      <c r="D11" s="13"/>
      <c r="E11" s="13"/>
      <c r="F11" s="13"/>
      <c r="G11" s="13"/>
      <c r="H11" s="13"/>
      <c r="I11" s="13"/>
      <c r="J11" s="14"/>
    </row>
    <row r="12" customFormat="false" ht="15" hidden="false" customHeight="false" outlineLevel="0" collapsed="false">
      <c r="A12" s="3"/>
      <c r="B12" s="3"/>
      <c r="C12" s="3"/>
      <c r="D12" s="3"/>
      <c r="E12" s="3"/>
      <c r="F12" s="3"/>
      <c r="G12" s="3"/>
      <c r="H12" s="3"/>
      <c r="I12" s="3"/>
      <c r="J12" s="3"/>
    </row>
    <row r="13" customFormat="false" ht="14.25" hidden="false" customHeight="false" outlineLevel="0" collapsed="false">
      <c r="A13" s="15" t="s">
        <v>9</v>
      </c>
      <c r="B13" s="5"/>
      <c r="C13" s="5"/>
      <c r="D13" s="5"/>
      <c r="E13" s="5"/>
      <c r="F13" s="5"/>
      <c r="G13" s="5"/>
      <c r="H13" s="5"/>
      <c r="I13" s="5"/>
      <c r="J13" s="6"/>
    </row>
    <row r="14" customFormat="false" ht="14.25" hidden="false" customHeight="false" outlineLevel="0" collapsed="false">
      <c r="A14" s="16" t="s">
        <v>10</v>
      </c>
      <c r="B14" s="17"/>
      <c r="C14" s="17"/>
      <c r="D14" s="17"/>
      <c r="E14" s="17"/>
      <c r="F14" s="17"/>
      <c r="G14" s="17"/>
      <c r="H14" s="17"/>
      <c r="I14" s="17"/>
      <c r="J14" s="18"/>
    </row>
    <row r="15" customFormat="false" ht="14.25" hidden="false" customHeight="false" outlineLevel="0" collapsed="false">
      <c r="A15" s="16" t="s">
        <v>11</v>
      </c>
      <c r="B15" s="17"/>
      <c r="C15" s="17"/>
      <c r="D15" s="17"/>
      <c r="E15" s="17"/>
      <c r="F15" s="17"/>
      <c r="G15" s="17"/>
      <c r="H15" s="17"/>
      <c r="I15" s="17"/>
      <c r="J15" s="18"/>
    </row>
    <row r="16" customFormat="false" ht="14.25" hidden="false" customHeight="false" outlineLevel="0" collapsed="false">
      <c r="A16" s="10"/>
      <c r="B16" s="3"/>
      <c r="C16" s="3"/>
      <c r="D16" s="3"/>
      <c r="E16" s="3"/>
      <c r="F16" s="3"/>
      <c r="G16" s="3"/>
      <c r="H16" s="3"/>
      <c r="I16" s="3"/>
      <c r="J16" s="11"/>
    </row>
    <row r="17" customFormat="false" ht="14.25" hidden="false" customHeight="false" outlineLevel="0" collapsed="false">
      <c r="A17" s="19" t="s">
        <v>12</v>
      </c>
      <c r="B17" s="20"/>
      <c r="C17" s="20"/>
      <c r="D17" s="20"/>
      <c r="E17" s="20"/>
      <c r="F17" s="20"/>
      <c r="G17" s="20"/>
      <c r="H17" s="20"/>
      <c r="I17" s="20"/>
      <c r="J17" s="21"/>
    </row>
    <row r="18" customFormat="false" ht="15" hidden="false" customHeight="false" outlineLevel="0" collapsed="false">
      <c r="A18" s="22" t="s">
        <v>13</v>
      </c>
      <c r="B18" s="23"/>
      <c r="C18" s="23"/>
      <c r="D18" s="23"/>
      <c r="E18" s="23"/>
      <c r="F18" s="23"/>
      <c r="G18" s="23"/>
      <c r="H18" s="23"/>
      <c r="I18" s="23"/>
      <c r="J18" s="24"/>
    </row>
    <row r="20" customFormat="false" ht="14.25" hidden="false" customHeight="false" outlineLevel="0" collapsed="false">
      <c r="A20" s="25" t="s">
        <v>14</v>
      </c>
      <c r="B20" s="26" t="n">
        <v>0</v>
      </c>
      <c r="C20" s="26" t="s">
        <v>15</v>
      </c>
      <c r="E20" s="27" t="s">
        <v>16</v>
      </c>
      <c r="F20" s="28"/>
      <c r="G20" s="29" t="s">
        <v>17</v>
      </c>
    </row>
    <row r="21" customFormat="false" ht="14.25" hidden="false" customHeight="false" outlineLevel="0" collapsed="false">
      <c r="B21" s="26" t="n">
        <v>1</v>
      </c>
      <c r="C21" s="26" t="s">
        <v>18</v>
      </c>
      <c r="G21" s="29" t="s">
        <v>19</v>
      </c>
    </row>
    <row r="22" customFormat="false" ht="14.25" hidden="false" customHeight="false" outlineLevel="0" collapsed="false">
      <c r="B22" s="30"/>
      <c r="C22" s="30"/>
    </row>
    <row r="23" customFormat="false" ht="14.25" hidden="false" customHeight="false" outlineLevel="0" collapsed="false">
      <c r="B23" s="30"/>
      <c r="C23" s="30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C1:H14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H7" activeCellId="0" sqref="H7"/>
    </sheetView>
  </sheetViews>
  <sheetFormatPr defaultColWidth="11.4453125" defaultRowHeight="14.25" zeroHeight="false" outlineLevelRow="0" outlineLevelCol="0"/>
  <cols>
    <col collapsed="false" customWidth="true" hidden="false" outlineLevel="0" max="2" min="2" style="1" width="1.77"/>
    <col collapsed="false" customWidth="true" hidden="false" outlineLevel="0" max="3" min="3" style="31" width="27.22"/>
    <col collapsed="false" customWidth="true" hidden="false" outlineLevel="0" max="4" min="4" style="1" width="96.21"/>
    <col collapsed="false" customWidth="true" hidden="false" outlineLevel="0" max="6" min="6" style="1" width="14"/>
    <col collapsed="false" customWidth="true" hidden="false" outlineLevel="0" max="7" min="7" style="1" width="14.56"/>
  </cols>
  <sheetData>
    <row r="1" customFormat="false" ht="15" hidden="false" customHeight="false" outlineLevel="0" collapsed="false">
      <c r="D1" s="32" t="s">
        <v>20</v>
      </c>
    </row>
    <row r="2" customFormat="false" ht="24" hidden="false" customHeight="false" outlineLevel="0" collapsed="false">
      <c r="C2" s="33" t="s">
        <v>21</v>
      </c>
      <c r="D2" s="34"/>
      <c r="F2" s="33" t="s">
        <v>22</v>
      </c>
      <c r="G2" s="33" t="s">
        <v>23</v>
      </c>
      <c r="H2" s="33" t="s">
        <v>24</v>
      </c>
    </row>
    <row r="3" customFormat="false" ht="15" hidden="false" customHeight="false" outlineLevel="0" collapsed="false">
      <c r="C3" s="33" t="s">
        <v>25</v>
      </c>
      <c r="D3" s="34"/>
      <c r="F3" s="33" t="n">
        <v>5</v>
      </c>
      <c r="G3" s="35" t="str">
        <f aca="false">'R2 5'!C2</f>
        <v>Conseguido</v>
      </c>
      <c r="H3" s="36" t="n">
        <f aca="false">'R2 5'!C1</f>
        <v>5</v>
      </c>
    </row>
    <row r="4" customFormat="false" ht="15.75" hidden="false" customHeight="true" outlineLevel="0" collapsed="false">
      <c r="D4" s="34"/>
      <c r="F4" s="37" t="s">
        <v>26</v>
      </c>
      <c r="G4" s="35"/>
      <c r="H4" s="36" t="n">
        <f aca="false">('R2a+1'!C1)+('R2b+1'!C1)+('R2c+1'!C1)+('R2d+1'!C1)+('R2e+1 Investigación'!C1)</f>
        <v>4</v>
      </c>
    </row>
    <row r="5" customFormat="false" ht="15" hidden="false" customHeight="false" outlineLevel="0" collapsed="false">
      <c r="D5" s="34"/>
    </row>
    <row r="6" customFormat="false" ht="15" hidden="false" customHeight="false" outlineLevel="0" collapsed="false">
      <c r="D6" s="34"/>
      <c r="G6" s="33" t="s">
        <v>27</v>
      </c>
      <c r="H6" s="38" t="n">
        <f aca="false">IF(H3&gt;=5,H3+H4,H3)</f>
        <v>9</v>
      </c>
    </row>
    <row r="7" customFormat="false" ht="15" hidden="false" customHeight="false" outlineLevel="0" collapsed="false">
      <c r="D7" s="34"/>
    </row>
    <row r="8" customFormat="false" ht="15" hidden="false" customHeight="false" outlineLevel="0" collapsed="false">
      <c r="D8" s="34"/>
    </row>
    <row r="9" customFormat="false" ht="15" hidden="false" customHeight="false" outlineLevel="0" collapsed="false">
      <c r="D9" s="34"/>
      <c r="G9" s="31"/>
    </row>
    <row r="10" customFormat="false" ht="15" hidden="false" customHeight="false" outlineLevel="0" collapsed="false">
      <c r="D10" s="34"/>
    </row>
    <row r="12" customFormat="false" ht="14.25" hidden="false" customHeight="false" outlineLevel="0" collapsed="false">
      <c r="D12" s="39" t="s">
        <v>28</v>
      </c>
    </row>
    <row r="13" customFormat="false" ht="14.25" hidden="false" customHeight="false" outlineLevel="0" collapsed="false">
      <c r="D13" s="40" t="s">
        <v>29</v>
      </c>
    </row>
    <row r="14" customFormat="false" ht="14.25" hidden="false" customHeight="false" outlineLevel="0" collapsed="false">
      <c r="D14" s="41" t="s">
        <v>30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" operator="equal" id="{C6B0454F-B12A-411B-B2B3-964D4AB0F055}">
            <xm:f>CondicionesGenerales!$C$20</xm:f>
            <x14:dxf>
              <fill>
                <patternFill>
                  <bgColor rgb="FFFFC7CE"/>
                </patternFill>
              </fill>
            </x14:dxf>
          </x14:cfRule>
          <xm:sqref>G3:G4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21"/>
  <sheetViews>
    <sheetView showFormulas="false" showGridLines="true" showRowColHeaders="true" showZeros="true" rightToLeft="false" tabSelected="false" showOutlineSymbols="true" defaultGridColor="true" view="normal" topLeftCell="C10" colorId="64" zoomScale="120" zoomScaleNormal="120" zoomScalePageLayoutView="100" workbookViewId="0">
      <selection pane="topLeft" activeCell="E6" activeCellId="0" sqref="E6"/>
    </sheetView>
  </sheetViews>
  <sheetFormatPr defaultColWidth="11.4453125" defaultRowHeight="14.25" zeroHeight="false" outlineLevelRow="0" outlineLevelCol="0"/>
  <cols>
    <col collapsed="false" customWidth="true" hidden="false" outlineLevel="0" max="1" min="1" style="1" width="10.44"/>
    <col collapsed="false" customWidth="true" hidden="false" outlineLevel="0" max="2" min="2" style="1" width="38.44"/>
    <col collapsed="false" customWidth="true" hidden="false" outlineLevel="0" max="3" min="3" style="1" width="25.77"/>
    <col collapsed="false" customWidth="true" hidden="false" outlineLevel="0" max="4" min="4" style="1" width="55.56"/>
    <col collapsed="false" customWidth="true" hidden="false" outlineLevel="0" max="5" min="5" style="1" width="18.79"/>
    <col collapsed="false" customWidth="true" hidden="false" outlineLevel="0" max="6" min="6" style="1" width="20.44"/>
    <col collapsed="false" customWidth="true" hidden="false" outlineLevel="0" max="8" min="7" style="1" width="15.78"/>
    <col collapsed="false" customWidth="true" hidden="false" outlineLevel="0" max="9" min="9" style="1" width="13.22"/>
    <col collapsed="false" customWidth="true" hidden="false" outlineLevel="0" max="12" min="12" style="1" width="13.22"/>
  </cols>
  <sheetData>
    <row r="1" customFormat="false" ht="15" hidden="false" customHeight="false" outlineLevel="0" collapsed="false">
      <c r="B1" s="42" t="s">
        <v>31</v>
      </c>
      <c r="C1" s="43" t="n">
        <f aca="false">SUM(L:L)</f>
        <v>5</v>
      </c>
    </row>
    <row r="2" customFormat="false" ht="15" hidden="false" customHeight="false" outlineLevel="0" collapsed="false">
      <c r="B2" s="42" t="s">
        <v>32</v>
      </c>
      <c r="C2" s="35" t="str">
        <f aca="false">IF(COUNTIF(I:I,CondicionesGenerales!C20)&gt;0,CondicionesGenerales!C20,CondicionesGenerales!C21)</f>
        <v>Conseguido</v>
      </c>
    </row>
    <row r="3" customFormat="false" ht="15" hidden="false" customHeight="false" outlineLevel="0" collapsed="false">
      <c r="B3" s="42" t="s">
        <v>33</v>
      </c>
      <c r="C3" s="43" t="n">
        <f aca="false">SUM(K:K)</f>
        <v>5</v>
      </c>
    </row>
    <row r="4" customFormat="false" ht="15" hidden="false" customHeight="true" outlineLevel="0" collapsed="false">
      <c r="E4" s="44" t="s">
        <v>34</v>
      </c>
      <c r="F4" s="44"/>
      <c r="G4" s="44"/>
      <c r="H4" s="44"/>
      <c r="I4" s="45" t="s">
        <v>35</v>
      </c>
      <c r="J4" s="45"/>
      <c r="K4" s="45"/>
      <c r="L4" s="45"/>
    </row>
    <row r="5" customFormat="false" ht="24" hidden="false" customHeight="false" outlineLevel="0" collapsed="false">
      <c r="A5" s="33" t="s">
        <v>36</v>
      </c>
      <c r="B5" s="46" t="s">
        <v>37</v>
      </c>
      <c r="C5" s="46" t="s">
        <v>38</v>
      </c>
      <c r="D5" s="32" t="s">
        <v>39</v>
      </c>
      <c r="E5" s="47" t="s">
        <v>40</v>
      </c>
      <c r="F5" s="47" t="s">
        <v>41</v>
      </c>
      <c r="G5" s="47" t="s">
        <v>42</v>
      </c>
      <c r="H5" s="47" t="s">
        <v>43</v>
      </c>
      <c r="I5" s="32" t="s">
        <v>44</v>
      </c>
      <c r="J5" s="32" t="s">
        <v>45</v>
      </c>
      <c r="K5" s="32" t="s">
        <v>46</v>
      </c>
      <c r="L5" s="32" t="s">
        <v>47</v>
      </c>
    </row>
    <row r="6" customFormat="false" ht="21.65" hidden="false" customHeight="false" outlineLevel="0" collapsed="false">
      <c r="A6" s="48" t="s">
        <v>48</v>
      </c>
      <c r="B6" s="49" t="s">
        <v>49</v>
      </c>
      <c r="C6" s="50" t="s">
        <v>50</v>
      </c>
      <c r="D6" s="51"/>
      <c r="E6" s="34"/>
      <c r="F6" s="34"/>
      <c r="G6" s="34"/>
      <c r="H6" s="52" t="s">
        <v>19</v>
      </c>
      <c r="I6" s="53" t="s">
        <v>18</v>
      </c>
      <c r="J6" s="54" t="n">
        <f aca="false">(IF(I6=CondicionesGenerales!$C$20,CondicionesGenerales!$B$20,CondicionesGenerales!$B$21))</f>
        <v>1</v>
      </c>
      <c r="K6" s="55" t="n">
        <v>0.1</v>
      </c>
      <c r="L6" s="55" t="n">
        <f aca="false">J6*K6</f>
        <v>0.1</v>
      </c>
    </row>
    <row r="7" customFormat="false" ht="15" hidden="false" customHeight="true" outlineLevel="0" collapsed="false">
      <c r="A7" s="56" t="s">
        <v>51</v>
      </c>
      <c r="B7" s="57" t="s">
        <v>52</v>
      </c>
      <c r="C7" s="58" t="s">
        <v>53</v>
      </c>
      <c r="D7" s="51"/>
      <c r="E7" s="34" t="s">
        <v>54</v>
      </c>
      <c r="F7" s="34" t="s">
        <v>55</v>
      </c>
      <c r="G7" s="34"/>
      <c r="H7" s="52" t="s">
        <v>19</v>
      </c>
      <c r="I7" s="53" t="s">
        <v>18</v>
      </c>
      <c r="J7" s="54" t="n">
        <f aca="false">(IF(I7=CondicionesGenerales!$C$20,CondicionesGenerales!$B$20,CondicionesGenerales!$B$21))</f>
        <v>1</v>
      </c>
      <c r="K7" s="55" t="n">
        <v>0.05</v>
      </c>
      <c r="L7" s="55" t="n">
        <f aca="false">J7*K7</f>
        <v>0.05</v>
      </c>
    </row>
    <row r="8" customFormat="false" ht="13.8" hidden="false" customHeight="false" outlineLevel="0" collapsed="false">
      <c r="A8" s="56"/>
      <c r="B8" s="57"/>
      <c r="C8" s="59" t="s">
        <v>56</v>
      </c>
      <c r="D8" s="51"/>
      <c r="E8" s="34" t="s">
        <v>54</v>
      </c>
      <c r="F8" s="34" t="s">
        <v>57</v>
      </c>
      <c r="G8" s="60" t="s">
        <v>58</v>
      </c>
      <c r="H8" s="52" t="s">
        <v>19</v>
      </c>
      <c r="I8" s="53" t="s">
        <v>18</v>
      </c>
      <c r="J8" s="54" t="n">
        <f aca="false">(IF(I8=CondicionesGenerales!$C$20,CondicionesGenerales!$B$20,CondicionesGenerales!$B$21))</f>
        <v>1</v>
      </c>
      <c r="K8" s="55" t="n">
        <v>0.25</v>
      </c>
      <c r="L8" s="55" t="n">
        <f aca="false">J8*K8</f>
        <v>0.25</v>
      </c>
    </row>
    <row r="9" customFormat="false" ht="15" hidden="false" customHeight="false" outlineLevel="0" collapsed="false">
      <c r="A9" s="56"/>
      <c r="B9" s="57"/>
      <c r="C9" s="59" t="s">
        <v>59</v>
      </c>
      <c r="D9" s="51"/>
      <c r="E9" s="34" t="s">
        <v>54</v>
      </c>
      <c r="F9" s="34" t="s">
        <v>55</v>
      </c>
      <c r="G9" s="34"/>
      <c r="H9" s="52" t="s">
        <v>19</v>
      </c>
      <c r="I9" s="53" t="s">
        <v>18</v>
      </c>
      <c r="J9" s="54" t="n">
        <f aca="false">(IF(I9=CondicionesGenerales!$C$20,CondicionesGenerales!$B$20,CondicionesGenerales!$B$21))</f>
        <v>1</v>
      </c>
      <c r="K9" s="55" t="n">
        <v>0.3</v>
      </c>
      <c r="L9" s="55" t="n">
        <f aca="false">J9*K9</f>
        <v>0.3</v>
      </c>
    </row>
    <row r="10" customFormat="false" ht="15" hidden="false" customHeight="false" outlineLevel="0" collapsed="false">
      <c r="A10" s="56"/>
      <c r="B10" s="57"/>
      <c r="C10" s="61" t="s">
        <v>60</v>
      </c>
      <c r="D10" s="51"/>
      <c r="E10" s="34" t="s">
        <v>61</v>
      </c>
      <c r="F10" s="34" t="s">
        <v>62</v>
      </c>
      <c r="G10" s="34"/>
      <c r="H10" s="52" t="s">
        <v>19</v>
      </c>
      <c r="I10" s="53" t="s">
        <v>18</v>
      </c>
      <c r="J10" s="54" t="n">
        <f aca="false">(IF(I10=CondicionesGenerales!$C$20,CondicionesGenerales!$B$20,CondicionesGenerales!$B$21))</f>
        <v>1</v>
      </c>
      <c r="K10" s="55" t="n">
        <v>0.3</v>
      </c>
      <c r="L10" s="55" t="n">
        <f aca="false">J10*K10</f>
        <v>0.3</v>
      </c>
    </row>
    <row r="11" customFormat="false" ht="15" hidden="false" customHeight="false" outlineLevel="0" collapsed="false">
      <c r="A11" s="56"/>
      <c r="B11" s="57"/>
      <c r="C11" s="62" t="s">
        <v>63</v>
      </c>
      <c r="D11" s="51"/>
      <c r="E11" s="34" t="s">
        <v>64</v>
      </c>
      <c r="F11" s="34" t="s">
        <v>65</v>
      </c>
      <c r="G11" s="34"/>
      <c r="H11" s="52" t="s">
        <v>19</v>
      </c>
      <c r="I11" s="53" t="s">
        <v>18</v>
      </c>
      <c r="J11" s="54" t="n">
        <f aca="false">(IF(I11=CondicionesGenerales!$C$20,CondicionesGenerales!$B$20,CondicionesGenerales!$B$21))</f>
        <v>1</v>
      </c>
      <c r="K11" s="55" t="n">
        <v>0.3</v>
      </c>
      <c r="L11" s="55" t="n">
        <f aca="false">J11*K11</f>
        <v>0.3</v>
      </c>
    </row>
    <row r="12" customFormat="false" ht="15" hidden="false" customHeight="false" outlineLevel="0" collapsed="false">
      <c r="A12" s="56"/>
      <c r="B12" s="57"/>
      <c r="C12" s="62" t="s">
        <v>66</v>
      </c>
      <c r="D12" s="51" t="s">
        <v>67</v>
      </c>
      <c r="E12" s="34" t="s">
        <v>68</v>
      </c>
      <c r="F12" s="34" t="s">
        <v>69</v>
      </c>
      <c r="G12" s="34"/>
      <c r="H12" s="52" t="s">
        <v>19</v>
      </c>
      <c r="I12" s="53" t="s">
        <v>18</v>
      </c>
      <c r="J12" s="54" t="n">
        <f aca="false">(IF(I12=CondicionesGenerales!$C$20,CondicionesGenerales!$B$20,CondicionesGenerales!$B$21))</f>
        <v>1</v>
      </c>
      <c r="K12" s="55" t="n">
        <v>0.5</v>
      </c>
      <c r="L12" s="55" t="n">
        <f aca="false">J12*K12</f>
        <v>0.5</v>
      </c>
    </row>
    <row r="13" customFormat="false" ht="15" hidden="false" customHeight="false" outlineLevel="0" collapsed="false">
      <c r="A13" s="56"/>
      <c r="B13" s="57"/>
      <c r="C13" s="62" t="s">
        <v>70</v>
      </c>
      <c r="D13" s="51"/>
      <c r="E13" s="34" t="s">
        <v>71</v>
      </c>
      <c r="F13" s="34"/>
      <c r="G13" s="34" t="n">
        <v>178</v>
      </c>
      <c r="H13" s="52" t="s">
        <v>19</v>
      </c>
      <c r="I13" s="53" t="s">
        <v>18</v>
      </c>
      <c r="J13" s="54" t="n">
        <f aca="false">(IF(I13=CondicionesGenerales!$C$20,CondicionesGenerales!$B$20,CondicionesGenerales!$B$21))</f>
        <v>1</v>
      </c>
      <c r="K13" s="55" t="n">
        <v>0.1</v>
      </c>
      <c r="L13" s="55" t="n">
        <f aca="false">J13*K13</f>
        <v>0.1</v>
      </c>
    </row>
    <row r="14" customFormat="false" ht="22.05" hidden="false" customHeight="false" outlineLevel="0" collapsed="false">
      <c r="A14" s="56"/>
      <c r="B14" s="57"/>
      <c r="C14" s="62" t="s">
        <v>72</v>
      </c>
      <c r="D14" s="63" t="s">
        <v>73</v>
      </c>
      <c r="E14" s="34" t="s">
        <v>54</v>
      </c>
      <c r="F14" s="34" t="s">
        <v>55</v>
      </c>
      <c r="G14" s="64" t="n">
        <v>303</v>
      </c>
      <c r="H14" s="52" t="s">
        <v>19</v>
      </c>
      <c r="I14" s="53" t="s">
        <v>18</v>
      </c>
      <c r="J14" s="54" t="n">
        <f aca="false">(IF(I14=CondicionesGenerales!$C$20,CondicionesGenerales!$B$20,CondicionesGenerales!$B$21))</f>
        <v>1</v>
      </c>
      <c r="K14" s="55" t="n">
        <v>0.45</v>
      </c>
      <c r="L14" s="55" t="n">
        <f aca="false">J14*K14</f>
        <v>0.45</v>
      </c>
      <c r="M14" s="1" t="n">
        <f aca="false">K14+K15+K16+K17</f>
        <v>1.2</v>
      </c>
    </row>
    <row r="15" customFormat="false" ht="15" hidden="false" customHeight="false" outlineLevel="0" collapsed="false">
      <c r="A15" s="56"/>
      <c r="B15" s="57"/>
      <c r="C15" s="59" t="s">
        <v>74</v>
      </c>
      <c r="D15" s="51" t="s">
        <v>75</v>
      </c>
      <c r="E15" s="34" t="s">
        <v>54</v>
      </c>
      <c r="F15" s="34" t="s">
        <v>55</v>
      </c>
      <c r="G15" s="34" t="n">
        <v>335</v>
      </c>
      <c r="H15" s="52" t="s">
        <v>19</v>
      </c>
      <c r="I15" s="53" t="s">
        <v>18</v>
      </c>
      <c r="J15" s="54" t="n">
        <f aca="false">(IF(I15=CondicionesGenerales!$C$20,CondicionesGenerales!$B$20,CondicionesGenerales!$B$21))</f>
        <v>1</v>
      </c>
      <c r="K15" s="55" t="n">
        <v>0.25</v>
      </c>
      <c r="L15" s="55" t="n">
        <f aca="false">J15*K15</f>
        <v>0.25</v>
      </c>
    </row>
    <row r="16" customFormat="false" ht="15" hidden="false" customHeight="false" outlineLevel="0" collapsed="false">
      <c r="A16" s="56"/>
      <c r="B16" s="57"/>
      <c r="C16" s="59" t="s">
        <v>76</v>
      </c>
      <c r="D16" s="51" t="s">
        <v>77</v>
      </c>
      <c r="E16" s="34" t="s">
        <v>54</v>
      </c>
      <c r="F16" s="34" t="s">
        <v>55</v>
      </c>
      <c r="G16" s="34" t="n">
        <v>318</v>
      </c>
      <c r="H16" s="52" t="s">
        <v>19</v>
      </c>
      <c r="I16" s="53" t="s">
        <v>18</v>
      </c>
      <c r="J16" s="54" t="n">
        <f aca="false">(IF(I16=CondicionesGenerales!$C$20,CondicionesGenerales!$B$20,CondicionesGenerales!$B$21))</f>
        <v>1</v>
      </c>
      <c r="K16" s="55" t="n">
        <v>0.25</v>
      </c>
      <c r="L16" s="55" t="n">
        <f aca="false">J16*K16</f>
        <v>0.25</v>
      </c>
    </row>
    <row r="17" customFormat="false" ht="27" hidden="false" customHeight="false" outlineLevel="0" collapsed="false">
      <c r="A17" s="56"/>
      <c r="B17" s="57"/>
      <c r="C17" s="50" t="s">
        <v>78</v>
      </c>
      <c r="D17" s="51" t="s">
        <v>79</v>
      </c>
      <c r="E17" s="34" t="s">
        <v>80</v>
      </c>
      <c r="F17" s="34" t="s">
        <v>81</v>
      </c>
      <c r="G17" s="34" t="s">
        <v>82</v>
      </c>
      <c r="H17" s="52" t="s">
        <v>19</v>
      </c>
      <c r="I17" s="53" t="s">
        <v>18</v>
      </c>
      <c r="J17" s="54" t="n">
        <f aca="false">(IF(I17=CondicionesGenerales!$C$20,CondicionesGenerales!$B$20,CondicionesGenerales!$B$21))</f>
        <v>1</v>
      </c>
      <c r="K17" s="55" t="n">
        <v>0.25</v>
      </c>
      <c r="L17" s="55" t="n">
        <f aca="false">J17*K17</f>
        <v>0.25</v>
      </c>
    </row>
    <row r="18" customFormat="false" ht="53.25" hidden="false" customHeight="false" outlineLevel="0" collapsed="false">
      <c r="A18" s="56" t="s">
        <v>83</v>
      </c>
      <c r="B18" s="57" t="s">
        <v>84</v>
      </c>
      <c r="C18" s="50" t="s">
        <v>85</v>
      </c>
      <c r="D18" s="51" t="s">
        <v>86</v>
      </c>
      <c r="E18" s="34" t="s">
        <v>87</v>
      </c>
      <c r="F18" s="34" t="s">
        <v>87</v>
      </c>
      <c r="G18" s="34" t="s">
        <v>87</v>
      </c>
      <c r="H18" s="52" t="s">
        <v>19</v>
      </c>
      <c r="I18" s="53" t="s">
        <v>18</v>
      </c>
      <c r="J18" s="54" t="n">
        <f aca="false">(IF(I18=CondicionesGenerales!$C$20,CondicionesGenerales!$B$20,CondicionesGenerales!$B$21))</f>
        <v>1</v>
      </c>
      <c r="K18" s="55" t="n">
        <v>0.5</v>
      </c>
      <c r="L18" s="55" t="n">
        <f aca="false">J18*K18</f>
        <v>0.5</v>
      </c>
    </row>
    <row r="19" customFormat="false" ht="79.5" hidden="false" customHeight="false" outlineLevel="0" collapsed="false">
      <c r="A19" s="48" t="s">
        <v>88</v>
      </c>
      <c r="B19" s="49" t="s">
        <v>89</v>
      </c>
      <c r="C19" s="50" t="s">
        <v>90</v>
      </c>
      <c r="D19" s="51"/>
      <c r="E19" s="34" t="s">
        <v>91</v>
      </c>
      <c r="F19" s="34" t="s">
        <v>92</v>
      </c>
      <c r="G19" s="34" t="s">
        <v>93</v>
      </c>
      <c r="H19" s="52" t="s">
        <v>19</v>
      </c>
      <c r="I19" s="53" t="s">
        <v>18</v>
      </c>
      <c r="J19" s="54" t="n">
        <f aca="false">(IF(I19=CondicionesGenerales!$C$20,CondicionesGenerales!$B$20,CondicionesGenerales!$B$21))</f>
        <v>1</v>
      </c>
      <c r="K19" s="55" t="n">
        <v>1</v>
      </c>
      <c r="L19" s="55" t="n">
        <f aca="false">J19*K19</f>
        <v>1</v>
      </c>
    </row>
    <row r="20" customFormat="false" ht="39.75" hidden="false" customHeight="false" outlineLevel="0" collapsed="false">
      <c r="A20" s="48" t="s">
        <v>94</v>
      </c>
      <c r="B20" s="49" t="s">
        <v>95</v>
      </c>
      <c r="C20" s="50" t="s">
        <v>96</v>
      </c>
      <c r="D20" s="51" t="s">
        <v>97</v>
      </c>
      <c r="E20" s="34"/>
      <c r="F20" s="34"/>
      <c r="G20" s="34"/>
      <c r="H20" s="52" t="s">
        <v>19</v>
      </c>
      <c r="I20" s="53" t="s">
        <v>18</v>
      </c>
      <c r="J20" s="54" t="n">
        <f aca="false">(IF(I20=CondicionesGenerales!$C$20,CondicionesGenerales!$B$20,CondicionesGenerales!$B$21))</f>
        <v>1</v>
      </c>
      <c r="K20" s="55" t="n">
        <v>0.2</v>
      </c>
      <c r="L20" s="55" t="n">
        <f aca="false">J20*K20</f>
        <v>0.2</v>
      </c>
    </row>
    <row r="21" customFormat="false" ht="27" hidden="false" customHeight="false" outlineLevel="0" collapsed="false">
      <c r="A21" s="48" t="s">
        <v>98</v>
      </c>
      <c r="B21" s="49" t="s">
        <v>99</v>
      </c>
      <c r="C21" s="50" t="s">
        <v>100</v>
      </c>
      <c r="D21" s="51" t="s">
        <v>101</v>
      </c>
      <c r="E21" s="34" t="s">
        <v>102</v>
      </c>
      <c r="F21" s="34" t="s">
        <v>103</v>
      </c>
      <c r="G21" s="34"/>
      <c r="H21" s="52" t="s">
        <v>19</v>
      </c>
      <c r="I21" s="53" t="s">
        <v>18</v>
      </c>
      <c r="J21" s="54" t="n">
        <f aca="false">(IF(I21=CondicionesGenerales!$C$20,CondicionesGenerales!$B$20,CondicionesGenerales!$B$21))</f>
        <v>1</v>
      </c>
      <c r="K21" s="55" t="n">
        <v>0.2</v>
      </c>
      <c r="L21" s="55" t="n">
        <f aca="false">J21*K21</f>
        <v>0.2</v>
      </c>
    </row>
  </sheetData>
  <mergeCells count="4">
    <mergeCell ref="E4:H4"/>
    <mergeCell ref="I4:L4"/>
    <mergeCell ref="A7:A17"/>
    <mergeCell ref="B7:B17"/>
  </mergeCells>
  <dataValidations count="2">
    <dataValidation allowBlank="true" errorStyle="stop" operator="between" showDropDown="false" showErrorMessage="true" showInputMessage="true" sqref="I6:I21" type="list">
      <formula1>CondicionesGenerales!$C$20:$C$23</formula1>
      <formula2>0</formula2>
    </dataValidation>
    <dataValidation allowBlank="true" errorStyle="stop" operator="between" prompt="Indica si lo has terminado" showDropDown="false" showErrorMessage="true" showInputMessage="true" sqref="H6:H21" type="list">
      <formula1>CondicionesGenerales!$G$20:$G$21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" operator="equal" id="{F8185CDE-F0D0-4FC1-8E40-88A847A0D015}">
            <xm:f>CondicionesGenerales!$C$20</xm:f>
            <x14:dxf>
              <fill>
                <patternFill>
                  <bgColor rgb="FFFFC7CE"/>
                </patternFill>
              </fill>
            </x14:dxf>
          </x14:cfRule>
          <xm:sqref>I6:I21</xm:sqref>
        </x14:conditionalFormatting>
        <x14:conditionalFormatting xmlns:xm="http://schemas.microsoft.com/office/excel/2006/main">
          <x14:cfRule type="cellIs" priority="3" operator="equal" id="{D9FB46EC-53CA-41FF-A523-64BC1690618D}">
            <xm:f>CondicionesGenerales!$C$20</xm:f>
            <x14:dxf>
              <fill>
                <patternFill>
                  <bgColor rgb="FFFFC7CE"/>
                </patternFill>
              </fill>
            </x14:dxf>
          </x14:cfRule>
          <xm:sqref>C2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24"/>
  <sheetViews>
    <sheetView showFormulas="false" showGridLines="true" showRowColHeaders="true" showZeros="true" rightToLeft="false" tabSelected="true" showOutlineSymbols="true" defaultGridColor="true" view="normal" topLeftCell="B1" colorId="64" zoomScale="120" zoomScaleNormal="120" zoomScalePageLayoutView="100" workbookViewId="0">
      <selection pane="topLeft" activeCell="B24" activeCellId="0" sqref="B24"/>
    </sheetView>
  </sheetViews>
  <sheetFormatPr defaultColWidth="11.4453125" defaultRowHeight="14.25" zeroHeight="false" outlineLevelRow="0" outlineLevelCol="0"/>
  <cols>
    <col collapsed="false" customWidth="true" hidden="false" outlineLevel="0" max="1" min="1" style="1" width="10.44"/>
    <col collapsed="false" customWidth="true" hidden="false" outlineLevel="0" max="2" min="2" style="1" width="38.44"/>
    <col collapsed="false" customWidth="true" hidden="false" outlineLevel="0" max="3" min="3" style="1" width="25.77"/>
    <col collapsed="false" customWidth="true" hidden="false" outlineLevel="0" max="4" min="4" style="1" width="20.78"/>
    <col collapsed="false" customWidth="true" hidden="false" outlineLevel="0" max="5" min="5" style="1" width="19.44"/>
    <col collapsed="false" customWidth="true" hidden="false" outlineLevel="0" max="8" min="6" style="1" width="13.75"/>
    <col collapsed="false" customWidth="true" hidden="false" outlineLevel="0" max="9" min="9" style="1" width="13.22"/>
    <col collapsed="false" customWidth="true" hidden="false" outlineLevel="0" max="11" min="11" style="1" width="11.22"/>
  </cols>
  <sheetData>
    <row r="1" customFormat="false" ht="15" hidden="false" customHeight="false" outlineLevel="0" collapsed="false">
      <c r="B1" s="42" t="s">
        <v>31</v>
      </c>
      <c r="C1" s="43" t="n">
        <f aca="false">SUM(L:L)</f>
        <v>1</v>
      </c>
    </row>
    <row r="2" customFormat="false" ht="15" hidden="false" customHeight="false" outlineLevel="0" collapsed="false">
      <c r="B2" s="42" t="s">
        <v>32</v>
      </c>
      <c r="C2" s="35" t="str">
        <f aca="false">IF(COUNTIF(I:I,CondicionesGenerales!C20)&gt;0,CondicionesGenerales!C20,CondicionesGenerales!C21)</f>
        <v>Conseguido</v>
      </c>
    </row>
    <row r="3" customFormat="false" ht="15" hidden="false" customHeight="false" outlineLevel="0" collapsed="false">
      <c r="B3" s="42" t="s">
        <v>33</v>
      </c>
      <c r="C3" s="43" t="n">
        <f aca="false">SUM(K:K)</f>
        <v>1</v>
      </c>
    </row>
    <row r="4" customFormat="false" ht="15" hidden="false" customHeight="true" outlineLevel="0" collapsed="false">
      <c r="E4" s="44" t="s">
        <v>34</v>
      </c>
      <c r="F4" s="44"/>
      <c r="G4" s="44"/>
      <c r="H4" s="44"/>
      <c r="I4" s="45" t="s">
        <v>35</v>
      </c>
      <c r="J4" s="45"/>
      <c r="K4" s="45"/>
      <c r="L4" s="45"/>
    </row>
    <row r="5" customFormat="false" ht="24" hidden="false" customHeight="false" outlineLevel="0" collapsed="false">
      <c r="A5" s="33" t="s">
        <v>36</v>
      </c>
      <c r="B5" s="46" t="s">
        <v>37</v>
      </c>
      <c r="C5" s="46" t="s">
        <v>38</v>
      </c>
      <c r="D5" s="32" t="s">
        <v>39</v>
      </c>
      <c r="E5" s="65" t="s">
        <v>40</v>
      </c>
      <c r="F5" s="65" t="s">
        <v>41</v>
      </c>
      <c r="G5" s="65" t="s">
        <v>42</v>
      </c>
      <c r="H5" s="47" t="s">
        <v>43</v>
      </c>
      <c r="I5" s="32" t="s">
        <v>44</v>
      </c>
      <c r="J5" s="32" t="s">
        <v>45</v>
      </c>
      <c r="K5" s="32" t="s">
        <v>46</v>
      </c>
      <c r="L5" s="32" t="s">
        <v>47</v>
      </c>
    </row>
    <row r="6" customFormat="false" ht="13.8" hidden="false" customHeight="true" outlineLevel="0" collapsed="false">
      <c r="A6" s="56" t="s">
        <v>83</v>
      </c>
      <c r="B6" s="57" t="s">
        <v>84</v>
      </c>
      <c r="C6" s="66" t="s">
        <v>104</v>
      </c>
      <c r="D6" s="67" t="s">
        <v>105</v>
      </c>
      <c r="E6" s="68" t="s">
        <v>103</v>
      </c>
      <c r="F6" s="68" t="s">
        <v>106</v>
      </c>
      <c r="G6" s="68"/>
      <c r="H6" s="52" t="s">
        <v>17</v>
      </c>
      <c r="I6" s="69" t="s">
        <v>18</v>
      </c>
      <c r="J6" s="70" t="n">
        <f aca="false">(IF(I6=CondicionesGenerales!$C$21,CondicionesGenerales!$B$21,CondicionesGenerales!$B$20))</f>
        <v>1</v>
      </c>
      <c r="K6" s="70" t="n">
        <v>1</v>
      </c>
      <c r="L6" s="70" t="n">
        <f aca="false">J6*K6</f>
        <v>1</v>
      </c>
    </row>
    <row r="7" customFormat="false" ht="15" hidden="false" customHeight="false" outlineLevel="0" collapsed="false">
      <c r="A7" s="56"/>
      <c r="B7" s="57"/>
      <c r="C7" s="71"/>
      <c r="D7" s="67"/>
      <c r="E7" s="72"/>
      <c r="F7" s="72"/>
      <c r="G7" s="72"/>
      <c r="H7" s="72"/>
      <c r="I7" s="69"/>
      <c r="J7" s="70"/>
      <c r="K7" s="70"/>
      <c r="L7" s="70"/>
    </row>
    <row r="8" customFormat="false" ht="27" hidden="false" customHeight="false" outlineLevel="0" collapsed="false">
      <c r="A8" s="56"/>
      <c r="B8" s="57"/>
      <c r="C8" s="71" t="s">
        <v>107</v>
      </c>
      <c r="D8" s="67"/>
      <c r="E8" s="72" t="s">
        <v>108</v>
      </c>
      <c r="F8" s="72" t="s">
        <v>103</v>
      </c>
      <c r="G8" s="72" t="n">
        <v>99</v>
      </c>
      <c r="H8" s="52" t="s">
        <v>17</v>
      </c>
      <c r="I8" s="69"/>
      <c r="J8" s="70"/>
      <c r="K8" s="70"/>
      <c r="L8" s="70"/>
    </row>
    <row r="9" customFormat="false" ht="15" hidden="false" customHeight="false" outlineLevel="0" collapsed="false">
      <c r="A9" s="56"/>
      <c r="B9" s="57"/>
      <c r="C9" s="73" t="s">
        <v>109</v>
      </c>
      <c r="D9" s="67"/>
      <c r="E9" s="74" t="s">
        <v>54</v>
      </c>
      <c r="F9" s="74" t="s">
        <v>103</v>
      </c>
      <c r="G9" s="74" t="n">
        <v>72</v>
      </c>
      <c r="H9" s="52" t="s">
        <v>17</v>
      </c>
      <c r="I9" s="69"/>
      <c r="J9" s="70"/>
      <c r="K9" s="70"/>
      <c r="L9" s="70"/>
    </row>
    <row r="24" customFormat="false" ht="14.25" hidden="false" customHeight="false" outlineLevel="0" collapsed="false">
      <c r="B24" s="75"/>
    </row>
  </sheetData>
  <mergeCells count="9">
    <mergeCell ref="E4:H4"/>
    <mergeCell ref="I4:L4"/>
    <mergeCell ref="A6:A9"/>
    <mergeCell ref="B6:B9"/>
    <mergeCell ref="D6:D9"/>
    <mergeCell ref="I6:I9"/>
    <mergeCell ref="J6:J9"/>
    <mergeCell ref="K6:K9"/>
    <mergeCell ref="L6:L9"/>
  </mergeCells>
  <dataValidations count="2">
    <dataValidation allowBlank="true" errorStyle="stop" operator="between" showDropDown="false" showErrorMessage="true" showInputMessage="true" sqref="I6" type="list">
      <formula1>CondicionesGenerales!$C$20:$C$23</formula1>
      <formula2>0</formula2>
    </dataValidation>
    <dataValidation allowBlank="true" errorStyle="stop" operator="between" prompt="Indica si lo has terminado" showDropDown="false" showErrorMessage="true" showInputMessage="true" sqref="H6 H8:H9" type="list">
      <formula1>CondicionesGenerales!$G$20:$G$21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" operator="equal" id="{F0906FA5-11CB-4D57-BCDF-1CD4A3BF70D3}">
            <xm:f>CondicionesGenerales!$C$20</xm:f>
            <x14:dxf>
              <fill>
                <patternFill>
                  <bgColor rgb="FFFFC7CE"/>
                </patternFill>
              </fill>
            </x14:dxf>
          </x14:cfRule>
          <xm:sqref>C2 I6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15"/>
  <sheetViews>
    <sheetView showFormulas="false" showGridLines="true" showRowColHeaders="true" showZeros="true" rightToLeft="false" tabSelected="false" showOutlineSymbols="true" defaultGridColor="true" view="normal" topLeftCell="B1" colorId="64" zoomScale="120" zoomScaleNormal="120" zoomScalePageLayoutView="100" workbookViewId="0">
      <selection pane="topLeft" activeCell="H10" activeCellId="0" sqref="H10"/>
    </sheetView>
  </sheetViews>
  <sheetFormatPr defaultColWidth="11.4453125" defaultRowHeight="14.25" zeroHeight="false" outlineLevelRow="0" outlineLevelCol="0"/>
  <cols>
    <col collapsed="false" customWidth="true" hidden="false" outlineLevel="0" max="1" min="1" style="1" width="10.44"/>
    <col collapsed="false" customWidth="true" hidden="false" outlineLevel="0" max="2" min="2" style="1" width="38.44"/>
    <col collapsed="false" customWidth="true" hidden="false" outlineLevel="0" max="3" min="3" style="1" width="25.77"/>
    <col collapsed="false" customWidth="true" hidden="false" outlineLevel="0" max="4" min="4" style="1" width="20.78"/>
    <col collapsed="false" customWidth="true" hidden="false" outlineLevel="0" max="5" min="5" style="1" width="19.44"/>
    <col collapsed="false" customWidth="true" hidden="false" outlineLevel="0" max="8" min="6" style="1" width="13.75"/>
    <col collapsed="false" customWidth="true" hidden="false" outlineLevel="0" max="9" min="9" style="1" width="13.22"/>
    <col collapsed="false" customWidth="true" hidden="false" outlineLevel="0" max="11" min="11" style="1" width="11.22"/>
  </cols>
  <sheetData>
    <row r="1" customFormat="false" ht="15" hidden="false" customHeight="false" outlineLevel="0" collapsed="false">
      <c r="B1" s="42" t="s">
        <v>31</v>
      </c>
      <c r="C1" s="43" t="n">
        <f aca="false">SUM(L:L)</f>
        <v>1</v>
      </c>
    </row>
    <row r="2" customFormat="false" ht="15" hidden="false" customHeight="false" outlineLevel="0" collapsed="false">
      <c r="B2" s="42" t="s">
        <v>32</v>
      </c>
      <c r="C2" s="35" t="str">
        <f aca="false">IF(COUNTIF(I:I,CondicionesGenerales!C20)&gt;0,CondicionesGenerales!C20,CondicionesGenerales!C21)</f>
        <v>Conseguido</v>
      </c>
    </row>
    <row r="3" customFormat="false" ht="15" hidden="false" customHeight="false" outlineLevel="0" collapsed="false">
      <c r="B3" s="42" t="s">
        <v>33</v>
      </c>
      <c r="C3" s="43" t="n">
        <f aca="false">SUM(K:K)</f>
        <v>1</v>
      </c>
    </row>
    <row r="4" customFormat="false" ht="15" hidden="false" customHeight="true" outlineLevel="0" collapsed="false">
      <c r="E4" s="44" t="s">
        <v>34</v>
      </c>
      <c r="F4" s="44"/>
      <c r="G4" s="44"/>
      <c r="H4" s="44"/>
      <c r="I4" s="45" t="s">
        <v>35</v>
      </c>
      <c r="J4" s="45"/>
      <c r="K4" s="45"/>
      <c r="L4" s="45"/>
    </row>
    <row r="5" customFormat="false" ht="24" hidden="false" customHeight="false" outlineLevel="0" collapsed="false">
      <c r="A5" s="33" t="s">
        <v>36</v>
      </c>
      <c r="B5" s="46" t="s">
        <v>37</v>
      </c>
      <c r="C5" s="46" t="s">
        <v>38</v>
      </c>
      <c r="D5" s="32" t="s">
        <v>39</v>
      </c>
      <c r="E5" s="65" t="s">
        <v>40</v>
      </c>
      <c r="F5" s="65" t="s">
        <v>41</v>
      </c>
      <c r="G5" s="65" t="s">
        <v>42</v>
      </c>
      <c r="H5" s="76" t="s">
        <v>43</v>
      </c>
      <c r="I5" s="32" t="s">
        <v>44</v>
      </c>
      <c r="J5" s="32" t="s">
        <v>45</v>
      </c>
      <c r="K5" s="32" t="s">
        <v>46</v>
      </c>
      <c r="L5" s="32" t="s">
        <v>47</v>
      </c>
    </row>
    <row r="6" customFormat="false" ht="13.8" hidden="false" customHeight="true" outlineLevel="0" collapsed="false">
      <c r="A6" s="56" t="s">
        <v>83</v>
      </c>
      <c r="B6" s="57" t="s">
        <v>84</v>
      </c>
      <c r="C6" s="66" t="s">
        <v>110</v>
      </c>
      <c r="D6" s="77"/>
      <c r="E6" s="68" t="s">
        <v>54</v>
      </c>
      <c r="F6" s="68"/>
      <c r="H6" s="72"/>
      <c r="I6" s="69" t="s">
        <v>18</v>
      </c>
      <c r="J6" s="70" t="n">
        <f aca="false">(IF(I6=CondicionesGenerales!$C$21,CondicionesGenerales!$B$21,CondicionesGenerales!$B$20))</f>
        <v>1</v>
      </c>
      <c r="K6" s="70" t="n">
        <v>1</v>
      </c>
      <c r="L6" s="70" t="n">
        <f aca="false">J6*K6</f>
        <v>1</v>
      </c>
    </row>
    <row r="7" customFormat="false" ht="15" hidden="false" customHeight="false" outlineLevel="0" collapsed="false">
      <c r="A7" s="56"/>
      <c r="B7" s="57"/>
      <c r="C7" s="71" t="s">
        <v>111</v>
      </c>
      <c r="D7" s="77"/>
      <c r="E7" s="72" t="s">
        <v>54</v>
      </c>
      <c r="F7" s="72" t="s">
        <v>55</v>
      </c>
      <c r="G7" s="72" t="n">
        <v>84</v>
      </c>
      <c r="H7" s="52" t="s">
        <v>17</v>
      </c>
      <c r="I7" s="69"/>
      <c r="J7" s="70"/>
      <c r="K7" s="70"/>
      <c r="L7" s="70"/>
    </row>
    <row r="8" customFormat="false" ht="13.8" hidden="false" customHeight="false" outlineLevel="0" collapsed="false">
      <c r="A8" s="56"/>
      <c r="B8" s="57"/>
      <c r="C8" s="71" t="s">
        <v>112</v>
      </c>
      <c r="D8" s="77"/>
      <c r="E8" s="72" t="s">
        <v>54</v>
      </c>
      <c r="F8" s="72" t="s">
        <v>55</v>
      </c>
      <c r="G8" s="68" t="n">
        <v>159</v>
      </c>
      <c r="H8" s="52" t="s">
        <v>17</v>
      </c>
      <c r="I8" s="69"/>
      <c r="J8" s="70"/>
      <c r="K8" s="70"/>
      <c r="L8" s="70"/>
    </row>
    <row r="9" customFormat="false" ht="15" hidden="false" customHeight="false" outlineLevel="0" collapsed="false">
      <c r="A9" s="56"/>
      <c r="B9" s="57"/>
      <c r="C9" s="71" t="s">
        <v>113</v>
      </c>
      <c r="D9" s="77"/>
      <c r="E9" s="72" t="s">
        <v>54</v>
      </c>
      <c r="F9" s="72" t="s">
        <v>55</v>
      </c>
      <c r="G9" s="72" t="n">
        <v>236</v>
      </c>
      <c r="H9" s="52" t="s">
        <v>17</v>
      </c>
      <c r="I9" s="69"/>
      <c r="J9" s="70"/>
      <c r="K9" s="70"/>
      <c r="L9" s="70"/>
    </row>
    <row r="10" customFormat="false" ht="27" hidden="false" customHeight="false" outlineLevel="0" collapsed="false">
      <c r="A10" s="56"/>
      <c r="B10" s="57"/>
      <c r="C10" s="73" t="s">
        <v>114</v>
      </c>
      <c r="D10" s="77"/>
      <c r="E10" s="74" t="s">
        <v>115</v>
      </c>
      <c r="F10" s="74" t="s">
        <v>116</v>
      </c>
      <c r="G10" s="74"/>
      <c r="H10" s="52" t="s">
        <v>17</v>
      </c>
      <c r="I10" s="69"/>
      <c r="J10" s="70"/>
      <c r="K10" s="70"/>
      <c r="L10" s="70"/>
    </row>
    <row r="14" customFormat="false" ht="13.8" hidden="false" customHeight="false" outlineLevel="0" collapsed="false"/>
    <row r="15" customFormat="false" ht="13.8" hidden="false" customHeight="false" outlineLevel="0" collapsed="false"/>
  </sheetData>
  <mergeCells count="9">
    <mergeCell ref="E4:H4"/>
    <mergeCell ref="I4:L4"/>
    <mergeCell ref="A6:A10"/>
    <mergeCell ref="B6:B10"/>
    <mergeCell ref="D6:D10"/>
    <mergeCell ref="I6:I10"/>
    <mergeCell ref="J6:J10"/>
    <mergeCell ref="K6:K10"/>
    <mergeCell ref="L6:L10"/>
  </mergeCells>
  <dataValidations count="2">
    <dataValidation allowBlank="true" errorStyle="stop" operator="between" showDropDown="false" showErrorMessage="true" showInputMessage="true" sqref="I6:I7" type="list">
      <formula1>CondicionesGenerales!$C$20:$C$23</formula1>
      <formula2>0</formula2>
    </dataValidation>
    <dataValidation allowBlank="true" errorStyle="stop" operator="between" prompt="Indica si lo has terminado" showDropDown="false" showErrorMessage="true" showInputMessage="true" sqref="H7:H10" type="list">
      <formula1>CondicionesGenerales!$G$20:$G$21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" operator="equal" id="{5A8E7D35-A490-4632-9785-9EBF2FF8908D}">
            <xm:f>CondicionesGenerales!$C$20</xm:f>
            <x14:dxf>
              <fill>
                <patternFill>
                  <bgColor rgb="FFFFC7CE"/>
                </patternFill>
              </fill>
            </x14:dxf>
          </x14:cfRule>
          <xm:sqref>C2</xm:sqref>
        </x14:conditionalFormatting>
        <x14:conditionalFormatting xmlns:xm="http://schemas.microsoft.com/office/excel/2006/main">
          <x14:cfRule type="cellIs" priority="3" operator="equal" id="{59889BEB-6920-482E-B06D-4C9C9799B092}">
            <xm:f>CondicionesGenerales!$C$20</xm:f>
            <x14:dxf>
              <fill>
                <patternFill>
                  <bgColor rgb="FFFFC7CE"/>
                </patternFill>
              </fill>
            </x14:dxf>
          </x14:cfRule>
          <xm:sqref>I6:I7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11"/>
  <sheetViews>
    <sheetView showFormulas="false" showGridLines="true" showRowColHeaders="true" showZeros="true" rightToLeft="false" tabSelected="false" showOutlineSymbols="true" defaultGridColor="true" view="normal" topLeftCell="B1" colorId="64" zoomScale="120" zoomScaleNormal="120" zoomScalePageLayoutView="100" workbookViewId="0">
      <selection pane="topLeft" activeCell="H11" activeCellId="0" sqref="H11"/>
    </sheetView>
  </sheetViews>
  <sheetFormatPr defaultColWidth="11.4453125" defaultRowHeight="14.25" zeroHeight="false" outlineLevelRow="0" outlineLevelCol="0"/>
  <cols>
    <col collapsed="false" customWidth="true" hidden="false" outlineLevel="0" max="1" min="1" style="1" width="10.44"/>
    <col collapsed="false" customWidth="true" hidden="false" outlineLevel="0" max="2" min="2" style="1" width="38.44"/>
    <col collapsed="false" customWidth="true" hidden="false" outlineLevel="0" max="3" min="3" style="1" width="25.77"/>
    <col collapsed="false" customWidth="true" hidden="false" outlineLevel="0" max="4" min="4" style="1" width="20.78"/>
    <col collapsed="false" customWidth="true" hidden="false" outlineLevel="0" max="5" min="5" style="1" width="19.44"/>
    <col collapsed="false" customWidth="true" hidden="false" outlineLevel="0" max="8" min="6" style="1" width="13.75"/>
    <col collapsed="false" customWidth="true" hidden="false" outlineLevel="0" max="9" min="9" style="1" width="13.22"/>
    <col collapsed="false" customWidth="true" hidden="false" outlineLevel="0" max="11" min="11" style="1" width="11.22"/>
  </cols>
  <sheetData>
    <row r="1" customFormat="false" ht="15" hidden="false" customHeight="false" outlineLevel="0" collapsed="false">
      <c r="B1" s="42" t="s">
        <v>31</v>
      </c>
      <c r="C1" s="43" t="n">
        <f aca="false">SUM(L:L)</f>
        <v>1</v>
      </c>
    </row>
    <row r="2" customFormat="false" ht="15" hidden="false" customHeight="false" outlineLevel="0" collapsed="false">
      <c r="B2" s="42" t="s">
        <v>32</v>
      </c>
      <c r="C2" s="35" t="str">
        <f aca="false">IF(COUNTIF(I:I,CondicionesGenerales!C20)&gt;0,CondicionesGenerales!C20,CondicionesGenerales!C21)</f>
        <v>Conseguido</v>
      </c>
    </row>
    <row r="3" customFormat="false" ht="15" hidden="false" customHeight="false" outlineLevel="0" collapsed="false">
      <c r="B3" s="42" t="s">
        <v>33</v>
      </c>
      <c r="C3" s="43" t="n">
        <f aca="false">SUM(K:K)</f>
        <v>1</v>
      </c>
    </row>
    <row r="4" customFormat="false" ht="15" hidden="false" customHeight="true" outlineLevel="0" collapsed="false">
      <c r="E4" s="44" t="s">
        <v>34</v>
      </c>
      <c r="F4" s="44"/>
      <c r="G4" s="44"/>
      <c r="H4" s="44"/>
      <c r="I4" s="45" t="s">
        <v>35</v>
      </c>
      <c r="J4" s="45"/>
      <c r="K4" s="45"/>
      <c r="L4" s="45"/>
    </row>
    <row r="5" customFormat="false" ht="24" hidden="false" customHeight="false" outlineLevel="0" collapsed="false">
      <c r="A5" s="33" t="s">
        <v>36</v>
      </c>
      <c r="B5" s="46" t="s">
        <v>37</v>
      </c>
      <c r="C5" s="46" t="s">
        <v>38</v>
      </c>
      <c r="D5" s="32" t="s">
        <v>39</v>
      </c>
      <c r="E5" s="65" t="s">
        <v>40</v>
      </c>
      <c r="F5" s="65" t="s">
        <v>41</v>
      </c>
      <c r="G5" s="65" t="s">
        <v>42</v>
      </c>
      <c r="H5" s="47" t="s">
        <v>43</v>
      </c>
      <c r="I5" s="32" t="s">
        <v>44</v>
      </c>
      <c r="J5" s="32" t="s">
        <v>45</v>
      </c>
      <c r="K5" s="32" t="s">
        <v>46</v>
      </c>
      <c r="L5" s="32" t="s">
        <v>47</v>
      </c>
    </row>
    <row r="6" customFormat="false" ht="13.8" hidden="false" customHeight="true" outlineLevel="0" collapsed="false">
      <c r="A6" s="56" t="s">
        <v>117</v>
      </c>
      <c r="B6" s="57" t="s">
        <v>118</v>
      </c>
      <c r="C6" s="66" t="s">
        <v>119</v>
      </c>
      <c r="D6" s="77"/>
      <c r="G6" s="68"/>
      <c r="H6" s="78"/>
      <c r="I6" s="69" t="s">
        <v>18</v>
      </c>
      <c r="J6" s="70" t="n">
        <f aca="false">(IF(I6=CondicionesGenerales!$C$21,CondicionesGenerales!$B$21,CondicionesGenerales!$B$20))</f>
        <v>1</v>
      </c>
      <c r="K6" s="70" t="n">
        <v>1</v>
      </c>
      <c r="L6" s="70" t="n">
        <f aca="false">J6*K6</f>
        <v>1</v>
      </c>
    </row>
    <row r="7" customFormat="false" ht="13.8" hidden="false" customHeight="false" outlineLevel="0" collapsed="false">
      <c r="A7" s="56"/>
      <c r="B7" s="57"/>
      <c r="C7" s="71" t="s">
        <v>120</v>
      </c>
      <c r="D7" s="77"/>
      <c r="E7" s="79" t="s">
        <v>121</v>
      </c>
      <c r="F7" s="79" t="s">
        <v>103</v>
      </c>
      <c r="G7" s="72" t="n">
        <v>43</v>
      </c>
      <c r="H7" s="52" t="s">
        <v>17</v>
      </c>
      <c r="I7" s="69"/>
      <c r="J7" s="70"/>
      <c r="K7" s="70"/>
      <c r="L7" s="70"/>
    </row>
    <row r="8" customFormat="false" ht="13.8" hidden="false" customHeight="false" outlineLevel="0" collapsed="false">
      <c r="A8" s="56"/>
      <c r="B8" s="57"/>
      <c r="C8" s="71" t="s">
        <v>122</v>
      </c>
      <c r="D8" s="77"/>
      <c r="E8" s="79" t="s">
        <v>121</v>
      </c>
      <c r="F8" s="79" t="s">
        <v>103</v>
      </c>
      <c r="G8" s="72" t="n">
        <v>82</v>
      </c>
      <c r="H8" s="52" t="s">
        <v>17</v>
      </c>
      <c r="I8" s="69"/>
      <c r="J8" s="70"/>
      <c r="K8" s="70"/>
      <c r="L8" s="70"/>
    </row>
    <row r="9" customFormat="false" ht="13.8" hidden="false" customHeight="false" outlineLevel="0" collapsed="false">
      <c r="A9" s="56"/>
      <c r="B9" s="57"/>
      <c r="C9" s="71" t="s">
        <v>123</v>
      </c>
      <c r="D9" s="77"/>
      <c r="E9" s="79" t="s">
        <v>121</v>
      </c>
      <c r="F9" s="79" t="s">
        <v>103</v>
      </c>
      <c r="G9" s="72" t="n">
        <v>64</v>
      </c>
      <c r="H9" s="52" t="s">
        <v>17</v>
      </c>
      <c r="I9" s="69"/>
      <c r="J9" s="70"/>
      <c r="K9" s="70"/>
      <c r="L9" s="70"/>
    </row>
    <row r="10" customFormat="false" ht="13.8" hidden="false" customHeight="false" outlineLevel="0" collapsed="false">
      <c r="A10" s="56"/>
      <c r="B10" s="57"/>
      <c r="C10" s="71" t="s">
        <v>124</v>
      </c>
      <c r="D10" s="77"/>
      <c r="E10" s="79" t="s">
        <v>121</v>
      </c>
      <c r="F10" s="79" t="s">
        <v>103</v>
      </c>
      <c r="G10" s="72" t="n">
        <v>121</v>
      </c>
      <c r="H10" s="52" t="s">
        <v>17</v>
      </c>
      <c r="I10" s="69"/>
      <c r="J10" s="70"/>
      <c r="K10" s="70"/>
      <c r="L10" s="70"/>
    </row>
    <row r="11" customFormat="false" ht="13.8" hidden="false" customHeight="false" outlineLevel="0" collapsed="false">
      <c r="A11" s="56"/>
      <c r="B11" s="57"/>
      <c r="C11" s="73" t="s">
        <v>125</v>
      </c>
      <c r="D11" s="77"/>
      <c r="E11" s="79" t="s">
        <v>121</v>
      </c>
      <c r="F11" s="79" t="s">
        <v>103</v>
      </c>
      <c r="G11" s="74" t="n">
        <v>101</v>
      </c>
      <c r="H11" s="52" t="s">
        <v>17</v>
      </c>
      <c r="I11" s="69"/>
      <c r="J11" s="70"/>
      <c r="K11" s="70"/>
      <c r="L11" s="70"/>
    </row>
  </sheetData>
  <mergeCells count="9">
    <mergeCell ref="E4:H4"/>
    <mergeCell ref="I4:L4"/>
    <mergeCell ref="A6:A11"/>
    <mergeCell ref="B6:B11"/>
    <mergeCell ref="D6:D11"/>
    <mergeCell ref="I6:I11"/>
    <mergeCell ref="J6:J11"/>
    <mergeCell ref="K6:K11"/>
    <mergeCell ref="L6:L11"/>
  </mergeCells>
  <dataValidations count="2">
    <dataValidation allowBlank="true" errorStyle="stop" operator="between" showDropDown="false" showErrorMessage="true" showInputMessage="true" sqref="I6:I8" type="list">
      <formula1>CondicionesGenerales!$C$20:$C$23</formula1>
      <formula2>0</formula2>
    </dataValidation>
    <dataValidation allowBlank="true" errorStyle="stop" operator="between" prompt="Indica si lo has terminado" showDropDown="false" showErrorMessage="true" showInputMessage="true" sqref="H7:H11" type="list">
      <formula1>CondicionesGenerales!$G$20:$G$21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" operator="equal" id="{94477565-CCB6-4387-8F40-118E9FA183E7}">
            <xm:f>CondicionesGenerales!$C$20</xm:f>
            <x14:dxf>
              <fill>
                <patternFill>
                  <bgColor rgb="FFFFC7CE"/>
                </patternFill>
              </fill>
            </x14:dxf>
          </x14:cfRule>
          <xm:sqref>C2</xm:sqref>
        </x14:conditionalFormatting>
        <x14:conditionalFormatting xmlns:xm="http://schemas.microsoft.com/office/excel/2006/main">
          <x14:cfRule type="cellIs" priority="3" operator="equal" id="{4049B898-4476-4818-8E48-86BA36B63920}">
            <xm:f>CondicionesGenerales!$C$20</xm:f>
            <x14:dxf>
              <fill>
                <patternFill>
                  <bgColor rgb="FFFFC7CE"/>
                </patternFill>
              </fill>
            </x14:dxf>
          </x14:cfRule>
          <xm:sqref>I6:I8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9"/>
  <sheetViews>
    <sheetView showFormulas="false" showGridLines="true" showRowColHeaders="true" showZeros="true" rightToLeft="false" tabSelected="false" showOutlineSymbols="true" defaultGridColor="true" view="normal" topLeftCell="B1" colorId="64" zoomScale="120" zoomScaleNormal="120" zoomScalePageLayoutView="100" workbookViewId="0">
      <selection pane="topLeft" activeCell="I6" activeCellId="0" sqref="I6"/>
    </sheetView>
  </sheetViews>
  <sheetFormatPr defaultColWidth="11.4453125" defaultRowHeight="14.25" zeroHeight="false" outlineLevelRow="0" outlineLevelCol="0"/>
  <cols>
    <col collapsed="false" customWidth="true" hidden="false" outlineLevel="0" max="1" min="1" style="1" width="10.44"/>
    <col collapsed="false" customWidth="true" hidden="false" outlineLevel="0" max="2" min="2" style="1" width="38.44"/>
    <col collapsed="false" customWidth="true" hidden="false" outlineLevel="0" max="3" min="3" style="1" width="25.77"/>
    <col collapsed="false" customWidth="true" hidden="false" outlineLevel="0" max="4" min="4" style="1" width="20.78"/>
    <col collapsed="false" customWidth="true" hidden="false" outlineLevel="0" max="5" min="5" style="1" width="19.44"/>
    <col collapsed="false" customWidth="true" hidden="false" outlineLevel="0" max="8" min="6" style="1" width="13.75"/>
    <col collapsed="false" customWidth="true" hidden="false" outlineLevel="0" max="9" min="9" style="1" width="13.22"/>
    <col collapsed="false" customWidth="true" hidden="false" outlineLevel="0" max="11" min="11" style="1" width="11.22"/>
  </cols>
  <sheetData>
    <row r="1" customFormat="false" ht="15" hidden="false" customHeight="false" outlineLevel="0" collapsed="false">
      <c r="B1" s="42" t="s">
        <v>31</v>
      </c>
      <c r="C1" s="43" t="n">
        <f aca="false">SUM(L:L)</f>
        <v>1</v>
      </c>
    </row>
    <row r="2" customFormat="false" ht="15" hidden="false" customHeight="false" outlineLevel="0" collapsed="false">
      <c r="B2" s="42" t="s">
        <v>32</v>
      </c>
      <c r="C2" s="35" t="str">
        <f aca="false">IF(COUNTIF(I:I,CondicionesGenerales!C20)&gt;0,CondicionesGenerales!C20,CondicionesGenerales!C21)</f>
        <v>Conseguido</v>
      </c>
    </row>
    <row r="3" customFormat="false" ht="15" hidden="false" customHeight="false" outlineLevel="0" collapsed="false">
      <c r="B3" s="42" t="s">
        <v>33</v>
      </c>
      <c r="C3" s="43" t="n">
        <f aca="false">SUM(K:K)</f>
        <v>1</v>
      </c>
    </row>
    <row r="4" customFormat="false" ht="15" hidden="false" customHeight="true" outlineLevel="0" collapsed="false">
      <c r="E4" s="44" t="s">
        <v>34</v>
      </c>
      <c r="F4" s="44"/>
      <c r="G4" s="44"/>
      <c r="H4" s="44"/>
      <c r="I4" s="45" t="s">
        <v>35</v>
      </c>
      <c r="J4" s="45"/>
      <c r="K4" s="45"/>
      <c r="L4" s="45"/>
    </row>
    <row r="5" customFormat="false" ht="24" hidden="false" customHeight="false" outlineLevel="0" collapsed="false">
      <c r="A5" s="33" t="s">
        <v>36</v>
      </c>
      <c r="B5" s="46" t="s">
        <v>37</v>
      </c>
      <c r="C5" s="46" t="s">
        <v>38</v>
      </c>
      <c r="D5" s="32" t="s">
        <v>39</v>
      </c>
      <c r="E5" s="65" t="s">
        <v>40</v>
      </c>
      <c r="F5" s="65" t="s">
        <v>41</v>
      </c>
      <c r="G5" s="65" t="s">
        <v>42</v>
      </c>
      <c r="H5" s="47" t="s">
        <v>43</v>
      </c>
      <c r="I5" s="32" t="s">
        <v>44</v>
      </c>
      <c r="J5" s="32" t="s">
        <v>45</v>
      </c>
      <c r="K5" s="32" t="s">
        <v>46</v>
      </c>
      <c r="L5" s="32" t="s">
        <v>47</v>
      </c>
    </row>
    <row r="6" customFormat="false" ht="15" hidden="false" customHeight="true" outlineLevel="0" collapsed="false">
      <c r="A6" s="80" t="s">
        <v>83</v>
      </c>
      <c r="B6" s="80" t="s">
        <v>84</v>
      </c>
      <c r="C6" s="81" t="s">
        <v>126</v>
      </c>
      <c r="D6" s="67" t="s">
        <v>127</v>
      </c>
      <c r="E6" s="68"/>
      <c r="F6" s="68"/>
      <c r="G6" s="68"/>
      <c r="H6" s="78"/>
      <c r="I6" s="69" t="s">
        <v>18</v>
      </c>
      <c r="J6" s="70" t="n">
        <f aca="false">(IF(I6=CondicionesGenerales!$C$21,CondicionesGenerales!$B$21,CondicionesGenerales!$B$20))</f>
        <v>1</v>
      </c>
      <c r="K6" s="70" t="n">
        <v>1</v>
      </c>
      <c r="L6" s="70" t="n">
        <f aca="false">J6*K6</f>
        <v>1</v>
      </c>
    </row>
    <row r="7" customFormat="false" ht="13.8" hidden="false" customHeight="false" outlineLevel="0" collapsed="false">
      <c r="A7" s="80"/>
      <c r="B7" s="80"/>
      <c r="C7" s="82" t="s">
        <v>128</v>
      </c>
      <c r="D7" s="67"/>
      <c r="E7" s="72" t="s">
        <v>129</v>
      </c>
      <c r="F7" s="72" t="s">
        <v>103</v>
      </c>
      <c r="G7" s="72" t="n">
        <v>25</v>
      </c>
      <c r="H7" s="52" t="s">
        <v>17</v>
      </c>
      <c r="I7" s="69"/>
      <c r="J7" s="70"/>
      <c r="K7" s="70"/>
      <c r="L7" s="70"/>
    </row>
    <row r="8" customFormat="false" ht="22.05" hidden="false" customHeight="false" outlineLevel="0" collapsed="false">
      <c r="A8" s="80"/>
      <c r="B8" s="80"/>
      <c r="C8" s="83" t="s">
        <v>130</v>
      </c>
      <c r="D8" s="67"/>
      <c r="E8" s="72" t="s">
        <v>129</v>
      </c>
      <c r="F8" s="72" t="s">
        <v>103</v>
      </c>
      <c r="G8" s="72" t="n">
        <v>93</v>
      </c>
      <c r="H8" s="52" t="s">
        <v>17</v>
      </c>
      <c r="I8" s="69"/>
      <c r="J8" s="70"/>
      <c r="K8" s="70"/>
      <c r="L8" s="70"/>
    </row>
    <row r="9" customFormat="false" ht="22.35" hidden="false" customHeight="false" outlineLevel="0" collapsed="false">
      <c r="A9" s="80"/>
      <c r="B9" s="80"/>
      <c r="C9" s="84" t="s">
        <v>131</v>
      </c>
      <c r="D9" s="67"/>
      <c r="E9" s="72" t="s">
        <v>132</v>
      </c>
      <c r="F9" s="74" t="s">
        <v>103</v>
      </c>
      <c r="G9" s="74" t="n">
        <v>1</v>
      </c>
      <c r="H9" s="52" t="s">
        <v>17</v>
      </c>
      <c r="I9" s="69"/>
      <c r="J9" s="70"/>
      <c r="K9" s="70"/>
      <c r="L9" s="70"/>
    </row>
  </sheetData>
  <mergeCells count="9">
    <mergeCell ref="E4:H4"/>
    <mergeCell ref="I4:L4"/>
    <mergeCell ref="A6:A9"/>
    <mergeCell ref="B6:B9"/>
    <mergeCell ref="D6:D9"/>
    <mergeCell ref="I6:I9"/>
    <mergeCell ref="J6:J9"/>
    <mergeCell ref="K6:K9"/>
    <mergeCell ref="L6:L9"/>
  </mergeCells>
  <dataValidations count="2">
    <dataValidation allowBlank="true" errorStyle="stop" operator="between" showDropDown="false" showErrorMessage="true" showInputMessage="true" sqref="I6" type="list">
      <formula1>CondicionesGenerales!$C$20:$C$23</formula1>
      <formula2>0</formula2>
    </dataValidation>
    <dataValidation allowBlank="true" errorStyle="stop" operator="between" prompt="Indica si lo has terminado" showDropDown="false" showErrorMessage="true" showInputMessage="true" sqref="H7:H9" type="list">
      <formula1>CondicionesGenerales!$G$20:$G$21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" operator="equal" id="{496E9020-15A0-4660-9DDA-9BB2ECB0CF51}">
            <xm:f>CondicionesGenerales!$C$20</xm:f>
            <x14:dxf>
              <fill>
                <patternFill>
                  <bgColor rgb="FFFFC7CE"/>
                </patternFill>
              </fill>
            </x14:dxf>
          </x14:cfRule>
          <xm:sqref>C2</xm:sqref>
        </x14:conditionalFormatting>
        <x14:conditionalFormatting xmlns:xm="http://schemas.microsoft.com/office/excel/2006/main">
          <x14:cfRule type="cellIs" priority="3" operator="equal" id="{2F3CB074-87DE-4E1B-A536-CC6C9C10ACD4}">
            <xm:f>CondicionesGenerales!$C$20</xm:f>
            <x14:dxf>
              <fill>
                <patternFill>
                  <bgColor rgb="FFFFC7CE"/>
                </patternFill>
              </fill>
            </x14:dxf>
          </x14:cfRule>
          <xm:sqref>I6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29"/>
  <sheetViews>
    <sheetView showFormulas="false" showGridLines="true" showRowColHeaders="true" showZeros="true" rightToLeft="false" tabSelected="false" showOutlineSymbols="true" defaultGridColor="true" view="normal" topLeftCell="A4" colorId="64" zoomScale="120" zoomScaleNormal="120" zoomScalePageLayoutView="100" workbookViewId="0">
      <selection pane="topLeft" activeCell="B26" activeCellId="0" sqref="B26"/>
    </sheetView>
  </sheetViews>
  <sheetFormatPr defaultColWidth="11.4453125" defaultRowHeight="14.25" zeroHeight="false" outlineLevelRow="0" outlineLevelCol="0"/>
  <cols>
    <col collapsed="false" customWidth="true" hidden="false" outlineLevel="0" max="1" min="1" style="1" width="10.44"/>
    <col collapsed="false" customWidth="true" hidden="false" outlineLevel="0" max="2" min="2" style="1" width="38.44"/>
    <col collapsed="false" customWidth="true" hidden="false" outlineLevel="0" max="3" min="3" style="1" width="25.77"/>
    <col collapsed="false" customWidth="true" hidden="false" outlineLevel="0" max="4" min="4" style="1" width="20.78"/>
    <col collapsed="false" customWidth="true" hidden="false" outlineLevel="0" max="5" min="5" style="1" width="19.44"/>
    <col collapsed="false" customWidth="true" hidden="false" outlineLevel="0" max="8" min="6" style="1" width="13.75"/>
    <col collapsed="false" customWidth="true" hidden="false" outlineLevel="0" max="9" min="9" style="1" width="13.22"/>
    <col collapsed="false" customWidth="true" hidden="false" outlineLevel="0" max="11" min="11" style="1" width="11.22"/>
  </cols>
  <sheetData>
    <row r="1" customFormat="false" ht="15" hidden="false" customHeight="false" outlineLevel="0" collapsed="false">
      <c r="B1" s="42" t="s">
        <v>31</v>
      </c>
      <c r="C1" s="43" t="n">
        <f aca="false">MAX(L:L)</f>
        <v>0</v>
      </c>
    </row>
    <row r="2" customFormat="false" ht="15" hidden="false" customHeight="false" outlineLevel="0" collapsed="false">
      <c r="B2" s="42" t="s">
        <v>32</v>
      </c>
      <c r="C2" s="35" t="str">
        <f aca="false">IF(COUNTIF(I:I,CondicionesGenerales!C20)&gt;0,CondicionesGenerales!C20,CondicionesGenerales!C21)</f>
        <v>No conseguido</v>
      </c>
      <c r="E2" s="85" t="s">
        <v>133</v>
      </c>
      <c r="F2" s="85"/>
      <c r="G2" s="85"/>
      <c r="H2" s="85"/>
      <c r="I2" s="85"/>
    </row>
    <row r="3" customFormat="false" ht="15" hidden="false" customHeight="false" outlineLevel="0" collapsed="false">
      <c r="B3" s="42" t="s">
        <v>33</v>
      </c>
      <c r="C3" s="43" t="n">
        <f aca="false">MAX(K:K)</f>
        <v>1</v>
      </c>
    </row>
    <row r="4" customFormat="false" ht="15" hidden="false" customHeight="true" outlineLevel="0" collapsed="false">
      <c r="E4" s="44" t="s">
        <v>34</v>
      </c>
      <c r="F4" s="44"/>
      <c r="G4" s="44"/>
      <c r="H4" s="44"/>
      <c r="I4" s="45" t="s">
        <v>35</v>
      </c>
      <c r="J4" s="45"/>
      <c r="K4" s="45"/>
      <c r="L4" s="45"/>
    </row>
    <row r="5" customFormat="false" ht="24" hidden="false" customHeight="false" outlineLevel="0" collapsed="false">
      <c r="A5" s="33" t="s">
        <v>36</v>
      </c>
      <c r="B5" s="46" t="s">
        <v>37</v>
      </c>
      <c r="C5" s="46" t="s">
        <v>38</v>
      </c>
      <c r="D5" s="32" t="s">
        <v>39</v>
      </c>
      <c r="E5" s="65" t="s">
        <v>40</v>
      </c>
      <c r="F5" s="65" t="s">
        <v>41</v>
      </c>
      <c r="G5" s="65" t="s">
        <v>42</v>
      </c>
      <c r="H5" s="47" t="s">
        <v>43</v>
      </c>
      <c r="I5" s="32" t="s">
        <v>44</v>
      </c>
      <c r="J5" s="32" t="s">
        <v>45</v>
      </c>
      <c r="K5" s="32" t="s">
        <v>46</v>
      </c>
      <c r="L5" s="32" t="s">
        <v>47</v>
      </c>
    </row>
    <row r="6" customFormat="false" ht="15" hidden="false" customHeight="true" outlineLevel="0" collapsed="false">
      <c r="A6" s="80" t="s">
        <v>134</v>
      </c>
      <c r="B6" s="80" t="s">
        <v>135</v>
      </c>
      <c r="C6" s="86" t="s">
        <v>136</v>
      </c>
      <c r="D6" s="87"/>
      <c r="E6" s="88"/>
      <c r="F6" s="88"/>
      <c r="G6" s="88"/>
      <c r="H6" s="52" t="s">
        <v>19</v>
      </c>
      <c r="I6" s="69" t="s">
        <v>15</v>
      </c>
      <c r="J6" s="70" t="n">
        <f aca="false">(IF(I6=CondicionesGenerales!$C$21,CondicionesGenerales!$B$21,CondicionesGenerales!$B$20))</f>
        <v>0</v>
      </c>
      <c r="K6" s="70" t="n">
        <v>1</v>
      </c>
      <c r="L6" s="70" t="n">
        <f aca="false">J6*K6</f>
        <v>0</v>
      </c>
      <c r="M6" s="89" t="s">
        <v>137</v>
      </c>
    </row>
    <row r="7" customFormat="false" ht="14.25" hidden="false" customHeight="false" outlineLevel="0" collapsed="false">
      <c r="A7" s="80"/>
      <c r="B7" s="80"/>
      <c r="C7" s="86"/>
      <c r="D7" s="90"/>
      <c r="E7" s="91"/>
      <c r="F7" s="91"/>
      <c r="G7" s="91"/>
      <c r="H7" s="52"/>
      <c r="I7" s="69"/>
      <c r="J7" s="70"/>
      <c r="K7" s="70"/>
      <c r="L7" s="70"/>
      <c r="M7" s="89"/>
    </row>
    <row r="8" customFormat="false" ht="14.25" hidden="false" customHeight="false" outlineLevel="0" collapsed="false">
      <c r="A8" s="80"/>
      <c r="B8" s="80"/>
      <c r="C8" s="86"/>
      <c r="D8" s="90"/>
      <c r="E8" s="91"/>
      <c r="F8" s="91"/>
      <c r="G8" s="91"/>
      <c r="H8" s="52"/>
      <c r="I8" s="69"/>
      <c r="J8" s="70"/>
      <c r="K8" s="70"/>
      <c r="L8" s="70"/>
      <c r="M8" s="89"/>
    </row>
    <row r="9" customFormat="false" ht="103.5" hidden="false" customHeight="true" outlineLevel="0" collapsed="false">
      <c r="A9" s="80"/>
      <c r="B9" s="80"/>
      <c r="C9" s="86"/>
      <c r="D9" s="92"/>
      <c r="E9" s="93"/>
      <c r="F9" s="93"/>
      <c r="G9" s="93"/>
      <c r="H9" s="52"/>
      <c r="I9" s="69"/>
      <c r="J9" s="70"/>
      <c r="K9" s="70"/>
      <c r="L9" s="70"/>
      <c r="M9" s="89"/>
    </row>
    <row r="10" customFormat="false" ht="15" hidden="false" customHeight="false" outlineLevel="0" collapsed="false"/>
    <row r="11" customFormat="false" ht="15" hidden="false" customHeight="true" outlineLevel="0" collapsed="false">
      <c r="A11" s="80" t="s">
        <v>83</v>
      </c>
      <c r="B11" s="80" t="s">
        <v>84</v>
      </c>
      <c r="C11" s="86" t="s">
        <v>138</v>
      </c>
      <c r="D11" s="87"/>
      <c r="E11" s="88"/>
      <c r="F11" s="88"/>
      <c r="G11" s="88"/>
      <c r="H11" s="52" t="s">
        <v>19</v>
      </c>
      <c r="I11" s="69" t="s">
        <v>15</v>
      </c>
      <c r="J11" s="70" t="n">
        <f aca="false">(IF(I11=CondicionesGenerales!$C$21,CondicionesGenerales!$B$21,CondicionesGenerales!$B$20))</f>
        <v>0</v>
      </c>
      <c r="K11" s="70" t="n">
        <v>1</v>
      </c>
      <c r="L11" s="70" t="n">
        <f aca="false">J11*K11</f>
        <v>0</v>
      </c>
      <c r="M11" s="89" t="s">
        <v>139</v>
      </c>
    </row>
    <row r="12" customFormat="false" ht="14.25" hidden="false" customHeight="false" outlineLevel="0" collapsed="false">
      <c r="A12" s="80"/>
      <c r="B12" s="80"/>
      <c r="C12" s="86"/>
      <c r="D12" s="90"/>
      <c r="E12" s="91"/>
      <c r="F12" s="91"/>
      <c r="G12" s="91"/>
      <c r="H12" s="52"/>
      <c r="I12" s="69"/>
      <c r="J12" s="70"/>
      <c r="K12" s="70"/>
      <c r="L12" s="70"/>
      <c r="M12" s="89"/>
    </row>
    <row r="13" customFormat="false" ht="14.25" hidden="false" customHeight="false" outlineLevel="0" collapsed="false">
      <c r="A13" s="80"/>
      <c r="B13" s="80"/>
      <c r="C13" s="86"/>
      <c r="D13" s="90"/>
      <c r="E13" s="91"/>
      <c r="F13" s="91"/>
      <c r="G13" s="91"/>
      <c r="H13" s="52"/>
      <c r="I13" s="69"/>
      <c r="J13" s="70"/>
      <c r="K13" s="70"/>
      <c r="L13" s="70"/>
      <c r="M13" s="89"/>
    </row>
    <row r="14" customFormat="false" ht="57.75" hidden="false" customHeight="true" outlineLevel="0" collapsed="false">
      <c r="A14" s="80"/>
      <c r="B14" s="80"/>
      <c r="C14" s="86"/>
      <c r="D14" s="92"/>
      <c r="E14" s="93"/>
      <c r="F14" s="93"/>
      <c r="G14" s="93"/>
      <c r="H14" s="52"/>
      <c r="I14" s="69"/>
      <c r="J14" s="70"/>
      <c r="K14" s="70"/>
      <c r="L14" s="70"/>
      <c r="M14" s="89"/>
    </row>
    <row r="15" customFormat="false" ht="15" hidden="false" customHeight="false" outlineLevel="0" collapsed="false"/>
    <row r="16" customFormat="false" ht="15" hidden="false" customHeight="true" outlineLevel="0" collapsed="false">
      <c r="A16" s="80" t="s">
        <v>140</v>
      </c>
      <c r="B16" s="80" t="s">
        <v>141</v>
      </c>
      <c r="C16" s="86" t="s">
        <v>142</v>
      </c>
      <c r="D16" s="87"/>
      <c r="E16" s="88"/>
      <c r="F16" s="88"/>
      <c r="G16" s="88"/>
      <c r="H16" s="52" t="s">
        <v>19</v>
      </c>
      <c r="I16" s="69" t="s">
        <v>15</v>
      </c>
      <c r="J16" s="70" t="n">
        <f aca="false">(IF(I16=CondicionesGenerales!$C$21,CondicionesGenerales!$B$21,CondicionesGenerales!$B$20))</f>
        <v>0</v>
      </c>
      <c r="K16" s="70" t="n">
        <v>1</v>
      </c>
      <c r="L16" s="70" t="n">
        <f aca="false">J16*K16</f>
        <v>0</v>
      </c>
      <c r="M16" s="89" t="s">
        <v>143</v>
      </c>
    </row>
    <row r="17" customFormat="false" ht="14.25" hidden="false" customHeight="false" outlineLevel="0" collapsed="false">
      <c r="A17" s="80"/>
      <c r="B17" s="80"/>
      <c r="C17" s="86"/>
      <c r="D17" s="90"/>
      <c r="E17" s="91"/>
      <c r="F17" s="91"/>
      <c r="G17" s="91"/>
      <c r="H17" s="52"/>
      <c r="I17" s="69"/>
      <c r="J17" s="70"/>
      <c r="K17" s="70"/>
      <c r="L17" s="70"/>
      <c r="M17" s="89"/>
    </row>
    <row r="18" customFormat="false" ht="14.25" hidden="false" customHeight="false" outlineLevel="0" collapsed="false">
      <c r="A18" s="80"/>
      <c r="B18" s="80"/>
      <c r="C18" s="86"/>
      <c r="D18" s="90"/>
      <c r="E18" s="91"/>
      <c r="F18" s="91"/>
      <c r="G18" s="91"/>
      <c r="H18" s="52"/>
      <c r="I18" s="69"/>
      <c r="J18" s="70"/>
      <c r="K18" s="70"/>
      <c r="L18" s="70"/>
      <c r="M18" s="89"/>
    </row>
    <row r="19" customFormat="false" ht="15" hidden="false" customHeight="false" outlineLevel="0" collapsed="false">
      <c r="A19" s="80"/>
      <c r="B19" s="80"/>
      <c r="C19" s="86"/>
      <c r="D19" s="92"/>
      <c r="E19" s="93"/>
      <c r="F19" s="93"/>
      <c r="G19" s="93"/>
      <c r="H19" s="52"/>
      <c r="I19" s="69"/>
      <c r="J19" s="70"/>
      <c r="K19" s="70"/>
      <c r="L19" s="70"/>
      <c r="M19" s="89"/>
    </row>
    <row r="20" customFormat="false" ht="15" hidden="false" customHeight="false" outlineLevel="0" collapsed="false"/>
    <row r="21" customFormat="false" ht="14.25" hidden="false" customHeight="true" outlineLevel="0" collapsed="false">
      <c r="A21" s="80" t="s">
        <v>144</v>
      </c>
      <c r="B21" s="80" t="s">
        <v>145</v>
      </c>
      <c r="C21" s="86" t="s">
        <v>146</v>
      </c>
      <c r="D21" s="87"/>
      <c r="E21" s="88"/>
      <c r="F21" s="88"/>
      <c r="G21" s="88"/>
      <c r="H21" s="52" t="s">
        <v>19</v>
      </c>
      <c r="I21" s="69" t="s">
        <v>15</v>
      </c>
      <c r="J21" s="70" t="n">
        <f aca="false">(IF(I21=CondicionesGenerales!$C$21,CondicionesGenerales!$B$21,CondicionesGenerales!$B$20))</f>
        <v>0</v>
      </c>
      <c r="K21" s="70" t="n">
        <v>1</v>
      </c>
      <c r="L21" s="70" t="n">
        <f aca="false">J21*K21</f>
        <v>0</v>
      </c>
      <c r="M21" s="89" t="s">
        <v>147</v>
      </c>
    </row>
    <row r="22" customFormat="false" ht="14.25" hidden="false" customHeight="false" outlineLevel="0" collapsed="false">
      <c r="A22" s="80"/>
      <c r="B22" s="80"/>
      <c r="C22" s="86"/>
      <c r="D22" s="90"/>
      <c r="E22" s="91"/>
      <c r="F22" s="91"/>
      <c r="G22" s="91"/>
      <c r="H22" s="52"/>
      <c r="I22" s="69"/>
      <c r="J22" s="70"/>
      <c r="K22" s="70"/>
      <c r="L22" s="70"/>
      <c r="M22" s="89"/>
    </row>
    <row r="23" customFormat="false" ht="14.25" hidden="false" customHeight="false" outlineLevel="0" collapsed="false">
      <c r="A23" s="80"/>
      <c r="B23" s="80"/>
      <c r="C23" s="86"/>
      <c r="D23" s="90"/>
      <c r="E23" s="91"/>
      <c r="F23" s="91"/>
      <c r="G23" s="91"/>
      <c r="H23" s="52"/>
      <c r="I23" s="69"/>
      <c r="J23" s="70"/>
      <c r="K23" s="70"/>
      <c r="L23" s="70"/>
      <c r="M23" s="89"/>
    </row>
    <row r="24" customFormat="false" ht="15" hidden="false" customHeight="false" outlineLevel="0" collapsed="false">
      <c r="A24" s="80"/>
      <c r="B24" s="80"/>
      <c r="C24" s="86"/>
      <c r="D24" s="92"/>
      <c r="E24" s="93"/>
      <c r="F24" s="93"/>
      <c r="G24" s="93"/>
      <c r="H24" s="52"/>
      <c r="I24" s="69"/>
      <c r="J24" s="70"/>
      <c r="K24" s="70"/>
      <c r="L24" s="70"/>
      <c r="M24" s="89"/>
    </row>
    <row r="26" customFormat="false" ht="14.25" hidden="false" customHeight="false" outlineLevel="0" collapsed="false">
      <c r="A26" s="80"/>
      <c r="B26" s="80"/>
      <c r="C26" s="86"/>
      <c r="D26" s="87"/>
      <c r="E26" s="88"/>
      <c r="F26" s="88"/>
      <c r="G26" s="88"/>
      <c r="H26" s="52" t="s">
        <v>19</v>
      </c>
      <c r="I26" s="69" t="s">
        <v>15</v>
      </c>
      <c r="J26" s="70" t="n">
        <f aca="false">(IF(I26=CondicionesGenerales!$C$21,CondicionesGenerales!$B$21,CondicionesGenerales!$B$20))</f>
        <v>0</v>
      </c>
      <c r="K26" s="70" t="n">
        <v>1</v>
      </c>
      <c r="L26" s="70" t="n">
        <f aca="false">J26*K26</f>
        <v>0</v>
      </c>
      <c r="M26" s="89" t="s">
        <v>148</v>
      </c>
    </row>
    <row r="27" customFormat="false" ht="14.25" hidden="false" customHeight="false" outlineLevel="0" collapsed="false">
      <c r="A27" s="80"/>
      <c r="B27" s="80"/>
      <c r="C27" s="86"/>
      <c r="D27" s="90"/>
      <c r="E27" s="91"/>
      <c r="F27" s="91"/>
      <c r="G27" s="91"/>
      <c r="H27" s="52"/>
      <c r="I27" s="69"/>
      <c r="J27" s="70"/>
      <c r="K27" s="70"/>
      <c r="L27" s="70"/>
      <c r="M27" s="89"/>
    </row>
    <row r="28" customFormat="false" ht="14.25" hidden="false" customHeight="false" outlineLevel="0" collapsed="false">
      <c r="A28" s="80"/>
      <c r="B28" s="80"/>
      <c r="C28" s="86"/>
      <c r="D28" s="90"/>
      <c r="E28" s="91"/>
      <c r="F28" s="91"/>
      <c r="G28" s="91"/>
      <c r="H28" s="52"/>
      <c r="I28" s="69"/>
      <c r="J28" s="70"/>
      <c r="K28" s="70"/>
      <c r="L28" s="70"/>
      <c r="M28" s="89"/>
    </row>
    <row r="29" customFormat="false" ht="14.25" hidden="false" customHeight="false" outlineLevel="0" collapsed="false">
      <c r="A29" s="80"/>
      <c r="B29" s="80"/>
      <c r="C29" s="86"/>
      <c r="D29" s="92"/>
      <c r="E29" s="93"/>
      <c r="F29" s="93"/>
      <c r="G29" s="93"/>
      <c r="H29" s="52"/>
      <c r="I29" s="69"/>
      <c r="J29" s="70"/>
      <c r="K29" s="70"/>
      <c r="L29" s="70"/>
      <c r="M29" s="89"/>
    </row>
  </sheetData>
  <mergeCells count="47">
    <mergeCell ref="E4:H4"/>
    <mergeCell ref="I4:L4"/>
    <mergeCell ref="A6:A9"/>
    <mergeCell ref="B6:B9"/>
    <mergeCell ref="C6:C9"/>
    <mergeCell ref="H6:H9"/>
    <mergeCell ref="I6:I9"/>
    <mergeCell ref="J6:J9"/>
    <mergeCell ref="K6:K9"/>
    <mergeCell ref="L6:L9"/>
    <mergeCell ref="M6:M9"/>
    <mergeCell ref="A11:A14"/>
    <mergeCell ref="B11:B14"/>
    <mergeCell ref="C11:C14"/>
    <mergeCell ref="H11:H14"/>
    <mergeCell ref="I11:I14"/>
    <mergeCell ref="J11:J14"/>
    <mergeCell ref="K11:K14"/>
    <mergeCell ref="L11:L14"/>
    <mergeCell ref="M11:M14"/>
    <mergeCell ref="A16:A19"/>
    <mergeCell ref="B16:B19"/>
    <mergeCell ref="C16:C19"/>
    <mergeCell ref="H16:H19"/>
    <mergeCell ref="I16:I19"/>
    <mergeCell ref="J16:J19"/>
    <mergeCell ref="K16:K19"/>
    <mergeCell ref="L16:L19"/>
    <mergeCell ref="M16:M19"/>
    <mergeCell ref="A21:A24"/>
    <mergeCell ref="B21:B24"/>
    <mergeCell ref="C21:C24"/>
    <mergeCell ref="H21:H24"/>
    <mergeCell ref="I21:I24"/>
    <mergeCell ref="J21:J24"/>
    <mergeCell ref="K21:K24"/>
    <mergeCell ref="L21:L24"/>
    <mergeCell ref="M21:M24"/>
    <mergeCell ref="A26:A29"/>
    <mergeCell ref="B26:B29"/>
    <mergeCell ref="C26:C29"/>
    <mergeCell ref="H26:H29"/>
    <mergeCell ref="I26:I29"/>
    <mergeCell ref="J26:J29"/>
    <mergeCell ref="K26:K29"/>
    <mergeCell ref="L26:L29"/>
    <mergeCell ref="M26:M29"/>
  </mergeCells>
  <dataValidations count="2">
    <dataValidation allowBlank="true" errorStyle="stop" operator="between" showDropDown="false" showErrorMessage="true" showInputMessage="true" sqref="I6 I11 I16 I21 I26" type="list">
      <formula1>CondicionesGenerales!$C$20:$C$23</formula1>
      <formula2>0</formula2>
    </dataValidation>
    <dataValidation allowBlank="true" errorStyle="stop" operator="between" prompt="Indica si lo has terminado" showDropDown="false" showErrorMessage="true" showInputMessage="true" sqref="H6 H11 H16 H21 H26" type="list">
      <formula1>CondicionesGenerales!$G$20:$G$21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" operator="equal" id="{38E84B8F-289C-4EFF-8456-608D79274020}">
            <xm:f>CondicionesGenerales!$C$20</xm:f>
            <x14:dxf>
              <fill>
                <patternFill>
                  <bgColor rgb="FFFFC7CE"/>
                </patternFill>
              </fill>
            </x14:dxf>
          </x14:cfRule>
          <xm:sqref>C2</xm:sqref>
        </x14:conditionalFormatting>
        <x14:conditionalFormatting xmlns:xm="http://schemas.microsoft.com/office/excel/2006/main">
          <x14:cfRule type="cellIs" priority="3" operator="equal" id="{70B667E8-BF22-4EED-A5F6-E19A4B193352}">
            <xm:f>CondicionesGenerales!$C$20</xm:f>
            <x14:dxf>
              <fill>
                <patternFill>
                  <bgColor rgb="FFFFC7CE"/>
                </patternFill>
              </fill>
            </x14:dxf>
          </x14:cfRule>
          <xm:sqref>I6</xm:sqref>
        </x14:conditionalFormatting>
        <x14:conditionalFormatting xmlns:xm="http://schemas.microsoft.com/office/excel/2006/main">
          <x14:cfRule type="cellIs" priority="4" operator="equal" id="{C64B95A5-3660-4AD0-889D-A19929C62CFD}">
            <xm:f>CondicionesGenerales!$C$20</xm:f>
            <x14:dxf>
              <fill>
                <patternFill>
                  <bgColor rgb="FFFFC7CE"/>
                </patternFill>
              </fill>
            </x14:dxf>
          </x14:cfRule>
          <xm:sqref>I11</xm:sqref>
        </x14:conditionalFormatting>
        <x14:conditionalFormatting xmlns:xm="http://schemas.microsoft.com/office/excel/2006/main">
          <x14:cfRule type="cellIs" priority="5" operator="equal" id="{88D3DDD1-65F1-43B5-B063-366E18282DCB}">
            <xm:f>CondicionesGenerales!$C$20</xm:f>
            <x14:dxf>
              <fill>
                <patternFill>
                  <bgColor rgb="FFFFC7CE"/>
                </patternFill>
              </fill>
            </x14:dxf>
          </x14:cfRule>
          <xm:sqref>I16</xm:sqref>
        </x14:conditionalFormatting>
        <x14:conditionalFormatting xmlns:xm="http://schemas.microsoft.com/office/excel/2006/main">
          <x14:cfRule type="cellIs" priority="6" operator="equal" id="{B559A110-21F6-4EE1-AD98-B42B7CC3538B}">
            <xm:f>CondicionesGenerales!$C$20</xm:f>
            <x14:dxf>
              <fill>
                <patternFill>
                  <bgColor rgb="FFFFC7CE"/>
                </patternFill>
              </fill>
            </x14:dxf>
          </x14:cfRule>
          <xm:sqref>I21</xm:sqref>
        </x14:conditionalFormatting>
        <x14:conditionalFormatting xmlns:xm="http://schemas.microsoft.com/office/excel/2006/main">
          <x14:cfRule type="cellIs" priority="7" operator="equal" id="{D0448C36-7032-4BA5-A888-3262A358DC91}">
            <xm:f>CondicionesGenerales!$C$20</xm:f>
            <x14:dxf>
              <fill>
                <patternFill>
                  <bgColor rgb="FFFFC7CE"/>
                </patternFill>
              </fill>
            </x14:dxf>
          </x14:cfRule>
          <xm:sqref>I26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202</TotalTime>
  <Application>LibreOffice/7.6.2.1$Windows_X86_64 LibreOffice_project/56f7684011345957bbf33a7ee678afaf4d2ba333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2017-03-21T08:22:57Z</dcterms:created>
  <dc:creator>Javier jgr. García-Retamero</dc:creator>
  <dc:description/>
  <dc:language>es-ES</dc:language>
  <cp:lastModifiedBy/>
  <dcterms:modified xsi:type="dcterms:W3CDTF">2023-12-24T17:40:44Z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