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dicionesGenerales" sheetId="1" state="visible" r:id="rId3"/>
    <sheet name="R2" sheetId="2" state="visible" r:id="rId4"/>
    <sheet name="R2 5" sheetId="3" state="visible" r:id="rId5"/>
    <sheet name="R2a+1" sheetId="4" state="visible" r:id="rId6"/>
    <sheet name="R2b+1" sheetId="5" state="visible" r:id="rId7"/>
    <sheet name="R2c+1" sheetId="6" state="visible" r:id="rId8"/>
    <sheet name="R2d+1" sheetId="7" state="visible" r:id="rId9"/>
    <sheet name="R2e+1 Investigación" sheetId="8" state="visible" r:id="rId10"/>
  </sheets>
  <definedNames>
    <definedName function="false" hidden="false" name="dropdown" vbProcedure="false">CondicionesGenerales!$B$20:$C$21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<sst xmlns="http://schemas.openxmlformats.org/spreadsheetml/2006/main" count="338" uniqueCount="148">
  <si>
    <t xml:space="preserve">PLAN EVALUACIÓN RESULTADOS APRENDIZAJE</t>
  </si>
  <si>
    <t xml:space="preserve">MUY IMPORTANTE</t>
  </si>
  <si>
    <t xml:space="preserve">El alumnado debe proponer al profesor el proyecto que va a realizar en cada resultado de aprendizaje, no pudiendo cambiarse con posterioridad</t>
  </si>
  <si>
    <t xml:space="preserve">Para realizar la propuesta debe: </t>
  </si>
  <si>
    <t xml:space="preserve">Entrar en la pestaña o pestañas de la nota que se quiere obtener</t>
  </si>
  <si>
    <t xml:space="preserve">Rellenar los rectángulos con fondo blanco con la funcionalidad que se asocia a cada apartado</t>
  </si>
  <si>
    <t xml:space="preserve">Enviar la hoja de cálculo al profesor</t>
  </si>
  <si>
    <t xml:space="preserve">Esperar el visto bueno del profesor para poder empezar la práctica</t>
  </si>
  <si>
    <t xml:space="preserve">En cada pestaña se especifican las condiciones y apartados que se evaluarán y que deben seguir para superar cada resultado de aprendizaje</t>
  </si>
  <si>
    <t xml:space="preserve">ENTREGAS</t>
  </si>
  <si>
    <t xml:space="preserve">Se dispondrá de una fecha de entrega para cada resultado de aprendizaje</t>
  </si>
  <si>
    <t xml:space="preserve">Posteriormente a la fecha de entrega no se recogerán prácticas bajo ningún concepto</t>
  </si>
  <si>
    <t xml:space="preserve">Los proyectos se entregarán en archivo comprimido en el cual aparecerá el proyecto completo junto a las librerías necesarias</t>
  </si>
  <si>
    <t xml:space="preserve">Los proyectos no pueden presentar ningún error en tiempo de compilación ni de ejecución</t>
  </si>
  <si>
    <t xml:space="preserve">Evaluación de cada ítem</t>
  </si>
  <si>
    <t xml:space="preserve">No conseguido</t>
  </si>
  <si>
    <t xml:space="preserve">Realizado por el alumnado</t>
  </si>
  <si>
    <t xml:space="preserve">SI</t>
  </si>
  <si>
    <t xml:space="preserve">Conseguido</t>
  </si>
  <si>
    <t xml:space="preserve">NO</t>
  </si>
  <si>
    <t xml:space="preserve">Rellenar por el alumnado</t>
  </si>
  <si>
    <t xml:space="preserve">NOMBRE PROYECTO</t>
  </si>
  <si>
    <t xml:space="preserve">NOTA</t>
  </si>
  <si>
    <t xml:space="preserve">CONSECUCIÓN</t>
  </si>
  <si>
    <t xml:space="preserve">NOTA APARTADO</t>
  </si>
  <si>
    <t xml:space="preserve">DESCRIPCIÓN</t>
  </si>
  <si>
    <t xml:space="preserve">6 a 10</t>
  </si>
  <si>
    <t xml:space="preserve">NOTA FINAL:</t>
  </si>
  <si>
    <t xml:space="preserve">El código debe estar probado y sin errores.</t>
  </si>
  <si>
    <t xml:space="preserve">Cualquier error dará lugar a la no consecución del ítem correspondiente</t>
  </si>
  <si>
    <t xml:space="preserve">Para optar a la nota desde el 6 al 10 previamente es obligatorio haber superado todos los apartados del 5</t>
  </si>
  <si>
    <t xml:space="preserve">Nota obtenida:</t>
  </si>
  <si>
    <t xml:space="preserve">Conseguido:</t>
  </si>
  <si>
    <t xml:space="preserve">Valor total realización items:</t>
  </si>
  <si>
    <t xml:space="preserve">A RELLENAR POR EL ALUMNADO</t>
  </si>
  <si>
    <t xml:space="preserve">A RELLENAR POR EL PROFESORADO</t>
  </si>
  <si>
    <t xml:space="preserve">Referencia</t>
  </si>
  <si>
    <t xml:space="preserve">Criterio de Evaluación</t>
  </si>
  <si>
    <t xml:space="preserve">Ítem a presentar</t>
  </si>
  <si>
    <t xml:space="preserve">Comentarios</t>
  </si>
  <si>
    <t xml:space="preserve">Clase Kotlin</t>
  </si>
  <si>
    <t xml:space="preserve">XML</t>
  </si>
  <si>
    <t xml:space="preserve">Línea comienzo</t>
  </si>
  <si>
    <t xml:space="preserve">TERMINADO</t>
  </si>
  <si>
    <t xml:space="preserve">Calificador</t>
  </si>
  <si>
    <t xml:space="preserve">Nota</t>
  </si>
  <si>
    <t xml:space="preserve">Valor apartado</t>
  </si>
  <si>
    <t xml:space="preserve">Nota obtenida por apartado</t>
  </si>
  <si>
    <t xml:space="preserve">CE 2.1</t>
  </si>
  <si>
    <t xml:space="preserve">Se ha generado la estructura de clases necesaria para la aplicación.</t>
  </si>
  <si>
    <t xml:space="preserve">Creación del proyecto</t>
  </si>
  <si>
    <t xml:space="preserve">CE 2.2 + 
CE 2.6 +
CE 2.7 +
CE 2.8</t>
  </si>
  <si>
    <t xml:space="preserve">Se han analizado y utilizado las clases que modelan ventanas, menús, alertas y controles para el desarrollo de aplicaciones gráficas sencillas.
Se han utilizado las clases necesarias para el intercambio de mensajes de texto y multimedia
Se han utilizado las clases necesarias para establecer conexiones y comunicaciones HTTP y HTTPS.
Se han utilizado las clases necesarias para establecer conexiones con almacenes de datos garantizando la persistencia.</t>
  </si>
  <si>
    <t xml:space="preserve">Portrait</t>
  </si>
  <si>
    <t xml:space="preserve">Registro</t>
  </si>
  <si>
    <t xml:space="preserve">registro</t>
  </si>
  <si>
    <t xml:space="preserve">Español e Inglés</t>
  </si>
  <si>
    <t xml:space="preserve"> </t>
  </si>
  <si>
    <t xml:space="preserve">307 / 312</t>
  </si>
  <si>
    <t xml:space="preserve">Actividad 1</t>
  </si>
  <si>
    <t xml:space="preserve">Actividad 2</t>
  </si>
  <si>
    <t xml:space="preserve">Inicio</t>
  </si>
  <si>
    <t xml:space="preserve">inicio</t>
  </si>
  <si>
    <t xml:space="preserve">Actividad 3</t>
  </si>
  <si>
    <t xml:space="preserve">Camiones</t>
  </si>
  <si>
    <t xml:space="preserve">camiones</t>
  </si>
  <si>
    <t xml:space="preserve">Lista de elementos</t>
  </si>
  <si>
    <t xml:space="preserve">Con un RecyclerView. Al pulsar en un elemento debe hacer algo</t>
  </si>
  <si>
    <t xml:space="preserve">Camiones, Empleados</t>
  </si>
  <si>
    <t xml:space="preserve">camiones,empleados</t>
  </si>
  <si>
    <t xml:space="preserve">Menú aplicación:</t>
  </si>
  <si>
    <t xml:space="preserve">menu/top_menu</t>
  </si>
  <si>
    <t xml:space="preserve">Opción 1: Ventana de preferencias (utilización práctica)</t>
  </si>
  <si>
    <t xml:space="preserve">Dejar pulsado imagen del inicio</t>
  </si>
  <si>
    <t xml:space="preserve">Opción 2: Acceso a página web</t>
  </si>
  <si>
    <t xml:space="preserve">Enlace que al pulsar te lleve a una página web</t>
  </si>
  <si>
    <t xml:space="preserve">Opción 3: AcercaDe</t>
  </si>
  <si>
    <t xml:space="preserve">Debe aparecer un texto cogido de un archivo de recursos</t>
  </si>
  <si>
    <t xml:space="preserve">Opción 4: Contacto (Envío de mensajes de texto (Gmail))</t>
  </si>
  <si>
    <t xml:space="preserve">Esta opción te lleva al envío de mensaje de texto</t>
  </si>
  <si>
    <t xml:space="preserve">Registro,Inicio</t>
  </si>
  <si>
    <t xml:space="preserve">registro,inicio</t>
  </si>
  <si>
    <t xml:space="preserve">menu y inicio</t>
  </si>
  <si>
    <t xml:space="preserve">CE 2.2</t>
  </si>
  <si>
    <t xml:space="preserve">Se han analizado y utilizado las clases que modelan ventanas, menús, alertas y controles para el desarrollo de aplicaciones gráficas sencillas.</t>
  </si>
  <si>
    <t xml:space="preserve">Uso  Material Design,¿JPCompose?.</t>
  </si>
  <si>
    <t xml:space="preserve">Toda la aplicación debe estar con Material Design</t>
  </si>
  <si>
    <t xml:space="preserve">themes</t>
  </si>
  <si>
    <t xml:space="preserve">CE 2.9 + 
CE 2.8</t>
  </si>
  <si>
    <t xml:space="preserve">Se ha recuperado y utilizado la información proporcionada por la red
Se han utilizado las clases necesarias para establecer conexiones con almacenes de datos garantizando la persistencia.</t>
  </si>
  <si>
    <t xml:space="preserve">FireBase:
Consulta
Inserción
Modificación
Borrado</t>
  </si>
  <si>
    <t xml:space="preserve">Empleados, Adaptador</t>
  </si>
  <si>
    <t xml:space="preserve">empleados</t>
  </si>
  <si>
    <t xml:space="preserve">Adaptador: 93</t>
  </si>
  <si>
    <t xml:space="preserve">CE 2.11</t>
  </si>
  <si>
    <t xml:space="preserve">Se han realizado pruebas de interacción usuario-aplicación para optimizar las aplicaciones desarrolladas a partir de emuladores.</t>
  </si>
  <si>
    <t xml:space="preserve">Realización de pruebas</t>
  </si>
  <si>
    <t xml:space="preserve">Aplicación no presente errores</t>
  </si>
  <si>
    <t xml:space="preserve">CE 2.14</t>
  </si>
  <si>
    <t xml:space="preserve">Se han documentado los procesos necesarios para el desarrollo de las aplicaciones.</t>
  </si>
  <si>
    <t xml:space="preserve">Documentación</t>
  </si>
  <si>
    <t xml:space="preserve">Documentar el código</t>
  </si>
  <si>
    <t xml:space="preserve">Todas</t>
  </si>
  <si>
    <t xml:space="preserve">no</t>
  </si>
  <si>
    <t xml:space="preserve">Portrait y landscape</t>
  </si>
  <si>
    <t xml:space="preserve">En clase </t>
  </si>
  <si>
    <t xml:space="preserve">detalle,registro</t>
  </si>
  <si>
    <t xml:space="preserve">Listener pulsación larga sobre control</t>
  </si>
  <si>
    <t xml:space="preserve">Adaptador</t>
  </si>
  <si>
    <t xml:space="preserve">Menú contextual sobre una view</t>
  </si>
  <si>
    <t xml:space="preserve">LOGIN</t>
  </si>
  <si>
    <t xml:space="preserve">Con user y pw</t>
  </si>
  <si>
    <t xml:space="preserve">Con Google</t>
  </si>
  <si>
    <t xml:space="preserve">Roles</t>
  </si>
  <si>
    <t xml:space="preserve">(alguna utilidad de rol de usuarios)</t>
  </si>
  <si>
    <t xml:space="preserve">Inicio,InicioEmpleado</t>
  </si>
  <si>
    <t xml:space="preserve">inicio,inicio_empleado</t>
  </si>
  <si>
    <t xml:space="preserve">CE 2.8</t>
  </si>
  <si>
    <t xml:space="preserve">Se han utilizado las clases necesarias para establecer conexiones con almacenes de datos garantizando la persistencia.</t>
  </si>
  <si>
    <t xml:space="preserve">SQLite</t>
  </si>
  <si>
    <t xml:space="preserve">Inserción</t>
  </si>
  <si>
    <t xml:space="preserve">Conexión</t>
  </si>
  <si>
    <t xml:space="preserve">Modificación</t>
  </si>
  <si>
    <t xml:space="preserve">Borrado</t>
  </si>
  <si>
    <t xml:space="preserve">Consulta todos los registros</t>
  </si>
  <si>
    <t xml:space="preserve">Consulta registro específico</t>
  </si>
  <si>
    <t xml:space="preserve">Alertas y notificaciones:</t>
  </si>
  <si>
    <t xml:space="preserve">Registro de usuario</t>
  </si>
  <si>
    <t xml:space="preserve">Creación de una notificación</t>
  </si>
  <si>
    <t xml:space="preserve">Notificación</t>
  </si>
  <si>
    <t xml:space="preserve">Realización de acción al pulsar sobre la notificación</t>
  </si>
  <si>
    <t xml:space="preserve">Creación de varios cuadros de diálogo (alertas) para confirmar acciones.</t>
  </si>
  <si>
    <t xml:space="preserve">A elegir entre una de las siguientes opciones de investigación</t>
  </si>
  <si>
    <t xml:space="preserve">CE 2.5</t>
  </si>
  <si>
    <t xml:space="preserve">Se han utilizado las clases necesarias para la conexión y comunicación con dispositivos inalámbricos.</t>
  </si>
  <si>
    <t xml:space="preserve">Comunicación por bluetooth:
Listar dispositivos emparejados
Descubrir dispositivos
Habilitar ser descubierto
Modo scan
Conectar dispositivos
Enviar datos entre dispositivos
Enviar imágenes entre dispositivos</t>
  </si>
  <si>
    <t xml:space="preserve">OPCIÓN 1</t>
  </si>
  <si>
    <t xml:space="preserve">Realización de las actividades con fragments (No son válidos los fragments de preferencias ni de diálogos). 
Carga diferente de fragments según el tamaño de la pantalla</t>
  </si>
  <si>
    <t xml:space="preserve">OPCIÓN 2</t>
  </si>
  <si>
    <t xml:space="preserve">CE 2.3</t>
  </si>
  <si>
    <t xml:space="preserve">Se han analizado cómo funcionan los servicios disponibles en los dispositivos móviles y su utilidad en el desarrollo de las aplicaciones.</t>
  </si>
  <si>
    <t xml:space="preserve">Creación de una tarea en un servicio (Acceso a Web con AsyncTask)</t>
  </si>
  <si>
    <t xml:space="preserve">OPCIÓN 3</t>
  </si>
  <si>
    <t xml:space="preserve">CE 2.6</t>
  </si>
  <si>
    <t xml:space="preserve">Se han utilizado las clases necesarias para el intercambio de mensajes de texto y multimedia.</t>
  </si>
  <si>
    <t xml:space="preserve">Envío de mensajes SMS y Multimedia</t>
  </si>
  <si>
    <t xml:space="preserve">OPCIÓN 4</t>
  </si>
  <si>
    <t xml:space="preserve">OPCIÓN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</si>
</sst>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m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theme="1"/>
      <name val="Trebuchet MS"/>
      <family val="2"/>
      <charset val="1"/>
    </font>
    <font>
      <sz val="9"/>
      <color theme="1"/>
      <name val="Trebuchet MS"/>
      <family val="2"/>
      <charset val="1"/>
    </font>
    <font>
      <sz val="10"/>
      <color theme="1"/>
      <name val="Trebuchet MS"/>
      <family val="2"/>
      <charset val="1"/>
    </font>
    <font>
      <b val="true"/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D9D9D9"/>
      </patternFill>
    </fill>
    <fill>
      <patternFill patternType="solid">
        <fgColor theme="0"/>
        <bgColor rgb="FFFFFFCC"/>
      </patternFill>
    </fill>
    <fill>
      <patternFill patternType="solid">
        <fgColor theme="4" tint="0.3999"/>
        <bgColor rgb="FF95B3D7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DEEBF7"/>
      </patternFill>
    </fill>
    <fill>
      <patternFill patternType="solid">
        <fgColor rgb="FF95B3D7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D9D9D9"/>
      </patternFill>
    </fill>
    <fill>
      <patternFill patternType="solid">
        <fgColor rgb="FF000000"/>
        <bgColor rgb="FF0033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theme="1"/>
      </left>
      <right/>
      <top style="medium">
        <color theme="1"/>
      </top>
      <bottom/>
      <diagonal/>
    </border>
    <border diagonalUp="false" diagonalDown="false">
      <left/>
      <right/>
      <top style="medium">
        <color theme="1"/>
      </top>
      <bottom/>
      <diagonal/>
    </border>
    <border diagonalUp="false" diagonalDown="false">
      <left/>
      <right style="medium">
        <color theme="1"/>
      </right>
      <top style="medium">
        <color theme="1"/>
      </top>
      <bottom/>
      <diagonal/>
    </border>
    <border diagonalUp="false" diagonalDown="false">
      <left style="medium">
        <color theme="1"/>
      </left>
      <right/>
      <top/>
      <bottom/>
      <diagonal/>
    </border>
    <border diagonalUp="false" diagonalDown="false">
      <left/>
      <right style="medium">
        <color theme="1"/>
      </right>
      <top/>
      <bottom/>
      <diagonal/>
    </border>
    <border diagonalUp="false" diagonalDown="false">
      <left style="medium">
        <color theme="1"/>
      </left>
      <right/>
      <top/>
      <bottom style="medium">
        <color theme="1"/>
      </bottom>
      <diagonal/>
    </border>
    <border diagonalUp="false" diagonalDown="false">
      <left/>
      <right/>
      <top/>
      <bottom style="medium">
        <color theme="1"/>
      </bottom>
      <diagonal/>
    </border>
    <border diagonalUp="false" diagonalDown="false">
      <left/>
      <right style="medium">
        <color theme="1"/>
      </right>
      <top/>
      <bottom style="medium">
        <color theme="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medium"/>
      <right style="medium"/>
      <top style="medium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8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1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11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eutral" xfId="21"/>
    <cellStyle name="Excel Built-in Good" xfId="22"/>
    <cellStyle name="Excel Built-in Bad" xfId="23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44.56"/>
    <col collapsed="false" customWidth="true" hidden="false" outlineLevel="0" max="2" min="2" style="1" width="18.22"/>
    <col collapsed="false" customWidth="true" hidden="false" outlineLevel="0" max="3" min="3" style="1" width="21.77"/>
    <col collapsed="false" customWidth="true" hidden="false" outlineLevel="0" max="4" min="4" style="1" width="15.78"/>
    <col collapsed="false" customWidth="true" hidden="false" outlineLevel="0" max="5" min="5" style="1" width="20.56"/>
    <col collapsed="false" customWidth="true" hidden="false" outlineLevel="0" max="6" min="6" style="1" width="21.56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2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customFormat="false" ht="14.25" hidden="false" customHeight="false" outlineLevel="0" collapsed="false">
      <c r="A4" s="4" t="s">
        <v>1</v>
      </c>
      <c r="B4" s="5"/>
      <c r="C4" s="5"/>
      <c r="D4" s="5"/>
      <c r="E4" s="5"/>
      <c r="F4" s="5"/>
      <c r="G4" s="5"/>
      <c r="H4" s="5"/>
      <c r="I4" s="5"/>
      <c r="J4" s="6"/>
    </row>
    <row r="5" customFormat="false" ht="14.25" hidden="false" customHeight="false" outlineLevel="0" collapsed="false">
      <c r="A5" s="7" t="s">
        <v>2</v>
      </c>
      <c r="B5" s="8"/>
      <c r="C5" s="8"/>
      <c r="D5" s="8"/>
      <c r="E5" s="8"/>
      <c r="F5" s="8"/>
      <c r="G5" s="8"/>
      <c r="H5" s="8"/>
      <c r="I5" s="8"/>
      <c r="J5" s="9"/>
    </row>
    <row r="6" customFormat="false" ht="14.25" hidden="false" customHeight="false" outlineLevel="0" collapsed="false">
      <c r="A6" s="7" t="s">
        <v>3</v>
      </c>
      <c r="B6" s="8"/>
      <c r="C6" s="8"/>
      <c r="D6" s="8"/>
      <c r="E6" s="8"/>
      <c r="F6" s="8"/>
      <c r="G6" s="8"/>
      <c r="H6" s="8"/>
      <c r="I6" s="8"/>
      <c r="J6" s="9"/>
    </row>
    <row r="7" customFormat="false" ht="14.25" hidden="false" customHeight="false" outlineLevel="0" collapsed="false">
      <c r="A7" s="10"/>
      <c r="B7" s="3" t="s">
        <v>4</v>
      </c>
      <c r="C7" s="3"/>
      <c r="D7" s="3"/>
      <c r="E7" s="3"/>
      <c r="F7" s="3"/>
      <c r="G7" s="3"/>
      <c r="H7" s="3"/>
      <c r="I7" s="3"/>
      <c r="J7" s="11"/>
    </row>
    <row r="8" customFormat="false" ht="14.25" hidden="false" customHeight="false" outlineLevel="0" collapsed="false">
      <c r="A8" s="10"/>
      <c r="B8" s="3" t="s">
        <v>5</v>
      </c>
      <c r="C8" s="3"/>
      <c r="D8" s="3"/>
      <c r="E8" s="3"/>
      <c r="F8" s="3"/>
      <c r="G8" s="3"/>
      <c r="H8" s="3"/>
      <c r="I8" s="3"/>
      <c r="J8" s="11"/>
    </row>
    <row r="9" customFormat="false" ht="14.25" hidden="false" customHeight="false" outlineLevel="0" collapsed="false">
      <c r="A9" s="10"/>
      <c r="B9" s="3" t="s">
        <v>6</v>
      </c>
      <c r="C9" s="3"/>
      <c r="D9" s="3"/>
      <c r="E9" s="3"/>
      <c r="F9" s="3"/>
      <c r="G9" s="3"/>
      <c r="H9" s="3"/>
      <c r="I9" s="3"/>
      <c r="J9" s="11"/>
    </row>
    <row r="10" customFormat="false" ht="14.25" hidden="false" customHeight="false" outlineLevel="0" collapsed="false">
      <c r="A10" s="10"/>
      <c r="B10" s="3" t="s">
        <v>7</v>
      </c>
      <c r="C10" s="3"/>
      <c r="D10" s="3"/>
      <c r="E10" s="3"/>
      <c r="F10" s="3"/>
      <c r="G10" s="3"/>
      <c r="H10" s="3"/>
      <c r="I10" s="3"/>
      <c r="J10" s="11"/>
    </row>
    <row r="11" customFormat="false" ht="15" hidden="false" customHeight="false" outlineLevel="0" collapsed="false">
      <c r="A11" s="12" t="s">
        <v>8</v>
      </c>
      <c r="B11" s="13"/>
      <c r="C11" s="13"/>
      <c r="D11" s="13"/>
      <c r="E11" s="13"/>
      <c r="F11" s="13"/>
      <c r="G11" s="13"/>
      <c r="H11" s="13"/>
      <c r="I11" s="13"/>
      <c r="J11" s="14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4.25" hidden="false" customHeight="false" outlineLevel="0" collapsed="false">
      <c r="A13" s="15" t="s">
        <v>9</v>
      </c>
      <c r="B13" s="5"/>
      <c r="C13" s="5"/>
      <c r="D13" s="5"/>
      <c r="E13" s="5"/>
      <c r="F13" s="5"/>
      <c r="G13" s="5"/>
      <c r="H13" s="5"/>
      <c r="I13" s="5"/>
      <c r="J13" s="6"/>
    </row>
    <row r="14" customFormat="false" ht="14.25" hidden="false" customHeight="false" outlineLevel="0" collapsed="false">
      <c r="A14" s="16" t="s">
        <v>10</v>
      </c>
      <c r="B14" s="17"/>
      <c r="C14" s="17"/>
      <c r="D14" s="17"/>
      <c r="E14" s="17"/>
      <c r="F14" s="17"/>
      <c r="G14" s="17"/>
      <c r="H14" s="17"/>
      <c r="I14" s="17"/>
      <c r="J14" s="18"/>
    </row>
    <row r="15" customFormat="false" ht="14.25" hidden="false" customHeight="false" outlineLevel="0" collapsed="false">
      <c r="A15" s="16" t="s">
        <v>11</v>
      </c>
      <c r="B15" s="17"/>
      <c r="C15" s="17"/>
      <c r="D15" s="17"/>
      <c r="E15" s="17"/>
      <c r="F15" s="17"/>
      <c r="G15" s="17"/>
      <c r="H15" s="17"/>
      <c r="I15" s="17"/>
      <c r="J15" s="18"/>
    </row>
    <row r="16" customFormat="false" ht="14.25" hidden="false" customHeight="false" outlineLevel="0" collapsed="false">
      <c r="A16" s="10"/>
      <c r="B16" s="3"/>
      <c r="C16" s="3"/>
      <c r="D16" s="3"/>
      <c r="E16" s="3"/>
      <c r="F16" s="3"/>
      <c r="G16" s="3"/>
      <c r="H16" s="3"/>
      <c r="I16" s="3"/>
      <c r="J16" s="11"/>
    </row>
    <row r="17" customFormat="false" ht="14.25" hidden="false" customHeight="false" outlineLevel="0" collapsed="false">
      <c r="A17" s="19" t="s">
        <v>12</v>
      </c>
      <c r="B17" s="20"/>
      <c r="C17" s="20"/>
      <c r="D17" s="20"/>
      <c r="E17" s="20"/>
      <c r="F17" s="20"/>
      <c r="G17" s="20"/>
      <c r="H17" s="20"/>
      <c r="I17" s="20"/>
      <c r="J17" s="21"/>
    </row>
    <row r="18" customFormat="false" ht="15" hidden="false" customHeight="false" outlineLevel="0" collapsed="false">
      <c r="A18" s="22" t="s">
        <v>13</v>
      </c>
      <c r="B18" s="23"/>
      <c r="C18" s="23"/>
      <c r="D18" s="23"/>
      <c r="E18" s="23"/>
      <c r="F18" s="23"/>
      <c r="G18" s="23"/>
      <c r="H18" s="23"/>
      <c r="I18" s="23"/>
      <c r="J18" s="24"/>
    </row>
    <row r="20" customFormat="false" ht="14.25" hidden="false" customHeight="false" outlineLevel="0" collapsed="false">
      <c r="A20" s="25" t="s">
        <v>14</v>
      </c>
      <c r="B20" s="26" t="n">
        <v>0</v>
      </c>
      <c r="C20" s="26" t="s">
        <v>15</v>
      </c>
      <c r="E20" s="27" t="s">
        <v>16</v>
      </c>
      <c r="F20" s="28"/>
      <c r="G20" s="29" t="s">
        <v>17</v>
      </c>
    </row>
    <row r="21" customFormat="false" ht="14.25" hidden="false" customHeight="false" outlineLevel="0" collapsed="false">
      <c r="B21" s="26" t="n">
        <v>1</v>
      </c>
      <c r="C21" s="26" t="s">
        <v>18</v>
      </c>
      <c r="G21" s="29" t="s">
        <v>19</v>
      </c>
    </row>
    <row r="22" customFormat="false" ht="14.25" hidden="false" customHeight="false" outlineLevel="0" collapsed="false">
      <c r="B22" s="30"/>
      <c r="C22" s="30"/>
    </row>
    <row r="23" customFormat="false" ht="14.25" hidden="false" customHeight="false" outlineLevel="0" collapsed="false">
      <c r="B23" s="30"/>
      <c r="C23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2" min="2" style="1" width="1.77"/>
    <col collapsed="false" customWidth="true" hidden="false" outlineLevel="0" max="3" min="3" style="31" width="27.22"/>
    <col collapsed="false" customWidth="true" hidden="false" outlineLevel="0" max="4" min="4" style="1" width="96.21"/>
    <col collapsed="false" customWidth="true" hidden="false" outlineLevel="0" max="6" min="6" style="1" width="14"/>
    <col collapsed="false" customWidth="true" hidden="false" outlineLevel="0" max="7" min="7" style="1" width="14.56"/>
  </cols>
  <sheetData>
    <row r="1" customFormat="false" ht="15" hidden="false" customHeight="false" outlineLevel="0" collapsed="false">
      <c r="D1" s="32" t="s">
        <v>20</v>
      </c>
    </row>
    <row r="2" customFormat="false" ht="24" hidden="false" customHeight="false" outlineLevel="0" collapsed="false">
      <c r="C2" s="33" t="s">
        <v>21</v>
      </c>
      <c r="D2" s="34"/>
      <c r="F2" s="33" t="s">
        <v>22</v>
      </c>
      <c r="G2" s="33" t="s">
        <v>23</v>
      </c>
      <c r="H2" s="33" t="s">
        <v>24</v>
      </c>
    </row>
    <row r="3" customFormat="false" ht="15" hidden="false" customHeight="false" outlineLevel="0" collapsed="false">
      <c r="C3" s="33" t="s">
        <v>25</v>
      </c>
      <c r="D3" s="34"/>
      <c r="F3" s="33" t="n">
        <v>5</v>
      </c>
      <c r="G3" s="35" t="str">
        <f aca="false">'R2 5'!C2</f>
        <v>Conseguido</v>
      </c>
      <c r="H3" s="36" t="n">
        <f aca="false">'R2 5'!C1</f>
        <v>5</v>
      </c>
    </row>
    <row r="4" customFormat="false" ht="15.75" hidden="false" customHeight="true" outlineLevel="0" collapsed="false">
      <c r="D4" s="34"/>
      <c r="F4" s="37" t="s">
        <v>26</v>
      </c>
      <c r="G4" s="35"/>
      <c r="H4" s="36" t="n">
        <f aca="false">('R2a+1'!C1)+('R2b+1'!C1)+('R2c+1'!C1)+('R2d+1'!C1)+('R2e+1 Investigación'!C1)</f>
        <v>4</v>
      </c>
    </row>
    <row r="5" customFormat="false" ht="15" hidden="false" customHeight="false" outlineLevel="0" collapsed="false">
      <c r="D5" s="34"/>
    </row>
    <row r="6" customFormat="false" ht="15" hidden="false" customHeight="false" outlineLevel="0" collapsed="false">
      <c r="D6" s="34"/>
      <c r="G6" s="33" t="s">
        <v>27</v>
      </c>
      <c r="H6" s="38" t="n">
        <f aca="false">IF(H3&gt;=5,H3+H4,H3)</f>
        <v>9</v>
      </c>
    </row>
    <row r="7" customFormat="false" ht="15" hidden="false" customHeight="false" outlineLevel="0" collapsed="false">
      <c r="D7" s="34"/>
    </row>
    <row r="8" customFormat="false" ht="15" hidden="false" customHeight="false" outlineLevel="0" collapsed="false">
      <c r="D8" s="34"/>
    </row>
    <row r="9" customFormat="false" ht="15" hidden="false" customHeight="false" outlineLevel="0" collapsed="false">
      <c r="D9" s="34"/>
      <c r="G9" s="31"/>
    </row>
    <row r="10" customFormat="false" ht="15" hidden="false" customHeight="false" outlineLevel="0" collapsed="false">
      <c r="D10" s="34"/>
    </row>
    <row r="12" customFormat="false" ht="14.25" hidden="false" customHeight="false" outlineLevel="0" collapsed="false">
      <c r="D12" s="39" t="s">
        <v>28</v>
      </c>
    </row>
    <row r="13" customFormat="false" ht="14.25" hidden="false" customHeight="false" outlineLevel="0" collapsed="false">
      <c r="D13" s="40" t="s">
        <v>29</v>
      </c>
    </row>
    <row r="14" customFormat="false" ht="14.25" hidden="false" customHeight="false" outlineLevel="0" collapsed="false">
      <c r="D14" s="41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92CF2CE9-7BF9-49CE-94C5-57002842C1FE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G3:G4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E6" activeCellId="0" sqref="E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55.56"/>
    <col collapsed="false" customWidth="true" hidden="false" outlineLevel="0" max="5" min="5" style="1" width="18.79"/>
    <col collapsed="false" customWidth="true" hidden="false" outlineLevel="0" max="6" min="6" style="1" width="20.44"/>
    <col collapsed="false" customWidth="true" hidden="false" outlineLevel="0" max="8" min="7" style="1" width="15.78"/>
    <col collapsed="false" customWidth="true" hidden="false" outlineLevel="0" max="9" min="9" style="1" width="13.22"/>
    <col collapsed="false" customWidth="true" hidden="false" outlineLevel="0" max="12" min="12" style="1" width="13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5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5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47" t="s">
        <v>40</v>
      </c>
      <c r="F5" s="47" t="s">
        <v>41</v>
      </c>
      <c r="G5" s="47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21.65" hidden="false" customHeight="false" outlineLevel="0" collapsed="false">
      <c r="A6" s="48" t="s">
        <v>48</v>
      </c>
      <c r="B6" s="49" t="s">
        <v>49</v>
      </c>
      <c r="C6" s="50" t="s">
        <v>50</v>
      </c>
      <c r="D6" s="51"/>
      <c r="E6" s="34"/>
      <c r="F6" s="34"/>
      <c r="G6" s="34"/>
      <c r="H6" s="52" t="s">
        <v>19</v>
      </c>
      <c r="I6" s="53" t="s">
        <v>18</v>
      </c>
      <c r="J6" s="54" t="n">
        <f aca="false">(IF(I6=CondicionesGenerales!$C$20,CondicionesGenerales!$B$20,CondicionesGenerales!$B$21))</f>
        <v>1</v>
      </c>
      <c r="K6" s="35" t="n">
        <v>0.1</v>
      </c>
      <c r="L6" s="35" t="n">
        <f aca="false">J6*K6</f>
        <v>0.1</v>
      </c>
    </row>
    <row r="7" customFormat="false" ht="15" hidden="false" customHeight="true" outlineLevel="0" collapsed="false">
      <c r="A7" s="55" t="s">
        <v>51</v>
      </c>
      <c r="B7" s="56" t="s">
        <v>52</v>
      </c>
      <c r="C7" s="57" t="s">
        <v>53</v>
      </c>
      <c r="D7" s="51"/>
      <c r="E7" s="34" t="s">
        <v>54</v>
      </c>
      <c r="F7" s="34" t="s">
        <v>55</v>
      </c>
      <c r="G7" s="34"/>
      <c r="H7" s="52" t="s">
        <v>19</v>
      </c>
      <c r="I7" s="53" t="s">
        <v>18</v>
      </c>
      <c r="J7" s="54" t="n">
        <f aca="false">(IF(I7=CondicionesGenerales!$C$20,CondicionesGenerales!$B$20,CondicionesGenerales!$B$21))</f>
        <v>1</v>
      </c>
      <c r="K7" s="35" t="n">
        <v>0.05</v>
      </c>
      <c r="L7" s="35" t="n">
        <f aca="false">J7*K7</f>
        <v>0.05</v>
      </c>
    </row>
    <row r="8" customFormat="false" ht="13.8" hidden="false" customHeight="false" outlineLevel="0" collapsed="false">
      <c r="A8" s="55"/>
      <c r="B8" s="56"/>
      <c r="C8" s="58" t="s">
        <v>56</v>
      </c>
      <c r="D8" s="51"/>
      <c r="E8" s="34" t="s">
        <v>54</v>
      </c>
      <c r="F8" s="34" t="s">
        <v>57</v>
      </c>
      <c r="G8" s="59" t="s">
        <v>58</v>
      </c>
      <c r="H8" s="52" t="s">
        <v>19</v>
      </c>
      <c r="I8" s="53" t="s">
        <v>18</v>
      </c>
      <c r="J8" s="54" t="n">
        <f aca="false">(IF(I8=CondicionesGenerales!$C$20,CondicionesGenerales!$B$20,CondicionesGenerales!$B$21))</f>
        <v>1</v>
      </c>
      <c r="K8" s="35" t="n">
        <v>0.25</v>
      </c>
      <c r="L8" s="35" t="n">
        <f aca="false">J8*K8</f>
        <v>0.25</v>
      </c>
    </row>
    <row r="9" customFormat="false" ht="15" hidden="false" customHeight="false" outlineLevel="0" collapsed="false">
      <c r="A9" s="55"/>
      <c r="B9" s="56"/>
      <c r="C9" s="58" t="s">
        <v>59</v>
      </c>
      <c r="D9" s="51"/>
      <c r="E9" s="34" t="s">
        <v>54</v>
      </c>
      <c r="F9" s="34" t="s">
        <v>55</v>
      </c>
      <c r="G9" s="34"/>
      <c r="H9" s="52" t="s">
        <v>19</v>
      </c>
      <c r="I9" s="53" t="s">
        <v>18</v>
      </c>
      <c r="J9" s="54" t="n">
        <f aca="false">(IF(I9=CondicionesGenerales!$C$20,CondicionesGenerales!$B$20,CondicionesGenerales!$B$21))</f>
        <v>1</v>
      </c>
      <c r="K9" s="35" t="n">
        <v>0.3</v>
      </c>
      <c r="L9" s="35" t="n">
        <f aca="false">J9*K9</f>
        <v>0.3</v>
      </c>
    </row>
    <row r="10" customFormat="false" ht="15" hidden="false" customHeight="false" outlineLevel="0" collapsed="false">
      <c r="A10" s="55"/>
      <c r="B10" s="56"/>
      <c r="C10" s="60" t="s">
        <v>60</v>
      </c>
      <c r="D10" s="51"/>
      <c r="E10" s="34" t="s">
        <v>61</v>
      </c>
      <c r="F10" s="34" t="s">
        <v>62</v>
      </c>
      <c r="G10" s="34"/>
      <c r="H10" s="52" t="s">
        <v>19</v>
      </c>
      <c r="I10" s="53" t="s">
        <v>18</v>
      </c>
      <c r="J10" s="54" t="n">
        <f aca="false">(IF(I10=CondicionesGenerales!$C$20,CondicionesGenerales!$B$20,CondicionesGenerales!$B$21))</f>
        <v>1</v>
      </c>
      <c r="K10" s="35" t="n">
        <v>0.3</v>
      </c>
      <c r="L10" s="35" t="n">
        <f aca="false">J10*K10</f>
        <v>0.3</v>
      </c>
    </row>
    <row r="11" customFormat="false" ht="15" hidden="false" customHeight="false" outlineLevel="0" collapsed="false">
      <c r="A11" s="55"/>
      <c r="B11" s="56"/>
      <c r="C11" s="61" t="s">
        <v>63</v>
      </c>
      <c r="D11" s="51"/>
      <c r="E11" s="34" t="s">
        <v>64</v>
      </c>
      <c r="F11" s="34" t="s">
        <v>65</v>
      </c>
      <c r="G11" s="34"/>
      <c r="H11" s="52" t="s">
        <v>19</v>
      </c>
      <c r="I11" s="53" t="s">
        <v>18</v>
      </c>
      <c r="J11" s="54" t="n">
        <f aca="false">(IF(I11=CondicionesGenerales!$C$20,CondicionesGenerales!$B$20,CondicionesGenerales!$B$21))</f>
        <v>1</v>
      </c>
      <c r="K11" s="35" t="n">
        <v>0.3</v>
      </c>
      <c r="L11" s="35" t="n">
        <f aca="false">J11*K11</f>
        <v>0.3</v>
      </c>
    </row>
    <row r="12" customFormat="false" ht="15" hidden="false" customHeight="false" outlineLevel="0" collapsed="false">
      <c r="A12" s="55"/>
      <c r="B12" s="56"/>
      <c r="C12" s="61" t="s">
        <v>66</v>
      </c>
      <c r="D12" s="51" t="s">
        <v>67</v>
      </c>
      <c r="E12" s="34" t="s">
        <v>68</v>
      </c>
      <c r="F12" s="34" t="s">
        <v>69</v>
      </c>
      <c r="G12" s="34"/>
      <c r="H12" s="52" t="s">
        <v>19</v>
      </c>
      <c r="I12" s="53" t="s">
        <v>18</v>
      </c>
      <c r="J12" s="54" t="n">
        <f aca="false">(IF(I12=CondicionesGenerales!$C$20,CondicionesGenerales!$B$20,CondicionesGenerales!$B$21))</f>
        <v>1</v>
      </c>
      <c r="K12" s="35" t="n">
        <v>0.5</v>
      </c>
      <c r="L12" s="35" t="n">
        <f aca="false">J12*K12</f>
        <v>0.5</v>
      </c>
    </row>
    <row r="13" customFormat="false" ht="15" hidden="false" customHeight="false" outlineLevel="0" collapsed="false">
      <c r="A13" s="55"/>
      <c r="B13" s="56"/>
      <c r="C13" s="61" t="s">
        <v>70</v>
      </c>
      <c r="D13" s="51"/>
      <c r="E13" s="34" t="s">
        <v>71</v>
      </c>
      <c r="F13" s="34"/>
      <c r="G13" s="34" t="n">
        <v>178</v>
      </c>
      <c r="H13" s="52" t="s">
        <v>19</v>
      </c>
      <c r="I13" s="53" t="s">
        <v>18</v>
      </c>
      <c r="J13" s="54" t="n">
        <f aca="false">(IF(I13=CondicionesGenerales!$C$20,CondicionesGenerales!$B$20,CondicionesGenerales!$B$21))</f>
        <v>1</v>
      </c>
      <c r="K13" s="35" t="n">
        <v>0.1</v>
      </c>
      <c r="L13" s="35" t="n">
        <f aca="false">J13*K13</f>
        <v>0.1</v>
      </c>
    </row>
    <row r="14" customFormat="false" ht="22.05" hidden="false" customHeight="false" outlineLevel="0" collapsed="false">
      <c r="A14" s="55"/>
      <c r="B14" s="56"/>
      <c r="C14" s="61" t="s">
        <v>72</v>
      </c>
      <c r="D14" s="62" t="s">
        <v>73</v>
      </c>
      <c r="E14" s="34" t="s">
        <v>54</v>
      </c>
      <c r="F14" s="34" t="s">
        <v>55</v>
      </c>
      <c r="G14" s="63" t="n">
        <v>303</v>
      </c>
      <c r="H14" s="52" t="s">
        <v>19</v>
      </c>
      <c r="I14" s="53" t="s">
        <v>18</v>
      </c>
      <c r="J14" s="54" t="n">
        <f aca="false">(IF(I14=CondicionesGenerales!$C$20,CondicionesGenerales!$B$20,CondicionesGenerales!$B$21))</f>
        <v>1</v>
      </c>
      <c r="K14" s="35" t="n">
        <v>0.45</v>
      </c>
      <c r="L14" s="35" t="n">
        <f aca="false">J14*K14</f>
        <v>0.45</v>
      </c>
      <c r="M14" s="1" t="n">
        <f aca="false">K14+K15+K16+K17</f>
        <v>1.2</v>
      </c>
    </row>
    <row r="15" customFormat="false" ht="15" hidden="false" customHeight="false" outlineLevel="0" collapsed="false">
      <c r="A15" s="55"/>
      <c r="B15" s="56"/>
      <c r="C15" s="58" t="s">
        <v>74</v>
      </c>
      <c r="D15" s="51" t="s">
        <v>75</v>
      </c>
      <c r="E15" s="34" t="s">
        <v>54</v>
      </c>
      <c r="F15" s="34" t="s">
        <v>55</v>
      </c>
      <c r="G15" s="34" t="n">
        <v>335</v>
      </c>
      <c r="H15" s="52" t="s">
        <v>19</v>
      </c>
      <c r="I15" s="53" t="s">
        <v>18</v>
      </c>
      <c r="J15" s="54" t="n">
        <f aca="false">(IF(I15=CondicionesGenerales!$C$20,CondicionesGenerales!$B$20,CondicionesGenerales!$B$21))</f>
        <v>1</v>
      </c>
      <c r="K15" s="35" t="n">
        <v>0.25</v>
      </c>
      <c r="L15" s="35" t="n">
        <f aca="false">J15*K15</f>
        <v>0.25</v>
      </c>
    </row>
    <row r="16" customFormat="false" ht="15" hidden="false" customHeight="false" outlineLevel="0" collapsed="false">
      <c r="A16" s="55"/>
      <c r="B16" s="56"/>
      <c r="C16" s="58" t="s">
        <v>76</v>
      </c>
      <c r="D16" s="51" t="s">
        <v>77</v>
      </c>
      <c r="E16" s="34" t="s">
        <v>54</v>
      </c>
      <c r="F16" s="34" t="s">
        <v>55</v>
      </c>
      <c r="G16" s="34" t="n">
        <v>318</v>
      </c>
      <c r="H16" s="52" t="s">
        <v>19</v>
      </c>
      <c r="I16" s="53" t="s">
        <v>18</v>
      </c>
      <c r="J16" s="54" t="n">
        <f aca="false">(IF(I16=CondicionesGenerales!$C$20,CondicionesGenerales!$B$20,CondicionesGenerales!$B$21))</f>
        <v>1</v>
      </c>
      <c r="K16" s="35" t="n">
        <v>0.25</v>
      </c>
      <c r="L16" s="35" t="n">
        <f aca="false">J16*K16</f>
        <v>0.25</v>
      </c>
    </row>
    <row r="17" customFormat="false" ht="27" hidden="false" customHeight="false" outlineLevel="0" collapsed="false">
      <c r="A17" s="55"/>
      <c r="B17" s="56"/>
      <c r="C17" s="50" t="s">
        <v>78</v>
      </c>
      <c r="D17" s="51" t="s">
        <v>79</v>
      </c>
      <c r="E17" s="34" t="s">
        <v>80</v>
      </c>
      <c r="F17" s="34" t="s">
        <v>81</v>
      </c>
      <c r="G17" s="34" t="s">
        <v>82</v>
      </c>
      <c r="H17" s="52" t="s">
        <v>19</v>
      </c>
      <c r="I17" s="53" t="s">
        <v>18</v>
      </c>
      <c r="J17" s="54" t="n">
        <f aca="false">(IF(I17=CondicionesGenerales!$C$20,CondicionesGenerales!$B$20,CondicionesGenerales!$B$21))</f>
        <v>1</v>
      </c>
      <c r="K17" s="35" t="n">
        <v>0.25</v>
      </c>
      <c r="L17" s="35" t="n">
        <f aca="false">J17*K17</f>
        <v>0.25</v>
      </c>
    </row>
    <row r="18" customFormat="false" ht="53.25" hidden="false" customHeight="false" outlineLevel="0" collapsed="false">
      <c r="A18" s="55" t="s">
        <v>83</v>
      </c>
      <c r="B18" s="56" t="s">
        <v>84</v>
      </c>
      <c r="C18" s="50" t="s">
        <v>85</v>
      </c>
      <c r="D18" s="51" t="s">
        <v>86</v>
      </c>
      <c r="E18" s="34" t="s">
        <v>87</v>
      </c>
      <c r="F18" s="34" t="s">
        <v>87</v>
      </c>
      <c r="G18" s="34" t="s">
        <v>87</v>
      </c>
      <c r="H18" s="52" t="s">
        <v>19</v>
      </c>
      <c r="I18" s="53" t="s">
        <v>18</v>
      </c>
      <c r="J18" s="54" t="n">
        <f aca="false">(IF(I18=CondicionesGenerales!$C$20,CondicionesGenerales!$B$20,CondicionesGenerales!$B$21))</f>
        <v>1</v>
      </c>
      <c r="K18" s="35" t="n">
        <v>0.5</v>
      </c>
      <c r="L18" s="35" t="n">
        <f aca="false">J18*K18</f>
        <v>0.5</v>
      </c>
    </row>
    <row r="19" customFormat="false" ht="79.5" hidden="false" customHeight="false" outlineLevel="0" collapsed="false">
      <c r="A19" s="48" t="s">
        <v>88</v>
      </c>
      <c r="B19" s="49" t="s">
        <v>89</v>
      </c>
      <c r="C19" s="50" t="s">
        <v>90</v>
      </c>
      <c r="D19" s="51"/>
      <c r="E19" s="34" t="s">
        <v>91</v>
      </c>
      <c r="F19" s="34" t="s">
        <v>92</v>
      </c>
      <c r="G19" s="34" t="s">
        <v>93</v>
      </c>
      <c r="H19" s="52" t="s">
        <v>19</v>
      </c>
      <c r="I19" s="53" t="s">
        <v>18</v>
      </c>
      <c r="J19" s="54" t="n">
        <f aca="false">(IF(I19=CondicionesGenerales!$C$20,CondicionesGenerales!$B$20,CondicionesGenerales!$B$21))</f>
        <v>1</v>
      </c>
      <c r="K19" s="35" t="n">
        <v>1</v>
      </c>
      <c r="L19" s="35" t="n">
        <f aca="false">J19*K19</f>
        <v>1</v>
      </c>
    </row>
    <row r="20" customFormat="false" ht="39.75" hidden="false" customHeight="false" outlineLevel="0" collapsed="false">
      <c r="A20" s="48" t="s">
        <v>94</v>
      </c>
      <c r="B20" s="49" t="s">
        <v>95</v>
      </c>
      <c r="C20" s="50" t="s">
        <v>96</v>
      </c>
      <c r="D20" s="51" t="s">
        <v>97</v>
      </c>
      <c r="E20" s="34"/>
      <c r="F20" s="34"/>
      <c r="G20" s="34"/>
      <c r="H20" s="52" t="s">
        <v>19</v>
      </c>
      <c r="I20" s="53" t="s">
        <v>18</v>
      </c>
      <c r="J20" s="54" t="n">
        <f aca="false">(IF(I20=CondicionesGenerales!$C$20,CondicionesGenerales!$B$20,CondicionesGenerales!$B$21))</f>
        <v>1</v>
      </c>
      <c r="K20" s="35" t="n">
        <v>0.2</v>
      </c>
      <c r="L20" s="35" t="n">
        <f aca="false">J20*K20</f>
        <v>0.2</v>
      </c>
    </row>
    <row r="21" customFormat="false" ht="27" hidden="false" customHeight="false" outlineLevel="0" collapsed="false">
      <c r="A21" s="48" t="s">
        <v>98</v>
      </c>
      <c r="B21" s="49" t="s">
        <v>99</v>
      </c>
      <c r="C21" s="50" t="s">
        <v>100</v>
      </c>
      <c r="D21" s="51" t="s">
        <v>101</v>
      </c>
      <c r="E21" s="34" t="s">
        <v>102</v>
      </c>
      <c r="F21" s="34" t="s">
        <v>103</v>
      </c>
      <c r="G21" s="34"/>
      <c r="H21" s="52" t="s">
        <v>19</v>
      </c>
      <c r="I21" s="53" t="s">
        <v>18</v>
      </c>
      <c r="J21" s="54" t="n">
        <f aca="false">(IF(I21=CondicionesGenerales!$C$20,CondicionesGenerales!$B$20,CondicionesGenerales!$B$21))</f>
        <v>1</v>
      </c>
      <c r="K21" s="35" t="n">
        <v>0.2</v>
      </c>
      <c r="L21" s="35" t="n">
        <f aca="false">J21*K21</f>
        <v>0.2</v>
      </c>
    </row>
  </sheetData>
  <mergeCells count="4">
    <mergeCell ref="E4:H4"/>
    <mergeCell ref="I4:L4"/>
    <mergeCell ref="A7:A17"/>
    <mergeCell ref="B7:B17"/>
  </mergeCells>
  <dataValidations count="2">
    <dataValidation allowBlank="true" errorStyle="stop" operator="between" showDropDown="false" showErrorMessage="true" showInputMessage="true" sqref="I6:I21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:H2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66E8C02D-E4A0-467D-8CD0-1776C3C26F93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I6:I21</xm:sqref>
        </x14:conditionalFormatting>
        <x14:conditionalFormatting xmlns:xm="http://schemas.microsoft.com/office/excel/2006/main">
          <x14:cfRule type="cellIs" priority="3" operator="equal" id="{DBB2DC32-582E-4DF0-91EE-24961B11BD38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E10" activeCellId="0" sqref="E1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83</v>
      </c>
      <c r="B6" s="56" t="s">
        <v>84</v>
      </c>
      <c r="C6" s="65" t="s">
        <v>104</v>
      </c>
      <c r="D6" s="66" t="s">
        <v>105</v>
      </c>
      <c r="E6" s="67" t="s">
        <v>103</v>
      </c>
      <c r="F6" s="67" t="s">
        <v>106</v>
      </c>
      <c r="G6" s="67"/>
      <c r="H6" s="52" t="s">
        <v>17</v>
      </c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5" hidden="false" customHeight="false" outlineLevel="0" collapsed="false">
      <c r="A7" s="55"/>
      <c r="B7" s="56"/>
      <c r="C7" s="70"/>
      <c r="D7" s="66"/>
      <c r="E7" s="71"/>
      <c r="F7" s="71"/>
      <c r="G7" s="71"/>
      <c r="H7" s="71"/>
      <c r="I7" s="68"/>
      <c r="J7" s="69"/>
      <c r="K7" s="69"/>
      <c r="L7" s="69"/>
    </row>
    <row r="8" customFormat="false" ht="27" hidden="false" customHeight="false" outlineLevel="0" collapsed="false">
      <c r="A8" s="55"/>
      <c r="B8" s="56"/>
      <c r="C8" s="70" t="s">
        <v>107</v>
      </c>
      <c r="D8" s="66"/>
      <c r="E8" s="71" t="s">
        <v>108</v>
      </c>
      <c r="F8" s="71" t="s">
        <v>103</v>
      </c>
      <c r="G8" s="71" t="n">
        <v>99</v>
      </c>
      <c r="H8" s="52" t="s">
        <v>19</v>
      </c>
      <c r="I8" s="68"/>
      <c r="J8" s="69"/>
      <c r="K8" s="69"/>
      <c r="L8" s="69"/>
    </row>
    <row r="9" customFormat="false" ht="15" hidden="false" customHeight="false" outlineLevel="0" collapsed="false">
      <c r="A9" s="55"/>
      <c r="B9" s="56"/>
      <c r="C9" s="72" t="s">
        <v>109</v>
      </c>
      <c r="D9" s="66"/>
      <c r="E9" s="73" t="s">
        <v>54</v>
      </c>
      <c r="F9" s="73" t="s">
        <v>103</v>
      </c>
      <c r="G9" s="73" t="n">
        <v>72</v>
      </c>
      <c r="H9" s="52" t="s">
        <v>19</v>
      </c>
      <c r="I9" s="68"/>
      <c r="J9" s="69"/>
      <c r="K9" s="69"/>
      <c r="L9" s="69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8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DB2023A6-A0D6-414F-B5FE-A76358C3301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 I6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G10" activeCellId="0" sqref="G1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74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83</v>
      </c>
      <c r="B6" s="56" t="s">
        <v>84</v>
      </c>
      <c r="C6" s="65" t="s">
        <v>110</v>
      </c>
      <c r="D6" s="75"/>
      <c r="E6" s="67" t="s">
        <v>54</v>
      </c>
      <c r="F6" s="67"/>
      <c r="G6" s="0"/>
      <c r="H6" s="71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5" hidden="false" customHeight="false" outlineLevel="0" collapsed="false">
      <c r="A7" s="55"/>
      <c r="B7" s="56"/>
      <c r="C7" s="70" t="s">
        <v>111</v>
      </c>
      <c r="D7" s="75"/>
      <c r="E7" s="71" t="s">
        <v>54</v>
      </c>
      <c r="F7" s="71" t="s">
        <v>55</v>
      </c>
      <c r="G7" s="71" t="n">
        <v>84</v>
      </c>
      <c r="H7" s="52" t="s">
        <v>19</v>
      </c>
      <c r="I7" s="68"/>
      <c r="J7" s="69"/>
      <c r="K7" s="69"/>
      <c r="L7" s="69"/>
    </row>
    <row r="8" customFormat="false" ht="13.8" hidden="false" customHeight="false" outlineLevel="0" collapsed="false">
      <c r="A8" s="55"/>
      <c r="B8" s="56"/>
      <c r="C8" s="70" t="s">
        <v>112</v>
      </c>
      <c r="D8" s="75"/>
      <c r="E8" s="71" t="s">
        <v>54</v>
      </c>
      <c r="F8" s="71" t="s">
        <v>55</v>
      </c>
      <c r="G8" s="67" t="n">
        <v>159</v>
      </c>
      <c r="H8" s="52" t="s">
        <v>19</v>
      </c>
      <c r="I8" s="68"/>
      <c r="J8" s="69"/>
      <c r="K8" s="69"/>
      <c r="L8" s="69"/>
    </row>
    <row r="9" customFormat="false" ht="15" hidden="false" customHeight="false" outlineLevel="0" collapsed="false">
      <c r="A9" s="55"/>
      <c r="B9" s="56"/>
      <c r="C9" s="70" t="s">
        <v>113</v>
      </c>
      <c r="D9" s="75"/>
      <c r="E9" s="71" t="s">
        <v>54</v>
      </c>
      <c r="F9" s="71" t="s">
        <v>55</v>
      </c>
      <c r="G9" s="71" t="n">
        <v>236</v>
      </c>
      <c r="H9" s="52" t="s">
        <v>19</v>
      </c>
      <c r="I9" s="68"/>
      <c r="J9" s="69"/>
      <c r="K9" s="69"/>
      <c r="L9" s="69"/>
    </row>
    <row r="10" customFormat="false" ht="27" hidden="false" customHeight="false" outlineLevel="0" collapsed="false">
      <c r="A10" s="55"/>
      <c r="B10" s="56"/>
      <c r="C10" s="72" t="s">
        <v>114</v>
      </c>
      <c r="D10" s="75"/>
      <c r="E10" s="73" t="s">
        <v>115</v>
      </c>
      <c r="F10" s="73" t="s">
        <v>116</v>
      </c>
      <c r="G10" s="73"/>
      <c r="H10" s="52" t="s">
        <v>19</v>
      </c>
      <c r="I10" s="68"/>
      <c r="J10" s="69"/>
      <c r="K10" s="69"/>
      <c r="L10" s="69"/>
    </row>
    <row r="14" customFormat="false" ht="13.8" hidden="false" customHeight="false" outlineLevel="0" collapsed="false"/>
    <row r="15" customFormat="false" ht="13.8" hidden="false" customHeight="false" outlineLevel="0" collapsed="false"/>
  </sheetData>
  <mergeCells count="9">
    <mergeCell ref="E4:H4"/>
    <mergeCell ref="I4:L4"/>
    <mergeCell ref="A6:A10"/>
    <mergeCell ref="B6:B10"/>
    <mergeCell ref="D6:D10"/>
    <mergeCell ref="I6:I10"/>
    <mergeCell ref="J6:J10"/>
    <mergeCell ref="K6:K10"/>
    <mergeCell ref="L6:L10"/>
  </mergeCells>
  <dataValidations count="2">
    <dataValidation allowBlank="true" errorStyle="stop" operator="between" showDropDown="false" showErrorMessage="true" showInputMessage="true" sqref="I6:I7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0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69C11338-BFE0-4E5E-B9A6-BACBB4F257C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33D52C8-10B0-4CAE-82F0-A441128B8FB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E11" activeCellId="0" sqref="E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117</v>
      </c>
      <c r="B6" s="56" t="s">
        <v>118</v>
      </c>
      <c r="C6" s="65" t="s">
        <v>119</v>
      </c>
      <c r="D6" s="75"/>
      <c r="E6" s="0"/>
      <c r="F6" s="0"/>
      <c r="G6" s="67"/>
      <c r="H6" s="76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3.8" hidden="false" customHeight="false" outlineLevel="0" collapsed="false">
      <c r="A7" s="55"/>
      <c r="B7" s="56"/>
      <c r="C7" s="70" t="s">
        <v>120</v>
      </c>
      <c r="D7" s="75"/>
      <c r="E7" s="77" t="s">
        <v>121</v>
      </c>
      <c r="F7" s="77" t="s">
        <v>103</v>
      </c>
      <c r="G7" s="71" t="n">
        <v>43</v>
      </c>
      <c r="H7" s="52" t="s">
        <v>19</v>
      </c>
      <c r="I7" s="68"/>
      <c r="J7" s="69"/>
      <c r="K7" s="69"/>
      <c r="L7" s="69"/>
    </row>
    <row r="8" customFormat="false" ht="13.8" hidden="false" customHeight="false" outlineLevel="0" collapsed="false">
      <c r="A8" s="55"/>
      <c r="B8" s="56"/>
      <c r="C8" s="70" t="s">
        <v>122</v>
      </c>
      <c r="D8" s="75"/>
      <c r="E8" s="77" t="s">
        <v>121</v>
      </c>
      <c r="F8" s="77" t="s">
        <v>103</v>
      </c>
      <c r="G8" s="71" t="n">
        <v>82</v>
      </c>
      <c r="H8" s="52" t="s">
        <v>19</v>
      </c>
      <c r="I8" s="68"/>
      <c r="J8" s="69"/>
      <c r="K8" s="69"/>
      <c r="L8" s="69"/>
    </row>
    <row r="9" customFormat="false" ht="13.8" hidden="false" customHeight="false" outlineLevel="0" collapsed="false">
      <c r="A9" s="55"/>
      <c r="B9" s="56"/>
      <c r="C9" s="70" t="s">
        <v>123</v>
      </c>
      <c r="D9" s="75"/>
      <c r="E9" s="77" t="s">
        <v>121</v>
      </c>
      <c r="F9" s="77" t="s">
        <v>103</v>
      </c>
      <c r="G9" s="71" t="n">
        <v>64</v>
      </c>
      <c r="H9" s="52" t="s">
        <v>19</v>
      </c>
      <c r="I9" s="68"/>
      <c r="J9" s="69"/>
      <c r="K9" s="69"/>
      <c r="L9" s="69"/>
    </row>
    <row r="10" customFormat="false" ht="13.8" hidden="false" customHeight="false" outlineLevel="0" collapsed="false">
      <c r="A10" s="55"/>
      <c r="B10" s="56"/>
      <c r="C10" s="70" t="s">
        <v>124</v>
      </c>
      <c r="D10" s="75"/>
      <c r="E10" s="77" t="s">
        <v>121</v>
      </c>
      <c r="F10" s="77" t="s">
        <v>103</v>
      </c>
      <c r="G10" s="71" t="n">
        <v>121</v>
      </c>
      <c r="H10" s="52" t="s">
        <v>19</v>
      </c>
      <c r="I10" s="68"/>
      <c r="J10" s="69"/>
      <c r="K10" s="69"/>
      <c r="L10" s="69"/>
    </row>
    <row r="11" customFormat="false" ht="13.8" hidden="false" customHeight="false" outlineLevel="0" collapsed="false">
      <c r="A11" s="55"/>
      <c r="B11" s="56"/>
      <c r="C11" s="72" t="s">
        <v>125</v>
      </c>
      <c r="D11" s="75"/>
      <c r="E11" s="77" t="s">
        <v>121</v>
      </c>
      <c r="F11" s="77" t="s">
        <v>103</v>
      </c>
      <c r="G11" s="73" t="n">
        <v>101</v>
      </c>
      <c r="H11" s="52" t="s">
        <v>19</v>
      </c>
      <c r="I11" s="68"/>
      <c r="J11" s="69"/>
      <c r="K11" s="69"/>
      <c r="L11" s="69"/>
    </row>
  </sheetData>
  <mergeCells count="9">
    <mergeCell ref="E4:H4"/>
    <mergeCell ref="I4:L4"/>
    <mergeCell ref="A6:A11"/>
    <mergeCell ref="B6:B11"/>
    <mergeCell ref="D6:D11"/>
    <mergeCell ref="I6:I11"/>
    <mergeCell ref="J6:J11"/>
    <mergeCell ref="K6:K11"/>
    <mergeCell ref="L6:L11"/>
  </mergeCells>
  <dataValidations count="2">
    <dataValidation allowBlank="true" errorStyle="stop" operator="between" showDropDown="false" showErrorMessage="true" showInputMessage="true" sqref="I6:I8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D497E1BF-A84E-4DAE-B619-67368FAFDB19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6A0E270-9E35-44E5-B732-7C76744AE4F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G9" activeCellId="0" sqref="G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78" t="s">
        <v>83</v>
      </c>
      <c r="B6" s="78" t="s">
        <v>84</v>
      </c>
      <c r="C6" s="79" t="s">
        <v>126</v>
      </c>
      <c r="D6" s="66" t="s">
        <v>127</v>
      </c>
      <c r="E6" s="67"/>
      <c r="F6" s="67"/>
      <c r="G6" s="67"/>
      <c r="H6" s="76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3.8" hidden="false" customHeight="false" outlineLevel="0" collapsed="false">
      <c r="A7" s="78"/>
      <c r="B7" s="78"/>
      <c r="C7" s="80" t="s">
        <v>128</v>
      </c>
      <c r="D7" s="66"/>
      <c r="E7" s="71" t="s">
        <v>129</v>
      </c>
      <c r="F7" s="71" t="s">
        <v>103</v>
      </c>
      <c r="G7" s="71" t="n">
        <v>25</v>
      </c>
      <c r="H7" s="52" t="s">
        <v>19</v>
      </c>
      <c r="I7" s="68"/>
      <c r="J7" s="69"/>
      <c r="K7" s="69"/>
      <c r="L7" s="69"/>
    </row>
    <row r="8" customFormat="false" ht="22.05" hidden="false" customHeight="false" outlineLevel="0" collapsed="false">
      <c r="A8" s="78"/>
      <c r="B8" s="78"/>
      <c r="C8" s="81" t="s">
        <v>130</v>
      </c>
      <c r="D8" s="66"/>
      <c r="E8" s="71" t="s">
        <v>129</v>
      </c>
      <c r="F8" s="71" t="s">
        <v>103</v>
      </c>
      <c r="G8" s="71" t="n">
        <v>93</v>
      </c>
      <c r="H8" s="52" t="s">
        <v>19</v>
      </c>
      <c r="I8" s="68"/>
      <c r="J8" s="69"/>
      <c r="K8" s="69"/>
      <c r="L8" s="69"/>
    </row>
    <row r="9" customFormat="false" ht="32.6" hidden="false" customHeight="false" outlineLevel="0" collapsed="false">
      <c r="A9" s="78"/>
      <c r="B9" s="78"/>
      <c r="C9" s="81" t="s">
        <v>131</v>
      </c>
      <c r="D9" s="66"/>
      <c r="E9" s="71" t="s">
        <v>129</v>
      </c>
      <c r="F9" s="73" t="s">
        <v>103</v>
      </c>
      <c r="G9" s="73" t="n">
        <v>64</v>
      </c>
      <c r="H9" s="52" t="s">
        <v>19</v>
      </c>
      <c r="I9" s="68"/>
      <c r="J9" s="69"/>
      <c r="K9" s="69"/>
      <c r="L9" s="69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B12F3746-8CD7-4D8D-9D22-68D04DB7DFD7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5ECF31FE-DFFF-4A32-96BA-CB1B60F6FC69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26" activeCellId="0" sqref="B2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MAX(L:L)</f>
        <v>0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No conseguido</v>
      </c>
      <c r="E2" s="82" t="s">
        <v>132</v>
      </c>
      <c r="F2" s="82"/>
      <c r="G2" s="82"/>
      <c r="H2" s="82"/>
      <c r="I2" s="82"/>
    </row>
    <row r="3" customFormat="false" ht="15" hidden="false" customHeight="false" outlineLevel="0" collapsed="false">
      <c r="B3" s="42" t="s">
        <v>33</v>
      </c>
      <c r="C3" s="43" t="n">
        <f aca="false">MAX(K:K)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78" t="s">
        <v>133</v>
      </c>
      <c r="B6" s="78" t="s">
        <v>134</v>
      </c>
      <c r="C6" s="83" t="s">
        <v>135</v>
      </c>
      <c r="D6" s="84"/>
      <c r="E6" s="85"/>
      <c r="F6" s="85"/>
      <c r="G6" s="85"/>
      <c r="H6" s="52" t="s">
        <v>19</v>
      </c>
      <c r="I6" s="68" t="s">
        <v>15</v>
      </c>
      <c r="J6" s="69" t="n">
        <f aca="false">(IF(I6=CondicionesGenerales!$C$21,CondicionesGenerales!$B$21,CondicionesGenerales!$B$20))</f>
        <v>0</v>
      </c>
      <c r="K6" s="69" t="n">
        <v>1</v>
      </c>
      <c r="L6" s="69" t="n">
        <f aca="false">J6*K6</f>
        <v>0</v>
      </c>
      <c r="M6" s="86" t="s">
        <v>136</v>
      </c>
    </row>
    <row r="7" customFormat="false" ht="14.25" hidden="false" customHeight="false" outlineLevel="0" collapsed="false">
      <c r="A7" s="78"/>
      <c r="B7" s="78"/>
      <c r="C7" s="83"/>
      <c r="D7" s="87"/>
      <c r="E7" s="88"/>
      <c r="F7" s="88"/>
      <c r="G7" s="88"/>
      <c r="H7" s="52"/>
      <c r="I7" s="68"/>
      <c r="J7" s="69"/>
      <c r="K7" s="69"/>
      <c r="L7" s="69"/>
      <c r="M7" s="86"/>
    </row>
    <row r="8" customFormat="false" ht="14.25" hidden="false" customHeight="false" outlineLevel="0" collapsed="false">
      <c r="A8" s="78"/>
      <c r="B8" s="78"/>
      <c r="C8" s="83"/>
      <c r="D8" s="87"/>
      <c r="E8" s="88"/>
      <c r="F8" s="88"/>
      <c r="G8" s="88"/>
      <c r="H8" s="52"/>
      <c r="I8" s="68"/>
      <c r="J8" s="69"/>
      <c r="K8" s="69"/>
      <c r="L8" s="69"/>
      <c r="M8" s="86"/>
    </row>
    <row r="9" customFormat="false" ht="103.5" hidden="false" customHeight="true" outlineLevel="0" collapsed="false">
      <c r="A9" s="78"/>
      <c r="B9" s="78"/>
      <c r="C9" s="83"/>
      <c r="D9" s="89"/>
      <c r="E9" s="90"/>
      <c r="F9" s="90"/>
      <c r="G9" s="90"/>
      <c r="H9" s="52"/>
      <c r="I9" s="68"/>
      <c r="J9" s="69"/>
      <c r="K9" s="69"/>
      <c r="L9" s="69"/>
      <c r="M9" s="86"/>
    </row>
    <row r="10" customFormat="false" ht="15" hidden="false" customHeight="false" outlineLevel="0" collapsed="false"/>
    <row r="11" customFormat="false" ht="15" hidden="false" customHeight="true" outlineLevel="0" collapsed="false">
      <c r="A11" s="78" t="s">
        <v>83</v>
      </c>
      <c r="B11" s="78" t="s">
        <v>84</v>
      </c>
      <c r="C11" s="83" t="s">
        <v>137</v>
      </c>
      <c r="D11" s="84"/>
      <c r="E11" s="85"/>
      <c r="F11" s="85"/>
      <c r="G11" s="85"/>
      <c r="H11" s="52" t="s">
        <v>19</v>
      </c>
      <c r="I11" s="68" t="s">
        <v>15</v>
      </c>
      <c r="J11" s="69" t="n">
        <f aca="false">(IF(I11=CondicionesGenerales!$C$21,CondicionesGenerales!$B$21,CondicionesGenerales!$B$20))</f>
        <v>0</v>
      </c>
      <c r="K11" s="69" t="n">
        <v>1</v>
      </c>
      <c r="L11" s="69" t="n">
        <f aca="false">J11*K11</f>
        <v>0</v>
      </c>
      <c r="M11" s="86" t="s">
        <v>138</v>
      </c>
    </row>
    <row r="12" customFormat="false" ht="14.25" hidden="false" customHeight="false" outlineLevel="0" collapsed="false">
      <c r="A12" s="78"/>
      <c r="B12" s="78"/>
      <c r="C12" s="83"/>
      <c r="D12" s="87"/>
      <c r="E12" s="88"/>
      <c r="F12" s="88"/>
      <c r="G12" s="88"/>
      <c r="H12" s="52"/>
      <c r="I12" s="68"/>
      <c r="J12" s="69"/>
      <c r="K12" s="69"/>
      <c r="L12" s="69"/>
      <c r="M12" s="86"/>
    </row>
    <row r="13" customFormat="false" ht="14.25" hidden="false" customHeight="false" outlineLevel="0" collapsed="false">
      <c r="A13" s="78"/>
      <c r="B13" s="78"/>
      <c r="C13" s="83"/>
      <c r="D13" s="87"/>
      <c r="E13" s="88"/>
      <c r="F13" s="88"/>
      <c r="G13" s="88"/>
      <c r="H13" s="52"/>
      <c r="I13" s="68"/>
      <c r="J13" s="69"/>
      <c r="K13" s="69"/>
      <c r="L13" s="69"/>
      <c r="M13" s="86"/>
    </row>
    <row r="14" customFormat="false" ht="57.75" hidden="false" customHeight="true" outlineLevel="0" collapsed="false">
      <c r="A14" s="78"/>
      <c r="B14" s="78"/>
      <c r="C14" s="83"/>
      <c r="D14" s="89"/>
      <c r="E14" s="90"/>
      <c r="F14" s="90"/>
      <c r="G14" s="90"/>
      <c r="H14" s="52"/>
      <c r="I14" s="68"/>
      <c r="J14" s="69"/>
      <c r="K14" s="69"/>
      <c r="L14" s="69"/>
      <c r="M14" s="86"/>
    </row>
    <row r="15" customFormat="false" ht="15" hidden="false" customHeight="false" outlineLevel="0" collapsed="false"/>
    <row r="16" customFormat="false" ht="15" hidden="false" customHeight="true" outlineLevel="0" collapsed="false">
      <c r="A16" s="78" t="s">
        <v>139</v>
      </c>
      <c r="B16" s="78" t="s">
        <v>140</v>
      </c>
      <c r="C16" s="83" t="s">
        <v>141</v>
      </c>
      <c r="D16" s="84"/>
      <c r="E16" s="85"/>
      <c r="F16" s="85"/>
      <c r="G16" s="85"/>
      <c r="H16" s="52" t="s">
        <v>19</v>
      </c>
      <c r="I16" s="68" t="s">
        <v>15</v>
      </c>
      <c r="J16" s="69" t="n">
        <f aca="false">(IF(I16=CondicionesGenerales!$C$21,CondicionesGenerales!$B$21,CondicionesGenerales!$B$20))</f>
        <v>0</v>
      </c>
      <c r="K16" s="69" t="n">
        <v>1</v>
      </c>
      <c r="L16" s="69" t="n">
        <f aca="false">J16*K16</f>
        <v>0</v>
      </c>
      <c r="M16" s="86" t="s">
        <v>142</v>
      </c>
    </row>
    <row r="17" customFormat="false" ht="14.25" hidden="false" customHeight="false" outlineLevel="0" collapsed="false">
      <c r="A17" s="78"/>
      <c r="B17" s="78"/>
      <c r="C17" s="83"/>
      <c r="D17" s="87"/>
      <c r="E17" s="88"/>
      <c r="F17" s="88"/>
      <c r="G17" s="88"/>
      <c r="H17" s="52"/>
      <c r="I17" s="68"/>
      <c r="J17" s="69"/>
      <c r="K17" s="69"/>
      <c r="L17" s="69"/>
      <c r="M17" s="86"/>
    </row>
    <row r="18" customFormat="false" ht="14.25" hidden="false" customHeight="false" outlineLevel="0" collapsed="false">
      <c r="A18" s="78"/>
      <c r="B18" s="78"/>
      <c r="C18" s="83"/>
      <c r="D18" s="87"/>
      <c r="E18" s="88"/>
      <c r="F18" s="88"/>
      <c r="G18" s="88"/>
      <c r="H18" s="52"/>
      <c r="I18" s="68"/>
      <c r="J18" s="69"/>
      <c r="K18" s="69"/>
      <c r="L18" s="69"/>
      <c r="M18" s="86"/>
    </row>
    <row r="19" customFormat="false" ht="15" hidden="false" customHeight="false" outlineLevel="0" collapsed="false">
      <c r="A19" s="78"/>
      <c r="B19" s="78"/>
      <c r="C19" s="83"/>
      <c r="D19" s="89"/>
      <c r="E19" s="90"/>
      <c r="F19" s="90"/>
      <c r="G19" s="90"/>
      <c r="H19" s="52"/>
      <c r="I19" s="68"/>
      <c r="J19" s="69"/>
      <c r="K19" s="69"/>
      <c r="L19" s="69"/>
      <c r="M19" s="86"/>
    </row>
    <row r="20" customFormat="false" ht="15" hidden="false" customHeight="false" outlineLevel="0" collapsed="false"/>
    <row r="21" customFormat="false" ht="14.25" hidden="false" customHeight="true" outlineLevel="0" collapsed="false">
      <c r="A21" s="78" t="s">
        <v>143</v>
      </c>
      <c r="B21" s="78" t="s">
        <v>144</v>
      </c>
      <c r="C21" s="83" t="s">
        <v>145</v>
      </c>
      <c r="D21" s="84"/>
      <c r="E21" s="85"/>
      <c r="F21" s="85"/>
      <c r="G21" s="85"/>
      <c r="H21" s="52" t="s">
        <v>19</v>
      </c>
      <c r="I21" s="68" t="s">
        <v>15</v>
      </c>
      <c r="J21" s="69" t="n">
        <f aca="false">(IF(I21=CondicionesGenerales!$C$21,CondicionesGenerales!$B$21,CondicionesGenerales!$B$20))</f>
        <v>0</v>
      </c>
      <c r="K21" s="69" t="n">
        <v>1</v>
      </c>
      <c r="L21" s="69" t="n">
        <f aca="false">J21*K21</f>
        <v>0</v>
      </c>
      <c r="M21" s="86" t="s">
        <v>146</v>
      </c>
    </row>
    <row r="22" customFormat="false" ht="14.25" hidden="false" customHeight="false" outlineLevel="0" collapsed="false">
      <c r="A22" s="78"/>
      <c r="B22" s="78"/>
      <c r="C22" s="83"/>
      <c r="D22" s="87"/>
      <c r="E22" s="88"/>
      <c r="F22" s="88"/>
      <c r="G22" s="88"/>
      <c r="H22" s="52"/>
      <c r="I22" s="68"/>
      <c r="J22" s="69"/>
      <c r="K22" s="69"/>
      <c r="L22" s="69"/>
      <c r="M22" s="86"/>
    </row>
    <row r="23" customFormat="false" ht="14.25" hidden="false" customHeight="false" outlineLevel="0" collapsed="false">
      <c r="A23" s="78"/>
      <c r="B23" s="78"/>
      <c r="C23" s="83"/>
      <c r="D23" s="87"/>
      <c r="E23" s="88"/>
      <c r="F23" s="88"/>
      <c r="G23" s="88"/>
      <c r="H23" s="52"/>
      <c r="I23" s="68"/>
      <c r="J23" s="69"/>
      <c r="K23" s="69"/>
      <c r="L23" s="69"/>
      <c r="M23" s="86"/>
    </row>
    <row r="24" customFormat="false" ht="15" hidden="false" customHeight="false" outlineLevel="0" collapsed="false">
      <c r="A24" s="78"/>
      <c r="B24" s="78"/>
      <c r="C24" s="83"/>
      <c r="D24" s="89"/>
      <c r="E24" s="90"/>
      <c r="F24" s="90"/>
      <c r="G24" s="90"/>
      <c r="H24" s="52"/>
      <c r="I24" s="68"/>
      <c r="J24" s="69"/>
      <c r="K24" s="69"/>
      <c r="L24" s="69"/>
      <c r="M24" s="86"/>
    </row>
    <row r="26" customFormat="false" ht="14.25" hidden="false" customHeight="false" outlineLevel="0" collapsed="false">
      <c r="A26" s="78"/>
      <c r="B26" s="78"/>
      <c r="C26" s="83"/>
      <c r="D26" s="84"/>
      <c r="E26" s="85"/>
      <c r="F26" s="85"/>
      <c r="G26" s="85"/>
      <c r="H26" s="52" t="s">
        <v>19</v>
      </c>
      <c r="I26" s="68" t="s">
        <v>15</v>
      </c>
      <c r="J26" s="69" t="n">
        <f aca="false">(IF(I26=CondicionesGenerales!$C$21,CondicionesGenerales!$B$21,CondicionesGenerales!$B$20))</f>
        <v>0</v>
      </c>
      <c r="K26" s="69" t="n">
        <v>1</v>
      </c>
      <c r="L26" s="69" t="n">
        <f aca="false">J26*K26</f>
        <v>0</v>
      </c>
      <c r="M26" s="86" t="s">
        <v>147</v>
      </c>
    </row>
    <row r="27" customFormat="false" ht="14.25" hidden="false" customHeight="false" outlineLevel="0" collapsed="false">
      <c r="A27" s="78"/>
      <c r="B27" s="78"/>
      <c r="C27" s="83"/>
      <c r="D27" s="87"/>
      <c r="E27" s="88"/>
      <c r="F27" s="88"/>
      <c r="G27" s="88"/>
      <c r="H27" s="52"/>
      <c r="I27" s="68"/>
      <c r="J27" s="69"/>
      <c r="K27" s="69"/>
      <c r="L27" s="69"/>
      <c r="M27" s="86"/>
    </row>
    <row r="28" customFormat="false" ht="14.25" hidden="false" customHeight="false" outlineLevel="0" collapsed="false">
      <c r="A28" s="78"/>
      <c r="B28" s="78"/>
      <c r="C28" s="83"/>
      <c r="D28" s="87"/>
      <c r="E28" s="88"/>
      <c r="F28" s="88"/>
      <c r="G28" s="88"/>
      <c r="H28" s="52"/>
      <c r="I28" s="68"/>
      <c r="J28" s="69"/>
      <c r="K28" s="69"/>
      <c r="L28" s="69"/>
      <c r="M28" s="86"/>
    </row>
    <row r="29" customFormat="false" ht="14.25" hidden="false" customHeight="false" outlineLevel="0" collapsed="false">
      <c r="A29" s="78"/>
      <c r="B29" s="78"/>
      <c r="C29" s="83"/>
      <c r="D29" s="89"/>
      <c r="E29" s="90"/>
      <c r="F29" s="90"/>
      <c r="G29" s="90"/>
      <c r="H29" s="52"/>
      <c r="I29" s="68"/>
      <c r="J29" s="69"/>
      <c r="K29" s="69"/>
      <c r="L29" s="69"/>
      <c r="M29" s="86"/>
    </row>
  </sheetData>
  <mergeCells count="47">
    <mergeCell ref="E4:H4"/>
    <mergeCell ref="I4:L4"/>
    <mergeCell ref="A6:A9"/>
    <mergeCell ref="B6:B9"/>
    <mergeCell ref="C6:C9"/>
    <mergeCell ref="H6:H9"/>
    <mergeCell ref="I6:I9"/>
    <mergeCell ref="J6:J9"/>
    <mergeCell ref="K6:K9"/>
    <mergeCell ref="L6:L9"/>
    <mergeCell ref="M6:M9"/>
    <mergeCell ref="A11:A14"/>
    <mergeCell ref="B11:B14"/>
    <mergeCell ref="C11:C14"/>
    <mergeCell ref="H11:H14"/>
    <mergeCell ref="I11:I14"/>
    <mergeCell ref="J11:J14"/>
    <mergeCell ref="K11:K14"/>
    <mergeCell ref="L11:L14"/>
    <mergeCell ref="M11:M14"/>
    <mergeCell ref="A16:A19"/>
    <mergeCell ref="B16:B19"/>
    <mergeCell ref="C16:C19"/>
    <mergeCell ref="H16:H19"/>
    <mergeCell ref="I16:I19"/>
    <mergeCell ref="J16:J19"/>
    <mergeCell ref="K16:K19"/>
    <mergeCell ref="L16:L19"/>
    <mergeCell ref="M16:M19"/>
    <mergeCell ref="A21:A24"/>
    <mergeCell ref="B21:B24"/>
    <mergeCell ref="C21:C24"/>
    <mergeCell ref="H21:H24"/>
    <mergeCell ref="I21:I24"/>
    <mergeCell ref="J21:J24"/>
    <mergeCell ref="K21:K24"/>
    <mergeCell ref="L21:L24"/>
    <mergeCell ref="M21:M24"/>
    <mergeCell ref="A26:A29"/>
    <mergeCell ref="B26:B29"/>
    <mergeCell ref="C26:C29"/>
    <mergeCell ref="H26:H29"/>
    <mergeCell ref="I26:I29"/>
    <mergeCell ref="J26:J29"/>
    <mergeCell ref="K26:K29"/>
    <mergeCell ref="L26:L29"/>
    <mergeCell ref="M26:M29"/>
  </mergeCells>
  <dataValidations count="2">
    <dataValidation allowBlank="true" errorStyle="stop" operator="between" showDropDown="false" showErrorMessage="true" showInputMessage="true" sqref="I6 I11 I16 I21 I2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11 H16 H21 H26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15C0393C-5DE1-4F1C-998B-BC8FDDB04F17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2A8F02B-B1E8-4B94-8913-E6B24A9ABC99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" operator="equal" id="{45E729CD-5336-4C2F-8E2D-D930A6747BA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5" operator="equal" id="{609EA862-C3DD-4772-9897-23D575E8609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6" operator="equal" id="{7F3A382C-B9EE-4FE8-8251-1F396392B136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7" operator="equal" id="{F044FD39-D175-438F-8468-AED358E1A51C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2017-03-21T08:22:57Z</dcterms:created>
  <dc:creator>Javier jgr. García-Retamero</dc:creator>
  <dc:description/>
  <dc:language>es-ES</dc:language>
  <cp:lastModifiedBy/>
  <dcterms:modified xsi:type="dcterms:W3CDTF">2023-11-27T17:02:12Z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