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yecto1_apriori_prueb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<sst xmlns="http://schemas.openxmlformats.org/spreadsheetml/2006/main" count="272" uniqueCount="25">
  <si>
    <t>MinSupp=0.3</t>
  </si>
  <si>
    <t>MinConf=0.7</t>
  </si>
  <si>
    <t>Baja_TLEVISA=&gt;Baja_AMXL</t>
  </si>
  <si>
    <t>Baja_AMXL=&gt;Baja_TLEVISA</t>
  </si>
  <si>
    <t>Sube_WALMEX=&gt;Sube_GFNORTE</t>
  </si>
  <si>
    <t>Sube_GFNORTE=&gt;Sube_WALMEX</t>
  </si>
  <si>
    <t>Sube_CEMEX=&gt;Sube_GFNORTE</t>
  </si>
  <si>
    <t>Sube_AMXL</t>
  </si>
  <si>
    <t>Baja_GFNORTE</t>
  </si>
  <si>
    <t>Sube_CEMEX</t>
  </si>
  <si>
    <t>Baja_WALMEX</t>
  </si>
  <si>
    <t>Sube_TLEVISA</t>
  </si>
  <si>
    <t>Baja_AMXL</t>
  </si>
  <si>
    <t>Sube_GFNORTE</t>
  </si>
  <si>
    <t>Baja_TLEVISA</t>
  </si>
  <si>
    <t>Neutral_AMXL</t>
  </si>
  <si>
    <t>Sube_WALMEX</t>
  </si>
  <si>
    <t>Baja_CEMEX</t>
  </si>
  <si>
    <t>Neutral_CEMEX</t>
  </si>
  <si>
    <t>No_Baja_AMXL</t>
  </si>
  <si>
    <t>No_Baja_TLEVISA</t>
  </si>
  <si>
    <t>No_Sube_GFNORTE</t>
  </si>
  <si>
    <t>Accuracy</t>
  </si>
  <si>
    <t>F1</t>
  </si>
  <si>
    <t>No_Sube_WALMEX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</si>
</sst>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true" showOutlineSymbols="true" defaultGridColor="true" view="normal" topLeftCell="B13" colorId="64" zoomScale="75" zoomScaleNormal="75" zoomScalePageLayoutView="100" workbookViewId="0">
      <selection pane="topLeft" activeCell="J53" activeCellId="0" sqref="J53:K54"/>
    </sheetView>
  </sheetViews>
  <sheetFormatPr defaultRowHeight="12.85"/>
  <cols>
    <col collapsed="false" hidden="false" max="1" min="1" style="0" width="30.1836734693878"/>
    <col collapsed="false" hidden="false" max="2" min="2" style="0" width="14.6581632653061"/>
    <col collapsed="false" hidden="false" max="3" min="3" style="0" width="18.3418367346939"/>
    <col collapsed="false" hidden="false" max="4" min="4" style="0" width="13.6785714285714"/>
    <col collapsed="false" hidden="false" max="5" min="5" style="0" width="28.9132653061224"/>
    <col collapsed="false" hidden="false" max="7" min="6" style="0" width="24.8367346938776"/>
    <col collapsed="false" hidden="false" max="8" min="8" style="0" width="30.2551020408163"/>
    <col collapsed="false" hidden="false" max="9" min="9" style="0" width="30.015306122449"/>
    <col collapsed="false" hidden="false" max="10" min="10" style="0" width="29.0510204081633"/>
    <col collapsed="false" hidden="false" max="11" min="11" style="0" width="18.719387755102"/>
    <col collapsed="false" hidden="false" max="1025" min="12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</row>
    <row r="2" customFormat="false" ht="12.8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f aca="false">IF(AND(E2="Baja_TLEVISA",A2="Baja_AMXL"),1,0)</f>
        <v>0</v>
      </c>
      <c r="G2" s="0" t="n">
        <f aca="false">IF(AND(A2="Baja_AMXL",E2="Baja_TLEVISA"),1,0)</f>
        <v>0</v>
      </c>
      <c r="H2" s="0" t="n">
        <f aca="false">IF(AND(D2="Sube_WALMEX",B2="Sube_GFNORTE"),1,0)</f>
        <v>0</v>
      </c>
      <c r="I2" s="0" t="n">
        <f aca="false">IF(AND(B2="Sube_GFNORTE",D2="Sube_WALMEX"),1,0)</f>
        <v>0</v>
      </c>
      <c r="J2" s="0" t="n">
        <f aca="false">IF(AND(C2="Sube_CEMEX",B2="Sube_GFNORTE"),1,0)</f>
        <v>0</v>
      </c>
    </row>
    <row r="3" customFormat="false" ht="12.85" hidden="false" customHeight="false" outlineLevel="0" collapsed="false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n">
        <f aca="false">IF(AND(E3="Baja_TLEVISA",A3="Baja_AMXL"),1,0)</f>
        <v>1</v>
      </c>
      <c r="G3" s="0" t="n">
        <f aca="false">IF(AND(A3="Baja_AMXL",E3="Baja_TLEVISA"),1,0)</f>
        <v>1</v>
      </c>
      <c r="H3" s="0" t="n">
        <f aca="false">IF(AND(D3="Sube_WALMEX",B3="Sube_GFNORTE"),1,0)</f>
        <v>0</v>
      </c>
      <c r="I3" s="0" t="n">
        <f aca="false">IF(AND(B3="Sube_GFNORTE",D3="Sube_WALMEX"),1,0)</f>
        <v>0</v>
      </c>
      <c r="J3" s="0" t="n">
        <f aca="false">IF(AND(C3="Sube_CEMEX",B3="Sube_GFNORTE"),1,0)</f>
        <v>1</v>
      </c>
    </row>
    <row r="4" customFormat="false" ht="12.85" hidden="false" customHeight="false" outlineLevel="0" collapsed="false">
      <c r="A4" s="0" t="s">
        <v>15</v>
      </c>
      <c r="B4" s="0" t="s">
        <v>13</v>
      </c>
      <c r="C4" s="0" t="s">
        <v>9</v>
      </c>
      <c r="D4" s="0" t="s">
        <v>16</v>
      </c>
      <c r="E4" s="0" t="s">
        <v>14</v>
      </c>
      <c r="F4" s="0" t="n">
        <f aca="false">IF(AND(E4="Baja_TLEVISA",A4="Baja_AMXL"),1,0)</f>
        <v>0</v>
      </c>
      <c r="G4" s="0" t="n">
        <f aca="false">IF(AND(A4="Baja_AMXL",E4="Baja_TLEVISA"),1,0)</f>
        <v>0</v>
      </c>
      <c r="H4" s="0" t="n">
        <f aca="false">IF(AND(D4="Sube_WALMEX",B4="Sube_GFNORTE"),1,0)</f>
        <v>1</v>
      </c>
      <c r="I4" s="0" t="n">
        <f aca="false">IF(AND(B4="Sube_GFNORTE",D4="Sube_WALMEX"),1,0)</f>
        <v>1</v>
      </c>
      <c r="J4" s="0" t="n">
        <f aca="false">IF(AND(C4="Sube_CEMEX",B4="Sube_GFNORTE"),1,0)</f>
        <v>1</v>
      </c>
    </row>
    <row r="5" customFormat="false" ht="12.85" hidden="false" customHeight="false" outlineLevel="0" collapsed="false">
      <c r="A5" s="0" t="s">
        <v>7</v>
      </c>
      <c r="B5" s="0" t="s">
        <v>13</v>
      </c>
      <c r="C5" s="0" t="s">
        <v>17</v>
      </c>
      <c r="D5" s="0" t="s">
        <v>16</v>
      </c>
      <c r="E5" s="0" t="s">
        <v>11</v>
      </c>
      <c r="F5" s="0" t="n">
        <f aca="false">IF(AND(E5="Baja_TLEVISA",A5="Baja_AMXL"),1,0)</f>
        <v>0</v>
      </c>
      <c r="G5" s="0" t="n">
        <f aca="false">IF(AND(A5="Baja_AMXL",E5="Baja_TLEVISA"),1,0)</f>
        <v>0</v>
      </c>
      <c r="H5" s="0" t="n">
        <f aca="false">IF(AND(D5="Sube_WALMEX",B5="Sube_GFNORTE"),1,0)</f>
        <v>1</v>
      </c>
      <c r="I5" s="0" t="n">
        <f aca="false">IF(AND(B5="Sube_GFNORTE",D5="Sube_WALMEX"),1,0)</f>
        <v>1</v>
      </c>
      <c r="J5" s="0" t="n">
        <f aca="false">IF(AND(C5="Sube_CEMEX",B5="Sube_GFNORTE"),1,0)</f>
        <v>0</v>
      </c>
    </row>
    <row r="6" customFormat="false" ht="12.85" hidden="false" customHeight="false" outlineLevel="0" collapsed="false">
      <c r="A6" s="0" t="s">
        <v>7</v>
      </c>
      <c r="B6" s="0" t="s">
        <v>8</v>
      </c>
      <c r="C6" s="0" t="s">
        <v>17</v>
      </c>
      <c r="D6" s="0" t="s">
        <v>16</v>
      </c>
      <c r="E6" s="0" t="s">
        <v>11</v>
      </c>
      <c r="F6" s="0" t="n">
        <f aca="false">IF(AND(E6="Baja_TLEVISA",A6="Baja_AMXL"),1,0)</f>
        <v>0</v>
      </c>
      <c r="G6" s="0" t="n">
        <f aca="false">IF(AND(A6="Baja_AMXL",E6="Baja_TLEVISA"),1,0)</f>
        <v>0</v>
      </c>
      <c r="H6" s="0" t="n">
        <f aca="false">IF(AND(D6="Sube_WALMEX",B6="Sube_GFNORTE"),1,0)</f>
        <v>0</v>
      </c>
      <c r="I6" s="0" t="n">
        <f aca="false">IF(AND(B6="Sube_GFNORTE",D6="Sube_WALMEX"),1,0)</f>
        <v>0</v>
      </c>
      <c r="J6" s="0" t="n">
        <f aca="false">IF(AND(C6="Sube_CEMEX",B6="Sube_GFNORTE"),1,0)</f>
        <v>0</v>
      </c>
    </row>
    <row r="7" customFormat="false" ht="12.85" hidden="false" customHeight="false" outlineLevel="0" collapsed="false">
      <c r="A7" s="0" t="s">
        <v>12</v>
      </c>
      <c r="B7" s="0" t="s">
        <v>13</v>
      </c>
      <c r="C7" s="0" t="s">
        <v>17</v>
      </c>
      <c r="D7" s="0" t="s">
        <v>10</v>
      </c>
      <c r="E7" s="0" t="s">
        <v>14</v>
      </c>
      <c r="F7" s="0" t="n">
        <f aca="false">IF(AND(E7="Baja_TLEVISA",A7="Baja_AMXL"),1,0)</f>
        <v>1</v>
      </c>
      <c r="G7" s="0" t="n">
        <f aca="false">IF(AND(A7="Baja_AMXL",E7="Baja_TLEVISA"),1,0)</f>
        <v>1</v>
      </c>
      <c r="H7" s="0" t="n">
        <f aca="false">IF(AND(D7="Sube_WALMEX",B7="Sube_GFNORTE"),1,0)</f>
        <v>0</v>
      </c>
      <c r="I7" s="0" t="n">
        <f aca="false">IF(AND(B7="Sube_GFNORTE",D7="Sube_WALMEX"),1,0)</f>
        <v>0</v>
      </c>
      <c r="J7" s="0" t="n">
        <f aca="false">IF(AND(C7="Sube_CEMEX",B7="Sube_GFNORTE"),1,0)</f>
        <v>0</v>
      </c>
    </row>
    <row r="8" customFormat="false" ht="12.85" hidden="false" customHeight="false" outlineLevel="0" collapsed="false">
      <c r="A8" s="0" t="s">
        <v>12</v>
      </c>
      <c r="B8" s="0" t="s">
        <v>8</v>
      </c>
      <c r="C8" s="0" t="s">
        <v>9</v>
      </c>
      <c r="D8" s="0" t="s">
        <v>10</v>
      </c>
      <c r="E8" s="0" t="s">
        <v>14</v>
      </c>
      <c r="F8" s="0" t="n">
        <f aca="false">IF(AND(E8="Baja_TLEVISA",A8="Baja_AMXL"),1,0)</f>
        <v>1</v>
      </c>
      <c r="G8" s="0" t="n">
        <f aca="false">IF(AND(A8="Baja_AMXL",E8="Baja_TLEVISA"),1,0)</f>
        <v>1</v>
      </c>
      <c r="H8" s="0" t="n">
        <f aca="false">IF(AND(D8="Sube_WALMEX",B8="Sube_GFNORTE"),1,0)</f>
        <v>0</v>
      </c>
      <c r="I8" s="0" t="n">
        <f aca="false">IF(AND(B8="Sube_GFNORTE",D8="Sube_WALMEX"),1,0)</f>
        <v>0</v>
      </c>
      <c r="J8" s="0" t="n">
        <f aca="false">IF(AND(C8="Sube_CEMEX",B8="Sube_GFNORTE"),1,0)</f>
        <v>0</v>
      </c>
    </row>
    <row r="9" customFormat="false" ht="12.85" hidden="false" customHeight="false" outlineLevel="0" collapsed="false">
      <c r="A9" s="0" t="s">
        <v>12</v>
      </c>
      <c r="B9" s="0" t="s">
        <v>8</v>
      </c>
      <c r="C9" s="0" t="s">
        <v>9</v>
      </c>
      <c r="D9" s="0" t="s">
        <v>10</v>
      </c>
      <c r="E9" s="0" t="s">
        <v>11</v>
      </c>
      <c r="F9" s="0" t="n">
        <f aca="false">IF(AND(E9="Baja_TLEVISA",A9="Baja_AMXL"),1,0)</f>
        <v>0</v>
      </c>
      <c r="G9" s="0" t="n">
        <f aca="false">IF(AND(A9="Baja_AMXL",E9="Baja_TLEVISA"),1,0)</f>
        <v>0</v>
      </c>
      <c r="H9" s="0" t="n">
        <f aca="false">IF(AND(D9="Sube_WALMEX",B9="Sube_GFNORTE"),1,0)</f>
        <v>0</v>
      </c>
      <c r="I9" s="0" t="n">
        <f aca="false">IF(AND(B9="Sube_GFNORTE",D9="Sube_WALMEX"),1,0)</f>
        <v>0</v>
      </c>
      <c r="J9" s="0" t="n">
        <f aca="false">IF(AND(C9="Sube_CEMEX",B9="Sube_GFNORTE"),1,0)</f>
        <v>0</v>
      </c>
    </row>
    <row r="10" customFormat="false" ht="12.85" hidden="false" customHeight="false" outlineLevel="0" collapsed="false">
      <c r="A10" s="0" t="s">
        <v>7</v>
      </c>
      <c r="B10" s="0" t="s">
        <v>13</v>
      </c>
      <c r="C10" s="0" t="s">
        <v>17</v>
      </c>
      <c r="D10" s="0" t="s">
        <v>16</v>
      </c>
      <c r="E10" s="0" t="s">
        <v>14</v>
      </c>
      <c r="F10" s="0" t="n">
        <f aca="false">IF(AND(E10="Baja_TLEVISA",A10="Baja_AMXL"),1,0)</f>
        <v>0</v>
      </c>
      <c r="G10" s="0" t="n">
        <f aca="false">IF(AND(A10="Baja_AMXL",E10="Baja_TLEVISA"),1,0)</f>
        <v>0</v>
      </c>
      <c r="H10" s="0" t="n">
        <f aca="false">IF(AND(D10="Sube_WALMEX",B10="Sube_GFNORTE"),1,0)</f>
        <v>1</v>
      </c>
      <c r="I10" s="0" t="n">
        <f aca="false">IF(AND(B10="Sube_GFNORTE",D10="Sube_WALMEX"),1,0)</f>
        <v>1</v>
      </c>
      <c r="J10" s="0" t="n">
        <f aca="false">IF(AND(C10="Sube_CEMEX",B10="Sube_GFNORTE"),1,0)</f>
        <v>0</v>
      </c>
    </row>
    <row r="11" customFormat="false" ht="12.85" hidden="false" customHeight="false" outlineLevel="0" collapsed="false">
      <c r="A11" s="0" t="s">
        <v>7</v>
      </c>
      <c r="B11" s="0" t="s">
        <v>13</v>
      </c>
      <c r="C11" s="0" t="s">
        <v>9</v>
      </c>
      <c r="D11" s="0" t="s">
        <v>16</v>
      </c>
      <c r="E11" s="0" t="s">
        <v>11</v>
      </c>
      <c r="F11" s="0" t="n">
        <f aca="false">IF(AND(E11="Baja_TLEVISA",A11="Baja_AMXL"),1,0)</f>
        <v>0</v>
      </c>
      <c r="G11" s="0" t="n">
        <f aca="false">IF(AND(A11="Baja_AMXL",E11="Baja_TLEVISA"),1,0)</f>
        <v>0</v>
      </c>
      <c r="H11" s="0" t="n">
        <f aca="false">IF(AND(D11="Sube_WALMEX",B11="Sube_GFNORTE"),1,0)</f>
        <v>1</v>
      </c>
      <c r="I11" s="0" t="n">
        <f aca="false">IF(AND(B11="Sube_GFNORTE",D11="Sube_WALMEX"),1,0)</f>
        <v>1</v>
      </c>
      <c r="J11" s="0" t="n">
        <f aca="false">IF(AND(C11="Sube_CEMEX",B11="Sube_GFNORTE"),1,0)</f>
        <v>1</v>
      </c>
    </row>
    <row r="12" customFormat="false" ht="12.85" hidden="false" customHeight="false" outlineLevel="0" collapsed="false">
      <c r="A12" s="0" t="s">
        <v>12</v>
      </c>
      <c r="B12" s="0" t="s">
        <v>8</v>
      </c>
      <c r="C12" s="0" t="s">
        <v>17</v>
      </c>
      <c r="D12" s="0" t="s">
        <v>16</v>
      </c>
      <c r="E12" s="0" t="s">
        <v>11</v>
      </c>
      <c r="F12" s="0" t="n">
        <f aca="false">IF(AND(E12="Baja_TLEVISA",A12="Baja_AMXL"),1,0)</f>
        <v>0</v>
      </c>
      <c r="G12" s="0" t="n">
        <f aca="false">IF(AND(A12="Baja_AMXL",E12="Baja_TLEVISA"),1,0)</f>
        <v>0</v>
      </c>
      <c r="H12" s="0" t="n">
        <f aca="false">IF(AND(D12="Sube_WALMEX",B12="Sube_GFNORTE"),1,0)</f>
        <v>0</v>
      </c>
      <c r="I12" s="0" t="n">
        <f aca="false">IF(AND(B12="Sube_GFNORTE",D12="Sube_WALMEX"),1,0)</f>
        <v>0</v>
      </c>
      <c r="J12" s="0" t="n">
        <f aca="false">IF(AND(C12="Sube_CEMEX",B12="Sube_GFNORTE"),1,0)</f>
        <v>0</v>
      </c>
    </row>
    <row r="13" customFormat="false" ht="12.85" hidden="false" customHeight="false" outlineLevel="0" collapsed="false">
      <c r="A13" s="0" t="s">
        <v>7</v>
      </c>
      <c r="B13" s="0" t="s">
        <v>13</v>
      </c>
      <c r="C13" s="0" t="s">
        <v>17</v>
      </c>
      <c r="D13" s="0" t="s">
        <v>16</v>
      </c>
      <c r="E13" s="0" t="s">
        <v>11</v>
      </c>
      <c r="F13" s="0" t="n">
        <f aca="false">IF(AND(E13="Baja_TLEVISA",A13="Baja_AMXL"),1,0)</f>
        <v>0</v>
      </c>
      <c r="G13" s="0" t="n">
        <f aca="false">IF(AND(A13="Baja_AMXL",E13="Baja_TLEVISA"),1,0)</f>
        <v>0</v>
      </c>
      <c r="H13" s="0" t="n">
        <f aca="false">IF(AND(D13="Sube_WALMEX",B13="Sube_GFNORTE"),1,0)</f>
        <v>1</v>
      </c>
      <c r="I13" s="0" t="n">
        <f aca="false">IF(AND(B13="Sube_GFNORTE",D13="Sube_WALMEX"),1,0)</f>
        <v>1</v>
      </c>
      <c r="J13" s="0" t="n">
        <f aca="false">IF(AND(C13="Sube_CEMEX",B13="Sube_GFNORTE"),1,0)</f>
        <v>0</v>
      </c>
    </row>
    <row r="14" customFormat="false" ht="12.85" hidden="false" customHeight="false" outlineLevel="0" collapsed="false">
      <c r="A14" s="0" t="s">
        <v>7</v>
      </c>
      <c r="B14" s="0" t="s">
        <v>13</v>
      </c>
      <c r="C14" s="0" t="s">
        <v>17</v>
      </c>
      <c r="D14" s="0" t="s">
        <v>10</v>
      </c>
      <c r="E14" s="0" t="s">
        <v>11</v>
      </c>
      <c r="F14" s="0" t="n">
        <f aca="false">IF(AND(E14="Baja_TLEVISA",A14="Baja_AMXL"),1,0)</f>
        <v>0</v>
      </c>
      <c r="G14" s="0" t="n">
        <f aca="false">IF(AND(A14="Baja_AMXL",E14="Baja_TLEVISA"),1,0)</f>
        <v>0</v>
      </c>
      <c r="H14" s="0" t="n">
        <f aca="false">IF(AND(D14="Sube_WALMEX",B14="Sube_GFNORTE"),1,0)</f>
        <v>0</v>
      </c>
      <c r="I14" s="0" t="n">
        <f aca="false">IF(AND(B14="Sube_GFNORTE",D14="Sube_WALMEX"),1,0)</f>
        <v>0</v>
      </c>
      <c r="J14" s="0" t="n">
        <f aca="false">IF(AND(C14="Sube_CEMEX",B14="Sube_GFNORTE"),1,0)</f>
        <v>0</v>
      </c>
    </row>
    <row r="15" customFormat="false" ht="12.85" hidden="false" customHeight="false" outlineLevel="0" collapsed="false">
      <c r="A15" s="0" t="s">
        <v>12</v>
      </c>
      <c r="B15" s="0" t="s">
        <v>8</v>
      </c>
      <c r="C15" s="0" t="s">
        <v>9</v>
      </c>
      <c r="D15" s="0" t="s">
        <v>10</v>
      </c>
      <c r="E15" s="0" t="s">
        <v>14</v>
      </c>
      <c r="F15" s="0" t="n">
        <f aca="false">IF(AND(E15="Baja_TLEVISA",A15="Baja_AMXL"),1,0)</f>
        <v>1</v>
      </c>
      <c r="G15" s="0" t="n">
        <f aca="false">IF(AND(A15="Baja_AMXL",E15="Baja_TLEVISA"),1,0)</f>
        <v>1</v>
      </c>
      <c r="H15" s="0" t="n">
        <f aca="false">IF(AND(D15="Sube_WALMEX",B15="Sube_GFNORTE"),1,0)</f>
        <v>0</v>
      </c>
      <c r="I15" s="0" t="n">
        <f aca="false">IF(AND(B15="Sube_GFNORTE",D15="Sube_WALMEX"),1,0)</f>
        <v>0</v>
      </c>
      <c r="J15" s="0" t="n">
        <f aca="false">IF(AND(C15="Sube_CEMEX",B15="Sube_GFNORTE"),1,0)</f>
        <v>0</v>
      </c>
    </row>
    <row r="16" customFormat="false" ht="12.85" hidden="false" customHeight="false" outlineLevel="0" collapsed="false">
      <c r="A16" s="0" t="s">
        <v>7</v>
      </c>
      <c r="B16" s="0" t="s">
        <v>13</v>
      </c>
      <c r="C16" s="0" t="s">
        <v>9</v>
      </c>
      <c r="D16" s="0" t="s">
        <v>16</v>
      </c>
      <c r="E16" s="0" t="s">
        <v>11</v>
      </c>
      <c r="F16" s="0" t="n">
        <f aca="false">IF(AND(E16="Baja_TLEVISA",A16="Baja_AMXL"),1,0)</f>
        <v>0</v>
      </c>
      <c r="G16" s="0" t="n">
        <f aca="false">IF(AND(A16="Baja_AMXL",E16="Baja_TLEVISA"),1,0)</f>
        <v>0</v>
      </c>
      <c r="H16" s="0" t="n">
        <f aca="false">IF(AND(D16="Sube_WALMEX",B16="Sube_GFNORTE"),1,0)</f>
        <v>1</v>
      </c>
      <c r="I16" s="0" t="n">
        <f aca="false">IF(AND(B16="Sube_GFNORTE",D16="Sube_WALMEX"),1,0)</f>
        <v>1</v>
      </c>
      <c r="J16" s="0" t="n">
        <f aca="false">IF(AND(C16="Sube_CEMEX",B16="Sube_GFNORTE"),1,0)</f>
        <v>1</v>
      </c>
    </row>
    <row r="17" customFormat="false" ht="12.85" hidden="false" customHeight="false" outlineLevel="0" collapsed="false">
      <c r="A17" s="0" t="s">
        <v>12</v>
      </c>
      <c r="B17" s="0" t="s">
        <v>13</v>
      </c>
      <c r="C17" s="0" t="s">
        <v>9</v>
      </c>
      <c r="D17" s="0" t="s">
        <v>10</v>
      </c>
      <c r="E17" s="0" t="s">
        <v>11</v>
      </c>
      <c r="F17" s="0" t="n">
        <f aca="false">IF(AND(E17="Baja_TLEVISA",A17="Baja_AMXL"),1,0)</f>
        <v>0</v>
      </c>
      <c r="G17" s="0" t="n">
        <f aca="false">IF(AND(A17="Baja_AMXL",E17="Baja_TLEVISA"),1,0)</f>
        <v>0</v>
      </c>
      <c r="H17" s="0" t="n">
        <f aca="false">IF(AND(D17="Sube_WALMEX",B17="Sube_GFNORTE"),1,0)</f>
        <v>0</v>
      </c>
      <c r="I17" s="0" t="n">
        <f aca="false">IF(AND(B17="Sube_GFNORTE",D17="Sube_WALMEX"),1,0)</f>
        <v>0</v>
      </c>
      <c r="J17" s="0" t="n">
        <f aca="false">IF(AND(C17="Sube_CEMEX",B17="Sube_GFNORTE"),1,0)</f>
        <v>1</v>
      </c>
    </row>
    <row r="18" customFormat="false" ht="12.85" hidden="false" customHeight="false" outlineLevel="0" collapsed="false">
      <c r="A18" s="0" t="s">
        <v>7</v>
      </c>
      <c r="B18" s="0" t="s">
        <v>13</v>
      </c>
      <c r="C18" s="0" t="s">
        <v>17</v>
      </c>
      <c r="D18" s="0" t="s">
        <v>10</v>
      </c>
      <c r="E18" s="0" t="s">
        <v>11</v>
      </c>
      <c r="F18" s="0" t="n">
        <f aca="false">IF(AND(E18="Baja_TLEVISA",A18="Baja_AMXL"),1,0)</f>
        <v>0</v>
      </c>
      <c r="G18" s="0" t="n">
        <f aca="false">IF(AND(A18="Baja_AMXL",E18="Baja_TLEVISA"),1,0)</f>
        <v>0</v>
      </c>
      <c r="H18" s="0" t="n">
        <f aca="false">IF(AND(D18="Sube_WALMEX",B18="Sube_GFNORTE"),1,0)</f>
        <v>0</v>
      </c>
      <c r="I18" s="0" t="n">
        <f aca="false">IF(AND(B18="Sube_GFNORTE",D18="Sube_WALMEX"),1,0)</f>
        <v>0</v>
      </c>
      <c r="J18" s="0" t="n">
        <f aca="false">IF(AND(C18="Sube_CEMEX",B18="Sube_GFNORTE"),1,0)</f>
        <v>0</v>
      </c>
    </row>
    <row r="19" customFormat="false" ht="12.85" hidden="false" customHeight="false" outlineLevel="0" collapsed="false">
      <c r="A19" s="0" t="s">
        <v>7</v>
      </c>
      <c r="B19" s="0" t="s">
        <v>8</v>
      </c>
      <c r="C19" s="0" t="s">
        <v>17</v>
      </c>
      <c r="D19" s="0" t="s">
        <v>10</v>
      </c>
      <c r="E19" s="0" t="s">
        <v>11</v>
      </c>
      <c r="F19" s="0" t="n">
        <f aca="false">IF(AND(E19="Baja_TLEVISA",A19="Baja_AMXL"),1,0)</f>
        <v>0</v>
      </c>
      <c r="G19" s="0" t="n">
        <f aca="false">IF(AND(A19="Baja_AMXL",E19="Baja_TLEVISA"),1,0)</f>
        <v>0</v>
      </c>
      <c r="H19" s="0" t="n">
        <f aca="false">IF(AND(D19="Sube_WALMEX",B19="Sube_GFNORTE"),1,0)</f>
        <v>0</v>
      </c>
      <c r="I19" s="0" t="n">
        <f aca="false">IF(AND(B19="Sube_GFNORTE",D19="Sube_WALMEX"),1,0)</f>
        <v>0</v>
      </c>
      <c r="J19" s="0" t="n">
        <f aca="false">IF(AND(C19="Sube_CEMEX",B19="Sube_GFNORTE"),1,0)</f>
        <v>0</v>
      </c>
    </row>
    <row r="20" customFormat="false" ht="12.85" hidden="false" customHeight="false" outlineLevel="0" collapsed="false">
      <c r="A20" s="0" t="s">
        <v>7</v>
      </c>
      <c r="B20" s="0" t="s">
        <v>13</v>
      </c>
      <c r="C20" s="0" t="s">
        <v>9</v>
      </c>
      <c r="D20" s="0" t="s">
        <v>10</v>
      </c>
      <c r="E20" s="0" t="s">
        <v>14</v>
      </c>
      <c r="F20" s="0" t="n">
        <f aca="false">IF(AND(E20="Baja_TLEVISA",A20="Baja_AMXL"),1,0)</f>
        <v>0</v>
      </c>
      <c r="G20" s="0" t="n">
        <f aca="false">IF(AND(A20="Baja_AMXL",E20="Baja_TLEVISA"),1,0)</f>
        <v>0</v>
      </c>
      <c r="H20" s="0" t="n">
        <f aca="false">IF(AND(D20="Sube_WALMEX",B20="Sube_GFNORTE"),1,0)</f>
        <v>0</v>
      </c>
      <c r="I20" s="0" t="n">
        <f aca="false">IF(AND(B20="Sube_GFNORTE",D20="Sube_WALMEX"),1,0)</f>
        <v>0</v>
      </c>
      <c r="J20" s="0" t="n">
        <f aca="false">IF(AND(C20="Sube_CEMEX",B20="Sube_GFNORTE"),1,0)</f>
        <v>1</v>
      </c>
    </row>
    <row r="21" customFormat="false" ht="12.85" hidden="false" customHeight="false" outlineLevel="0" collapsed="false">
      <c r="A21" s="0" t="s">
        <v>12</v>
      </c>
      <c r="B21" s="0" t="s">
        <v>8</v>
      </c>
      <c r="C21" s="0" t="s">
        <v>17</v>
      </c>
      <c r="D21" s="0" t="s">
        <v>16</v>
      </c>
      <c r="E21" s="0" t="s">
        <v>11</v>
      </c>
      <c r="F21" s="0" t="n">
        <f aca="false">IF(AND(E21="Baja_TLEVISA",A21="Baja_AMXL"),1,0)</f>
        <v>0</v>
      </c>
      <c r="G21" s="0" t="n">
        <f aca="false">IF(AND(A21="Baja_AMXL",E21="Baja_TLEVISA"),1,0)</f>
        <v>0</v>
      </c>
      <c r="H21" s="0" t="n">
        <f aca="false">IF(AND(D21="Sube_WALMEX",B21="Sube_GFNORTE"),1,0)</f>
        <v>0</v>
      </c>
      <c r="I21" s="0" t="n">
        <f aca="false">IF(AND(B21="Sube_GFNORTE",D21="Sube_WALMEX"),1,0)</f>
        <v>0</v>
      </c>
      <c r="J21" s="0" t="n">
        <f aca="false">IF(AND(C21="Sube_CEMEX",B21="Sube_GFNORTE"),1,0)</f>
        <v>0</v>
      </c>
    </row>
    <row r="22" customFormat="false" ht="12.85" hidden="false" customHeight="false" outlineLevel="0" collapsed="false">
      <c r="A22" s="0" t="s">
        <v>7</v>
      </c>
      <c r="B22" s="0" t="s">
        <v>8</v>
      </c>
      <c r="C22" s="0" t="s">
        <v>9</v>
      </c>
      <c r="D22" s="0" t="s">
        <v>10</v>
      </c>
      <c r="E22" s="0" t="s">
        <v>14</v>
      </c>
      <c r="F22" s="0" t="n">
        <f aca="false">IF(AND(E22="Baja_TLEVISA",A22="Baja_AMXL"),1,0)</f>
        <v>0</v>
      </c>
      <c r="G22" s="0" t="n">
        <f aca="false">IF(AND(A22="Baja_AMXL",E22="Baja_TLEVISA"),1,0)</f>
        <v>0</v>
      </c>
      <c r="H22" s="0" t="n">
        <f aca="false">IF(AND(D22="Sube_WALMEX",B22="Sube_GFNORTE"),1,0)</f>
        <v>0</v>
      </c>
      <c r="I22" s="0" t="n">
        <f aca="false">IF(AND(B22="Sube_GFNORTE",D22="Sube_WALMEX"),1,0)</f>
        <v>0</v>
      </c>
      <c r="J22" s="0" t="n">
        <f aca="false">IF(AND(C22="Sube_CEMEX",B22="Sube_GFNORTE"),1,0)</f>
        <v>0</v>
      </c>
    </row>
    <row r="23" customFormat="false" ht="12.85" hidden="false" customHeight="false" outlineLevel="0" collapsed="false">
      <c r="A23" s="0" t="s">
        <v>12</v>
      </c>
      <c r="B23" s="0" t="s">
        <v>13</v>
      </c>
      <c r="C23" s="0" t="s">
        <v>17</v>
      </c>
      <c r="D23" s="0" t="s">
        <v>16</v>
      </c>
      <c r="E23" s="0" t="s">
        <v>11</v>
      </c>
      <c r="F23" s="0" t="n">
        <f aca="false">IF(AND(E23="Baja_TLEVISA",A23="Baja_AMXL"),1,0)</f>
        <v>0</v>
      </c>
      <c r="G23" s="0" t="n">
        <f aca="false">IF(AND(A23="Baja_AMXL",E23="Baja_TLEVISA"),1,0)</f>
        <v>0</v>
      </c>
      <c r="H23" s="0" t="n">
        <f aca="false">IF(AND(D23="Sube_WALMEX",B23="Sube_GFNORTE"),1,0)</f>
        <v>1</v>
      </c>
      <c r="I23" s="0" t="n">
        <f aca="false">IF(AND(B23="Sube_GFNORTE",D23="Sube_WALMEX"),1,0)</f>
        <v>1</v>
      </c>
      <c r="J23" s="0" t="n">
        <f aca="false">IF(AND(C23="Sube_CEMEX",B23="Sube_GFNORTE"),1,0)</f>
        <v>0</v>
      </c>
    </row>
    <row r="24" customFormat="false" ht="12.85" hidden="false" customHeight="false" outlineLevel="0" collapsed="false">
      <c r="A24" s="0" t="s">
        <v>7</v>
      </c>
      <c r="B24" s="0" t="s">
        <v>8</v>
      </c>
      <c r="C24" s="0" t="s">
        <v>17</v>
      </c>
      <c r="D24" s="0" t="s">
        <v>10</v>
      </c>
      <c r="E24" s="0" t="s">
        <v>14</v>
      </c>
      <c r="F24" s="0" t="n">
        <f aca="false">IF(AND(E24="Baja_TLEVISA",A24="Baja_AMXL"),1,0)</f>
        <v>0</v>
      </c>
      <c r="G24" s="0" t="n">
        <f aca="false">IF(AND(A24="Baja_AMXL",E24="Baja_TLEVISA"),1,0)</f>
        <v>0</v>
      </c>
      <c r="H24" s="0" t="n">
        <f aca="false">IF(AND(D24="Sube_WALMEX",B24="Sube_GFNORTE"),1,0)</f>
        <v>0</v>
      </c>
      <c r="I24" s="0" t="n">
        <f aca="false">IF(AND(B24="Sube_GFNORTE",D24="Sube_WALMEX"),1,0)</f>
        <v>0</v>
      </c>
      <c r="J24" s="0" t="n">
        <f aca="false">IF(AND(C24="Sube_CEMEX",B24="Sube_GFNORTE"),1,0)</f>
        <v>0</v>
      </c>
    </row>
    <row r="25" customFormat="false" ht="12.85" hidden="false" customHeight="false" outlineLevel="0" collapsed="false">
      <c r="A25" s="0" t="s">
        <v>12</v>
      </c>
      <c r="B25" s="0" t="s">
        <v>13</v>
      </c>
      <c r="C25" s="0" t="s">
        <v>17</v>
      </c>
      <c r="D25" s="0" t="s">
        <v>16</v>
      </c>
      <c r="E25" s="0" t="s">
        <v>14</v>
      </c>
      <c r="F25" s="0" t="n">
        <f aca="false">IF(AND(E25="Baja_TLEVISA",A25="Baja_AMXL"),1,0)</f>
        <v>1</v>
      </c>
      <c r="G25" s="0" t="n">
        <f aca="false">IF(AND(A25="Baja_AMXL",E25="Baja_TLEVISA"),1,0)</f>
        <v>1</v>
      </c>
      <c r="H25" s="0" t="n">
        <f aca="false">IF(AND(D25="Sube_WALMEX",B25="Sube_GFNORTE"),1,0)</f>
        <v>1</v>
      </c>
      <c r="I25" s="0" t="n">
        <f aca="false">IF(AND(B25="Sube_GFNORTE",D25="Sube_WALMEX"),1,0)</f>
        <v>1</v>
      </c>
      <c r="J25" s="0" t="n">
        <f aca="false">IF(AND(C25="Sube_CEMEX",B25="Sube_GFNORTE"),1,0)</f>
        <v>0</v>
      </c>
    </row>
    <row r="26" customFormat="false" ht="12.85" hidden="false" customHeight="false" outlineLevel="0" collapsed="false">
      <c r="A26" s="0" t="s">
        <v>12</v>
      </c>
      <c r="B26" s="0" t="s">
        <v>8</v>
      </c>
      <c r="C26" s="0" t="s">
        <v>17</v>
      </c>
      <c r="D26" s="0" t="s">
        <v>10</v>
      </c>
      <c r="E26" s="0" t="s">
        <v>14</v>
      </c>
      <c r="F26" s="0" t="n">
        <f aca="false">IF(AND(E26="Baja_TLEVISA",A26="Baja_AMXL"),1,0)</f>
        <v>1</v>
      </c>
      <c r="G26" s="0" t="n">
        <f aca="false">IF(AND(A26="Baja_AMXL",E26="Baja_TLEVISA"),1,0)</f>
        <v>1</v>
      </c>
      <c r="H26" s="0" t="n">
        <f aca="false">IF(AND(D26="Sube_WALMEX",B26="Sube_GFNORTE"),1,0)</f>
        <v>0</v>
      </c>
      <c r="I26" s="0" t="n">
        <f aca="false">IF(AND(B26="Sube_GFNORTE",D26="Sube_WALMEX"),1,0)</f>
        <v>0</v>
      </c>
      <c r="J26" s="0" t="n">
        <f aca="false">IF(AND(C26="Sube_CEMEX",B26="Sube_GFNORTE"),1,0)</f>
        <v>0</v>
      </c>
    </row>
    <row r="27" customFormat="false" ht="12.85" hidden="false" customHeight="false" outlineLevel="0" collapsed="false">
      <c r="A27" s="0" t="s">
        <v>12</v>
      </c>
      <c r="B27" s="0" t="s">
        <v>13</v>
      </c>
      <c r="C27" s="0" t="s">
        <v>17</v>
      </c>
      <c r="D27" s="0" t="s">
        <v>16</v>
      </c>
      <c r="E27" s="0" t="s">
        <v>14</v>
      </c>
      <c r="F27" s="0" t="n">
        <f aca="false">IF(AND(E27="Baja_TLEVISA",A27="Baja_AMXL"),1,0)</f>
        <v>1</v>
      </c>
      <c r="G27" s="0" t="n">
        <f aca="false">IF(AND(A27="Baja_AMXL",E27="Baja_TLEVISA"),1,0)</f>
        <v>1</v>
      </c>
      <c r="H27" s="0" t="n">
        <f aca="false">IF(AND(D27="Sube_WALMEX",B27="Sube_GFNORTE"),1,0)</f>
        <v>1</v>
      </c>
      <c r="I27" s="0" t="n">
        <f aca="false">IF(AND(B27="Sube_GFNORTE",D27="Sube_WALMEX"),1,0)</f>
        <v>1</v>
      </c>
      <c r="J27" s="0" t="n">
        <f aca="false">IF(AND(C27="Sube_CEMEX",B27="Sube_GFNORTE"),1,0)</f>
        <v>0</v>
      </c>
    </row>
    <row r="28" customFormat="false" ht="12.85" hidden="false" customHeight="false" outlineLevel="0" collapsed="false">
      <c r="A28" s="0" t="s">
        <v>12</v>
      </c>
      <c r="B28" s="0" t="s">
        <v>8</v>
      </c>
      <c r="C28" s="0" t="s">
        <v>17</v>
      </c>
      <c r="D28" s="0" t="s">
        <v>10</v>
      </c>
      <c r="E28" s="0" t="s">
        <v>14</v>
      </c>
      <c r="F28" s="0" t="n">
        <f aca="false">IF(AND(E28="Baja_TLEVISA",A28="Baja_AMXL"),1,0)</f>
        <v>1</v>
      </c>
      <c r="G28" s="0" t="n">
        <f aca="false">IF(AND(A28="Baja_AMXL",E28="Baja_TLEVISA"),1,0)</f>
        <v>1</v>
      </c>
      <c r="H28" s="0" t="n">
        <f aca="false">IF(AND(D28="Sube_WALMEX",B28="Sube_GFNORTE"),1,0)</f>
        <v>0</v>
      </c>
      <c r="I28" s="0" t="n">
        <f aca="false">IF(AND(B28="Sube_GFNORTE",D28="Sube_WALMEX"),1,0)</f>
        <v>0</v>
      </c>
      <c r="J28" s="0" t="n">
        <f aca="false">IF(AND(C28="Sube_CEMEX",B28="Sube_GFNORTE"),1,0)</f>
        <v>0</v>
      </c>
    </row>
    <row r="29" customFormat="false" ht="12.85" hidden="false" customHeight="false" outlineLevel="0" collapsed="false">
      <c r="A29" s="0" t="s">
        <v>12</v>
      </c>
      <c r="B29" s="0" t="s">
        <v>13</v>
      </c>
      <c r="C29" s="0" t="s">
        <v>17</v>
      </c>
      <c r="D29" s="0" t="s">
        <v>10</v>
      </c>
      <c r="E29" s="0" t="s">
        <v>14</v>
      </c>
      <c r="F29" s="0" t="n">
        <f aca="false">IF(AND(E29="Baja_TLEVISA",A29="Baja_AMXL"),1,0)</f>
        <v>1</v>
      </c>
      <c r="G29" s="0" t="n">
        <f aca="false">IF(AND(A29="Baja_AMXL",E29="Baja_TLEVISA"),1,0)</f>
        <v>1</v>
      </c>
      <c r="H29" s="0" t="n">
        <f aca="false">IF(AND(D29="Sube_WALMEX",B29="Sube_GFNORTE"),1,0)</f>
        <v>0</v>
      </c>
      <c r="I29" s="0" t="n">
        <f aca="false">IF(AND(B29="Sube_GFNORTE",D29="Sube_WALMEX"),1,0)</f>
        <v>0</v>
      </c>
      <c r="J29" s="0" t="n">
        <f aca="false">IF(AND(C29="Sube_CEMEX",B29="Sube_GFNORTE"),1,0)</f>
        <v>0</v>
      </c>
    </row>
    <row r="30" customFormat="false" ht="12.85" hidden="false" customHeight="false" outlineLevel="0" collapsed="false">
      <c r="A30" s="0" t="s">
        <v>7</v>
      </c>
      <c r="B30" s="0" t="s">
        <v>8</v>
      </c>
      <c r="C30" s="0" t="s">
        <v>17</v>
      </c>
      <c r="D30" s="0" t="s">
        <v>16</v>
      </c>
      <c r="E30" s="0" t="s">
        <v>11</v>
      </c>
      <c r="F30" s="0" t="n">
        <f aca="false">IF(AND(E30="Baja_TLEVISA",A30="Baja_AMXL"),1,0)</f>
        <v>0</v>
      </c>
      <c r="G30" s="0" t="n">
        <f aca="false">IF(AND(A30="Baja_AMXL",E30="Baja_TLEVISA"),1,0)</f>
        <v>0</v>
      </c>
      <c r="H30" s="0" t="n">
        <f aca="false">IF(AND(D30="Sube_WALMEX",B30="Sube_GFNORTE"),1,0)</f>
        <v>0</v>
      </c>
      <c r="I30" s="0" t="n">
        <f aca="false">IF(AND(B30="Sube_GFNORTE",D30="Sube_WALMEX"),1,0)</f>
        <v>0</v>
      </c>
      <c r="J30" s="0" t="n">
        <f aca="false">IF(AND(C30="Sube_CEMEX",B30="Sube_GFNORTE"),1,0)</f>
        <v>0</v>
      </c>
    </row>
    <row r="31" customFormat="false" ht="12.85" hidden="false" customHeight="false" outlineLevel="0" collapsed="false">
      <c r="A31" s="0" t="s">
        <v>7</v>
      </c>
      <c r="B31" s="0" t="s">
        <v>8</v>
      </c>
      <c r="C31" s="0" t="s">
        <v>17</v>
      </c>
      <c r="D31" s="0" t="s">
        <v>16</v>
      </c>
      <c r="E31" s="0" t="s">
        <v>14</v>
      </c>
      <c r="F31" s="0" t="n">
        <f aca="false">IF(AND(E31="Baja_TLEVISA",A31="Baja_AMXL"),1,0)</f>
        <v>0</v>
      </c>
      <c r="G31" s="0" t="n">
        <f aca="false">IF(AND(A31="Baja_AMXL",E31="Baja_TLEVISA"),1,0)</f>
        <v>0</v>
      </c>
      <c r="H31" s="0" t="n">
        <f aca="false">IF(AND(D31="Sube_WALMEX",B31="Sube_GFNORTE"),1,0)</f>
        <v>0</v>
      </c>
      <c r="I31" s="0" t="n">
        <f aca="false">IF(AND(B31="Sube_GFNORTE",D31="Sube_WALMEX"),1,0)</f>
        <v>0</v>
      </c>
      <c r="J31" s="0" t="n">
        <f aca="false">IF(AND(C31="Sube_CEMEX",B31="Sube_GFNORTE"),1,0)</f>
        <v>0</v>
      </c>
    </row>
    <row r="32" customFormat="false" ht="12.85" hidden="false" customHeight="false" outlineLevel="0" collapsed="false">
      <c r="A32" s="0" t="s">
        <v>7</v>
      </c>
      <c r="B32" s="0" t="s">
        <v>13</v>
      </c>
      <c r="C32" s="0" t="s">
        <v>9</v>
      </c>
      <c r="D32" s="0" t="s">
        <v>10</v>
      </c>
      <c r="E32" s="0" t="s">
        <v>11</v>
      </c>
      <c r="F32" s="0" t="n">
        <f aca="false">IF(AND(E32="Baja_TLEVISA",A32="Baja_AMXL"),1,0)</f>
        <v>0</v>
      </c>
      <c r="G32" s="0" t="n">
        <f aca="false">IF(AND(A32="Baja_AMXL",E32="Baja_TLEVISA"),1,0)</f>
        <v>0</v>
      </c>
      <c r="H32" s="0" t="n">
        <f aca="false">IF(AND(D32="Sube_WALMEX",B32="Sube_GFNORTE"),1,0)</f>
        <v>0</v>
      </c>
      <c r="I32" s="0" t="n">
        <f aca="false">IF(AND(B32="Sube_GFNORTE",D32="Sube_WALMEX"),1,0)</f>
        <v>0</v>
      </c>
      <c r="J32" s="0" t="n">
        <f aca="false">IF(AND(C32="Sube_CEMEX",B32="Sube_GFNORTE"),1,0)</f>
        <v>1</v>
      </c>
    </row>
    <row r="33" customFormat="false" ht="12.85" hidden="false" customHeight="false" outlineLevel="0" collapsed="false">
      <c r="A33" s="0" t="s">
        <v>7</v>
      </c>
      <c r="B33" s="0" t="s">
        <v>13</v>
      </c>
      <c r="C33" s="0" t="s">
        <v>17</v>
      </c>
      <c r="D33" s="0" t="s">
        <v>16</v>
      </c>
      <c r="E33" s="0" t="s">
        <v>11</v>
      </c>
      <c r="F33" s="0" t="n">
        <f aca="false">IF(AND(E33="Baja_TLEVISA",A33="Baja_AMXL"),1,0)</f>
        <v>0</v>
      </c>
      <c r="G33" s="0" t="n">
        <f aca="false">IF(AND(A33="Baja_AMXL",E33="Baja_TLEVISA"),1,0)</f>
        <v>0</v>
      </c>
      <c r="H33" s="0" t="n">
        <f aca="false">IF(AND(D33="Sube_WALMEX",B33="Sube_GFNORTE"),1,0)</f>
        <v>1</v>
      </c>
      <c r="I33" s="0" t="n">
        <f aca="false">IF(AND(B33="Sube_GFNORTE",D33="Sube_WALMEX"),1,0)</f>
        <v>1</v>
      </c>
      <c r="J33" s="0" t="n">
        <f aca="false">IF(AND(C33="Sube_CEMEX",B33="Sube_GFNORTE"),1,0)</f>
        <v>0</v>
      </c>
    </row>
    <row r="34" customFormat="false" ht="12.85" hidden="false" customHeight="false" outlineLevel="0" collapsed="false">
      <c r="A34" s="0" t="s">
        <v>12</v>
      </c>
      <c r="B34" s="0" t="s">
        <v>8</v>
      </c>
      <c r="C34" s="0" t="s">
        <v>17</v>
      </c>
      <c r="D34" s="0" t="s">
        <v>16</v>
      </c>
      <c r="E34" s="0" t="s">
        <v>11</v>
      </c>
      <c r="F34" s="0" t="n">
        <f aca="false">IF(AND(E34="Baja_TLEVISA",A34="Baja_AMXL"),1,0)</f>
        <v>0</v>
      </c>
      <c r="G34" s="0" t="n">
        <f aca="false">IF(AND(A34="Baja_AMXL",E34="Baja_TLEVISA"),1,0)</f>
        <v>0</v>
      </c>
      <c r="H34" s="0" t="n">
        <f aca="false">IF(AND(D34="Sube_WALMEX",B34="Sube_GFNORTE"),1,0)</f>
        <v>0</v>
      </c>
      <c r="I34" s="0" t="n">
        <f aca="false">IF(AND(B34="Sube_GFNORTE",D34="Sube_WALMEX"),1,0)</f>
        <v>0</v>
      </c>
      <c r="J34" s="0" t="n">
        <f aca="false">IF(AND(C34="Sube_CEMEX",B34="Sube_GFNORTE"),1,0)</f>
        <v>0</v>
      </c>
    </row>
    <row r="35" customFormat="false" ht="12.85" hidden="false" customHeight="false" outlineLevel="0" collapsed="false">
      <c r="A35" s="0" t="s">
        <v>12</v>
      </c>
      <c r="B35" s="0" t="s">
        <v>13</v>
      </c>
      <c r="C35" s="0" t="s">
        <v>9</v>
      </c>
      <c r="D35" s="0" t="s">
        <v>16</v>
      </c>
      <c r="E35" s="0" t="s">
        <v>11</v>
      </c>
      <c r="F35" s="0" t="n">
        <f aca="false">IF(AND(E35="Baja_TLEVISA",A35="Baja_AMXL"),1,0)</f>
        <v>0</v>
      </c>
      <c r="G35" s="0" t="n">
        <f aca="false">IF(AND(A35="Baja_AMXL",E35="Baja_TLEVISA"),1,0)</f>
        <v>0</v>
      </c>
      <c r="H35" s="0" t="n">
        <f aca="false">IF(AND(D35="Sube_WALMEX",B35="Sube_GFNORTE"),1,0)</f>
        <v>1</v>
      </c>
      <c r="I35" s="0" t="n">
        <f aca="false">IF(AND(B35="Sube_GFNORTE",D35="Sube_WALMEX"),1,0)</f>
        <v>1</v>
      </c>
      <c r="J35" s="0" t="n">
        <f aca="false">IF(AND(C35="Sube_CEMEX",B35="Sube_GFNORTE"),1,0)</f>
        <v>1</v>
      </c>
    </row>
    <row r="36" customFormat="false" ht="12.85" hidden="false" customHeight="false" outlineLevel="0" collapsed="false">
      <c r="A36" s="0" t="s">
        <v>12</v>
      </c>
      <c r="B36" s="0" t="s">
        <v>8</v>
      </c>
      <c r="C36" s="0" t="s">
        <v>17</v>
      </c>
      <c r="D36" s="0" t="s">
        <v>10</v>
      </c>
      <c r="E36" s="0" t="s">
        <v>11</v>
      </c>
      <c r="F36" s="0" t="n">
        <f aca="false">IF(AND(E36="Baja_TLEVISA",A36="Baja_AMXL"),1,0)</f>
        <v>0</v>
      </c>
      <c r="G36" s="0" t="n">
        <f aca="false">IF(AND(A36="Baja_AMXL",E36="Baja_TLEVISA"),1,0)</f>
        <v>0</v>
      </c>
      <c r="H36" s="0" t="n">
        <f aca="false">IF(AND(D36="Sube_WALMEX",B36="Sube_GFNORTE"),1,0)</f>
        <v>0</v>
      </c>
      <c r="I36" s="0" t="n">
        <f aca="false">IF(AND(B36="Sube_GFNORTE",D36="Sube_WALMEX"),1,0)</f>
        <v>0</v>
      </c>
      <c r="J36" s="0" t="n">
        <f aca="false">IF(AND(C36="Sube_CEMEX",B36="Sube_GFNORTE"),1,0)</f>
        <v>0</v>
      </c>
    </row>
    <row r="37" customFormat="false" ht="12.85" hidden="false" customHeight="false" outlineLevel="0" collapsed="false">
      <c r="A37" s="0" t="s">
        <v>7</v>
      </c>
      <c r="B37" s="0" t="s">
        <v>13</v>
      </c>
      <c r="C37" s="0" t="s">
        <v>17</v>
      </c>
      <c r="D37" s="0" t="s">
        <v>16</v>
      </c>
      <c r="E37" s="0" t="s">
        <v>14</v>
      </c>
      <c r="F37" s="0" t="n">
        <f aca="false">IF(AND(E37="Baja_TLEVISA",A37="Baja_AMXL"),1,0)</f>
        <v>0</v>
      </c>
      <c r="G37" s="0" t="n">
        <f aca="false">IF(AND(A37="Baja_AMXL",E37="Baja_TLEVISA"),1,0)</f>
        <v>0</v>
      </c>
      <c r="H37" s="0" t="n">
        <f aca="false">IF(AND(D37="Sube_WALMEX",B37="Sube_GFNORTE"),1,0)</f>
        <v>1</v>
      </c>
      <c r="I37" s="0" t="n">
        <f aca="false">IF(AND(B37="Sube_GFNORTE",D37="Sube_WALMEX"),1,0)</f>
        <v>1</v>
      </c>
      <c r="J37" s="0" t="n">
        <f aca="false">IF(AND(C37="Sube_CEMEX",B37="Sube_GFNORTE"),1,0)</f>
        <v>0</v>
      </c>
    </row>
    <row r="38" customFormat="false" ht="12.85" hidden="false" customHeight="false" outlineLevel="0" collapsed="false">
      <c r="A38" s="0" t="s">
        <v>7</v>
      </c>
      <c r="B38" s="0" t="s">
        <v>13</v>
      </c>
      <c r="C38" s="0" t="s">
        <v>9</v>
      </c>
      <c r="D38" s="0" t="s">
        <v>16</v>
      </c>
      <c r="E38" s="0" t="s">
        <v>11</v>
      </c>
      <c r="F38" s="0" t="n">
        <f aca="false">IF(AND(E38="Baja_TLEVISA",A38="Baja_AMXL"),1,0)</f>
        <v>0</v>
      </c>
      <c r="G38" s="0" t="n">
        <f aca="false">IF(AND(A38="Baja_AMXL",E38="Baja_TLEVISA"),1,0)</f>
        <v>0</v>
      </c>
      <c r="H38" s="0" t="n">
        <f aca="false">IF(AND(D38="Sube_WALMEX",B38="Sube_GFNORTE"),1,0)</f>
        <v>1</v>
      </c>
      <c r="I38" s="0" t="n">
        <f aca="false">IF(AND(B38="Sube_GFNORTE",D38="Sube_WALMEX"),1,0)</f>
        <v>1</v>
      </c>
      <c r="J38" s="0" t="n">
        <f aca="false">IF(AND(C38="Sube_CEMEX",B38="Sube_GFNORTE"),1,0)</f>
        <v>1</v>
      </c>
    </row>
    <row r="39" customFormat="false" ht="12.85" hidden="false" customHeight="false" outlineLevel="0" collapsed="false">
      <c r="A39" s="0" t="s">
        <v>12</v>
      </c>
      <c r="B39" s="0" t="s">
        <v>13</v>
      </c>
      <c r="C39" s="0" t="s">
        <v>17</v>
      </c>
      <c r="D39" s="0" t="s">
        <v>16</v>
      </c>
      <c r="E39" s="0" t="s">
        <v>14</v>
      </c>
      <c r="F39" s="0" t="n">
        <f aca="false">IF(AND(E39="Baja_TLEVISA",A39="Baja_AMXL"),1,0)</f>
        <v>1</v>
      </c>
      <c r="G39" s="0" t="n">
        <f aca="false">IF(AND(A39="Baja_AMXL",E39="Baja_TLEVISA"),1,0)</f>
        <v>1</v>
      </c>
      <c r="H39" s="0" t="n">
        <f aca="false">IF(AND(D39="Sube_WALMEX",B39="Sube_GFNORTE"),1,0)</f>
        <v>1</v>
      </c>
      <c r="I39" s="0" t="n">
        <f aca="false">IF(AND(B39="Sube_GFNORTE",D39="Sube_WALMEX"),1,0)</f>
        <v>1</v>
      </c>
      <c r="J39" s="0" t="n">
        <f aca="false">IF(AND(C39="Sube_CEMEX",B39="Sube_GFNORTE"),1,0)</f>
        <v>0</v>
      </c>
    </row>
    <row r="40" customFormat="false" ht="12.85" hidden="false" customHeight="false" outlineLevel="0" collapsed="false">
      <c r="A40" s="0" t="s">
        <v>7</v>
      </c>
      <c r="B40" s="0" t="s">
        <v>8</v>
      </c>
      <c r="C40" s="0" t="s">
        <v>17</v>
      </c>
      <c r="D40" s="0" t="s">
        <v>10</v>
      </c>
      <c r="E40" s="0" t="s">
        <v>11</v>
      </c>
      <c r="F40" s="0" t="n">
        <f aca="false">IF(AND(E40="Baja_TLEVISA",A40="Baja_AMXL"),1,0)</f>
        <v>0</v>
      </c>
      <c r="G40" s="0" t="n">
        <f aca="false">IF(AND(A40="Baja_AMXL",E40="Baja_TLEVISA"),1,0)</f>
        <v>0</v>
      </c>
      <c r="H40" s="0" t="n">
        <f aca="false">IF(AND(D40="Sube_WALMEX",B40="Sube_GFNORTE"),1,0)</f>
        <v>0</v>
      </c>
      <c r="I40" s="0" t="n">
        <f aca="false">IF(AND(B40="Sube_GFNORTE",D40="Sube_WALMEX"),1,0)</f>
        <v>0</v>
      </c>
      <c r="J40" s="0" t="n">
        <f aca="false">IF(AND(C40="Sube_CEMEX",B40="Sube_GFNORTE"),1,0)</f>
        <v>0</v>
      </c>
    </row>
    <row r="41" customFormat="false" ht="12.85" hidden="false" customHeight="false" outlineLevel="0" collapsed="false">
      <c r="A41" s="0" t="s">
        <v>12</v>
      </c>
      <c r="B41" s="0" t="s">
        <v>8</v>
      </c>
      <c r="C41" s="0" t="s">
        <v>17</v>
      </c>
      <c r="D41" s="0" t="s">
        <v>10</v>
      </c>
      <c r="E41" s="0" t="s">
        <v>14</v>
      </c>
      <c r="F41" s="0" t="n">
        <f aca="false">IF(AND(E41="Baja_TLEVISA",A41="Baja_AMXL"),1,0)</f>
        <v>1</v>
      </c>
      <c r="G41" s="0" t="n">
        <f aca="false">IF(AND(A41="Baja_AMXL",E41="Baja_TLEVISA"),1,0)</f>
        <v>1</v>
      </c>
      <c r="H41" s="0" t="n">
        <f aca="false">IF(AND(D41="Sube_WALMEX",B41="Sube_GFNORTE"),1,0)</f>
        <v>0</v>
      </c>
      <c r="I41" s="0" t="n">
        <f aca="false">IF(AND(B41="Sube_GFNORTE",D41="Sube_WALMEX"),1,0)</f>
        <v>0</v>
      </c>
      <c r="J41" s="0" t="n">
        <f aca="false">IF(AND(C41="Sube_CEMEX",B41="Sube_GFNORTE"),1,0)</f>
        <v>0</v>
      </c>
    </row>
    <row r="42" customFormat="false" ht="12.85" hidden="false" customHeight="false" outlineLevel="0" collapsed="false">
      <c r="A42" s="0" t="s">
        <v>12</v>
      </c>
      <c r="B42" s="0" t="s">
        <v>13</v>
      </c>
      <c r="C42" s="0" t="s">
        <v>17</v>
      </c>
      <c r="D42" s="0" t="s">
        <v>10</v>
      </c>
      <c r="E42" s="0" t="s">
        <v>14</v>
      </c>
      <c r="F42" s="0" t="n">
        <f aca="false">IF(AND(E42="Baja_TLEVISA",A42="Baja_AMXL"),1,0)</f>
        <v>1</v>
      </c>
      <c r="G42" s="0" t="n">
        <f aca="false">IF(AND(A42="Baja_AMXL",E42="Baja_TLEVISA"),1,0)</f>
        <v>1</v>
      </c>
      <c r="H42" s="0" t="n">
        <f aca="false">IF(AND(D42="Sube_WALMEX",B42="Sube_GFNORTE"),1,0)</f>
        <v>0</v>
      </c>
      <c r="I42" s="0" t="n">
        <f aca="false">IF(AND(B42="Sube_GFNORTE",D42="Sube_WALMEX"),1,0)</f>
        <v>0</v>
      </c>
      <c r="J42" s="0" t="n">
        <f aca="false">IF(AND(C42="Sube_CEMEX",B42="Sube_GFNORTE"),1,0)</f>
        <v>0</v>
      </c>
    </row>
    <row r="43" customFormat="false" ht="12.85" hidden="false" customHeight="false" outlineLevel="0" collapsed="false">
      <c r="A43" s="0" t="s">
        <v>7</v>
      </c>
      <c r="B43" s="0" t="s">
        <v>8</v>
      </c>
      <c r="C43" s="0" t="s">
        <v>9</v>
      </c>
      <c r="D43" s="0" t="s">
        <v>16</v>
      </c>
      <c r="E43" s="0" t="s">
        <v>14</v>
      </c>
      <c r="F43" s="0" t="n">
        <f aca="false">IF(AND(E43="Baja_TLEVISA",A43="Baja_AMXL"),1,0)</f>
        <v>0</v>
      </c>
      <c r="G43" s="0" t="n">
        <f aca="false">IF(AND(A43="Baja_AMXL",E43="Baja_TLEVISA"),1,0)</f>
        <v>0</v>
      </c>
      <c r="H43" s="0" t="n">
        <f aca="false">IF(AND(D43="Sube_WALMEX",B43="Sube_GFNORTE"),1,0)</f>
        <v>0</v>
      </c>
      <c r="I43" s="0" t="n">
        <f aca="false">IF(AND(B43="Sube_GFNORTE",D43="Sube_WALMEX"),1,0)</f>
        <v>0</v>
      </c>
      <c r="J43" s="0" t="n">
        <f aca="false">IF(AND(C43="Sube_CEMEX",B43="Sube_GFNORTE"),1,0)</f>
        <v>0</v>
      </c>
    </row>
    <row r="44" customFormat="false" ht="12.85" hidden="false" customHeight="false" outlineLevel="0" collapsed="false">
      <c r="A44" s="0" t="s">
        <v>12</v>
      </c>
      <c r="B44" s="0" t="s">
        <v>13</v>
      </c>
      <c r="C44" s="0" t="s">
        <v>18</v>
      </c>
      <c r="D44" s="0" t="s">
        <v>16</v>
      </c>
      <c r="E44" s="0" t="s">
        <v>11</v>
      </c>
      <c r="F44" s="0" t="n">
        <f aca="false">IF(AND(E44="Baja_TLEVISA",A44="Baja_AMXL"),1,0)</f>
        <v>0</v>
      </c>
      <c r="G44" s="0" t="n">
        <f aca="false">IF(AND(A44="Baja_AMXL",E44="Baja_TLEVISA"),1,0)</f>
        <v>0</v>
      </c>
      <c r="H44" s="0" t="n">
        <f aca="false">IF(AND(D44="Sube_WALMEX",B44="Sube_GFNORTE"),1,0)</f>
        <v>1</v>
      </c>
      <c r="I44" s="0" t="n">
        <f aca="false">IF(AND(B44="Sube_GFNORTE",D44="Sube_WALMEX"),1,0)</f>
        <v>1</v>
      </c>
      <c r="J44" s="0" t="n">
        <f aca="false">IF(AND(C44="Sube_CEMEX",B44="Sube_GFNORTE"),1,0)</f>
        <v>0</v>
      </c>
    </row>
    <row r="45" customFormat="false" ht="12.85" hidden="false" customHeight="false" outlineLevel="0" collapsed="false">
      <c r="A45" s="0" t="s">
        <v>7</v>
      </c>
      <c r="B45" s="0" t="s">
        <v>13</v>
      </c>
      <c r="C45" s="0" t="s">
        <v>17</v>
      </c>
      <c r="D45" s="0" t="s">
        <v>10</v>
      </c>
      <c r="E45" s="0" t="s">
        <v>14</v>
      </c>
      <c r="F45" s="0" t="n">
        <f aca="false">IF(AND(E45="Baja_TLEVISA",A45="Baja_AMXL"),1,0)</f>
        <v>0</v>
      </c>
      <c r="G45" s="0" t="n">
        <f aca="false">IF(AND(A45="Baja_AMXL",E45="Baja_TLEVISA"),1,0)</f>
        <v>0</v>
      </c>
      <c r="H45" s="0" t="n">
        <f aca="false">IF(AND(D45="Sube_WALMEX",B45="Sube_GFNORTE"),1,0)</f>
        <v>0</v>
      </c>
      <c r="I45" s="0" t="n">
        <f aca="false">IF(AND(B45="Sube_GFNORTE",D45="Sube_WALMEX"),1,0)</f>
        <v>0</v>
      </c>
      <c r="J45" s="0" t="n">
        <f aca="false">IF(AND(C45="Sube_CEMEX",B45="Sube_GFNORTE"),1,0)</f>
        <v>0</v>
      </c>
    </row>
    <row r="46" customFormat="false" ht="12.85" hidden="false" customHeight="false" outlineLevel="0" collapsed="false">
      <c r="A46" s="0" t="s">
        <v>12</v>
      </c>
      <c r="B46" s="0" t="s">
        <v>13</v>
      </c>
      <c r="C46" s="0" t="s">
        <v>9</v>
      </c>
      <c r="D46" s="0" t="s">
        <v>16</v>
      </c>
      <c r="E46" s="0" t="s">
        <v>14</v>
      </c>
      <c r="F46" s="0" t="n">
        <f aca="false">IF(AND(E46="Baja_TLEVISA",A46="Baja_AMXL"),1,0)</f>
        <v>1</v>
      </c>
      <c r="G46" s="0" t="n">
        <f aca="false">IF(AND(A46="Baja_AMXL",E46="Baja_TLEVISA"),1,0)</f>
        <v>1</v>
      </c>
      <c r="H46" s="0" t="n">
        <f aca="false">IF(AND(D46="Sube_WALMEX",B46="Sube_GFNORTE"),1,0)</f>
        <v>1</v>
      </c>
      <c r="I46" s="0" t="n">
        <f aca="false">IF(AND(B46="Sube_GFNORTE",D46="Sube_WALMEX"),1,0)</f>
        <v>1</v>
      </c>
      <c r="J46" s="0" t="n">
        <f aca="false">IF(AND(C46="Sube_CEMEX",B46="Sube_GFNORTE"),1,0)</f>
        <v>1</v>
      </c>
    </row>
    <row r="47" customFormat="false" ht="12.85" hidden="false" customHeight="false" outlineLevel="0" collapsed="false">
      <c r="A47" s="0" t="s">
        <v>15</v>
      </c>
      <c r="B47" s="0" t="s">
        <v>8</v>
      </c>
      <c r="C47" s="0" t="s">
        <v>17</v>
      </c>
      <c r="D47" s="0" t="s">
        <v>10</v>
      </c>
      <c r="E47" s="0" t="s">
        <v>14</v>
      </c>
      <c r="F47" s="0" t="n">
        <f aca="false">IF(AND(E47="Baja_TLEVISA",A47="Baja_AMXL"),1,0)</f>
        <v>0</v>
      </c>
      <c r="G47" s="0" t="n">
        <f aca="false">IF(AND(A47="Baja_AMXL",E47="Baja_TLEVISA"),1,0)</f>
        <v>0</v>
      </c>
      <c r="H47" s="0" t="n">
        <f aca="false">IF(AND(D47="Sube_WALMEX",B47="Sube_GFNORTE"),1,0)</f>
        <v>0</v>
      </c>
      <c r="I47" s="0" t="n">
        <f aca="false">IF(AND(B47="Sube_GFNORTE",D47="Sube_WALMEX"),1,0)</f>
        <v>0</v>
      </c>
      <c r="J47" s="0" t="n">
        <f aca="false">IF(AND(C47="Sube_CEMEX",B47="Sube_GFNORTE"),1,0)</f>
        <v>0</v>
      </c>
    </row>
    <row r="51" customFormat="false" ht="12.85" hidden="false" customHeight="false" outlineLevel="0" collapsed="false">
      <c r="A51" s="0" t="s">
        <v>2</v>
      </c>
      <c r="E51" s="0" t="s">
        <v>3</v>
      </c>
      <c r="I51" s="0" t="s">
        <v>4</v>
      </c>
    </row>
    <row r="52" customFormat="false" ht="12.85" hidden="false" customHeight="false" outlineLevel="0" collapsed="false">
      <c r="B52" s="1" t="s">
        <v>12</v>
      </c>
      <c r="C52" s="0" t="s">
        <v>19</v>
      </c>
      <c r="F52" s="1" t="s">
        <v>14</v>
      </c>
      <c r="G52" s="0" t="s">
        <v>20</v>
      </c>
      <c r="J52" s="0" t="s">
        <v>13</v>
      </c>
      <c r="K52" s="0" t="s">
        <v>21</v>
      </c>
    </row>
    <row r="53" customFormat="false" ht="12.85" hidden="false" customHeight="false" outlineLevel="0" collapsed="false">
      <c r="A53" s="1" t="s">
        <v>12</v>
      </c>
      <c r="B53" s="0" t="n">
        <f aca="false">COUNTIFS($E$2:$E$47,"=Baja_TLEVISA",$A$2:$A$47,"="&amp;$A$53)</f>
        <v>13</v>
      </c>
      <c r="C53" s="1" t="n">
        <f aca="false">COUNTIFS($F$2:$F$47,"=0",$A$2:$A$47,"="&amp;$A$53)</f>
        <v>9</v>
      </c>
      <c r="E53" s="1" t="s">
        <v>14</v>
      </c>
      <c r="F53" s="0" t="n">
        <f aca="false">COUNTIFS($A$2:$A$47,"=Baja_AMXL",$E$2:$E$47,"="&amp;$E$53)</f>
        <v>13</v>
      </c>
      <c r="G53" s="1" t="n">
        <f aca="false">COUNTIFS($G$2:$G$47,"=0",$E$2:$E$47,"="&amp;$E$53)</f>
        <v>10</v>
      </c>
      <c r="I53" s="0" t="s">
        <v>13</v>
      </c>
      <c r="J53" s="1" t="n">
        <f aca="false">COUNTIFS($D$2:$D$47,"=Sube_WALMEX",$B$2:$B$47,"="&amp;$I$53)</f>
        <v>16</v>
      </c>
      <c r="K53" s="1" t="n">
        <f aca="false">COUNTIFS($H$2:$H$47,"=0",$B$2:$B$47,"="&amp;$I$53)</f>
        <v>10</v>
      </c>
    </row>
    <row r="54" customFormat="false" ht="12.85" hidden="false" customHeight="false" outlineLevel="0" collapsed="false">
      <c r="A54" s="0" t="s">
        <v>19</v>
      </c>
      <c r="B54" s="1" t="n">
        <f aca="false">COUNTIFS($F$2:$F$47,"=1",$A$2:$A$47,"&lt;&gt;"&amp;$A$53)</f>
        <v>0</v>
      </c>
      <c r="C54" s="1" t="n">
        <f aca="false">COUNTIFS($F$2:$F$47,"=0",$A$2:$A$47,"&lt;&gt;"&amp;$A$53)</f>
        <v>24</v>
      </c>
      <c r="E54" s="0" t="s">
        <v>20</v>
      </c>
      <c r="F54" s="1" t="n">
        <f aca="false">COUNTIFS($G$2:$G$47,"=1",$E$2:$E$47,"&lt;&gt;"&amp;$E$53)</f>
        <v>0</v>
      </c>
      <c r="G54" s="1" t="n">
        <f aca="false">COUNTIFS($G$2:$G$47,"=0",$E$2:$E$47,"&lt;&gt;"&amp;$E$53)</f>
        <v>23</v>
      </c>
      <c r="I54" s="0" t="s">
        <v>21</v>
      </c>
      <c r="J54" s="1" t="n">
        <f aca="false">COUNTIFS($H$2:$H$47,"=1",$B$2:$B$47,"&lt;&gt;"&amp;$I$53)</f>
        <v>0</v>
      </c>
      <c r="K54" s="1" t="n">
        <f aca="false">COUNTIFS($H$2:$H$47,"=0",$B$2:$B$47,"&lt;&gt;"&amp;$I$53)</f>
        <v>20</v>
      </c>
    </row>
    <row r="56" customFormat="false" ht="12.85" hidden="false" customHeight="false" outlineLevel="0" collapsed="false">
      <c r="A56" s="0" t="s">
        <v>22</v>
      </c>
      <c r="B56" s="2" t="n">
        <f aca="false">SUM(B53,C54)/SUM(B53:C54)</f>
        <v>0.804347826086956</v>
      </c>
      <c r="E56" s="0" t="s">
        <v>22</v>
      </c>
      <c r="F56" s="2" t="n">
        <f aca="false">SUM(F53,G54)/SUM(F53:G54)</f>
        <v>0.782608695652174</v>
      </c>
      <c r="I56" s="0" t="s">
        <v>22</v>
      </c>
      <c r="J56" s="2" t="n">
        <f aca="false">SUM(J53,K54)/SUM(J53:K54)</f>
        <v>0.782608695652174</v>
      </c>
    </row>
    <row r="57" customFormat="false" ht="12.85" hidden="false" customHeight="false" outlineLevel="0" collapsed="false">
      <c r="A57" s="0" t="str">
        <f aca="false">"Precision_"&amp;A53</f>
        <v>Precision_Baja_AMXL</v>
      </c>
      <c r="B57" s="2" t="n">
        <f aca="false">B53/SUM(B53:B54)</f>
        <v>1</v>
      </c>
      <c r="E57" s="0" t="str">
        <f aca="false">"Precision_"&amp;E53</f>
        <v>Precision_Baja_TLEVISA</v>
      </c>
      <c r="F57" s="2" t="n">
        <f aca="false">F53/SUM(F53:F54)</f>
        <v>1</v>
      </c>
      <c r="I57" s="0" t="str">
        <f aca="false">"Precision_"&amp;I53</f>
        <v>Precision_Sube_GFNORTE</v>
      </c>
      <c r="J57" s="2" t="n">
        <f aca="false">J53/SUM(J53:J54)</f>
        <v>1</v>
      </c>
    </row>
    <row r="58" customFormat="false" ht="12.85" hidden="false" customHeight="false" outlineLevel="0" collapsed="false">
      <c r="A58" s="0" t="str">
        <f aca="false">"Recall_"&amp;A53</f>
        <v>Recall_Baja_AMXL</v>
      </c>
      <c r="B58" s="2" t="n">
        <f aca="false">B53/SUM(B53:C53)</f>
        <v>0.590909090909091</v>
      </c>
      <c r="E58" s="0" t="str">
        <f aca="false">"Recall_"&amp;E53</f>
        <v>Recall_Baja_TLEVISA</v>
      </c>
      <c r="F58" s="2" t="n">
        <f aca="false">F53/SUM(F53:G53)</f>
        <v>0.565217391304348</v>
      </c>
      <c r="I58" s="0" t="str">
        <f aca="false">"Recall_"&amp;I53</f>
        <v>Recall_Sube_GFNORTE</v>
      </c>
      <c r="J58" s="2" t="n">
        <f aca="false">J53/SUM(J53:K53)</f>
        <v>0.615384615384615</v>
      </c>
    </row>
    <row r="59" customFormat="false" ht="12.85" hidden="false" customHeight="false" outlineLevel="0" collapsed="false">
      <c r="A59" s="0" t="s">
        <v>23</v>
      </c>
      <c r="B59" s="2" t="n">
        <f aca="false">2*B57*B58/(B57+B58)</f>
        <v>0.742857142857143</v>
      </c>
      <c r="E59" s="0" t="s">
        <v>23</v>
      </c>
      <c r="F59" s="2" t="n">
        <f aca="false">2*F57*F58/(F57+F58)</f>
        <v>0.722222222222222</v>
      </c>
      <c r="I59" s="0" t="s">
        <v>23</v>
      </c>
      <c r="J59" s="2" t="n">
        <f aca="false">2*J57*J58/(J57+J58)</f>
        <v>0.761904761904762</v>
      </c>
    </row>
    <row r="62" customFormat="false" ht="12.85" hidden="false" customHeight="false" outlineLevel="0" collapsed="false">
      <c r="A62" s="0" t="s">
        <v>5</v>
      </c>
      <c r="E62" s="0" t="s">
        <v>6</v>
      </c>
    </row>
    <row r="63" customFormat="false" ht="12.85" hidden="false" customHeight="false" outlineLevel="0" collapsed="false">
      <c r="B63" s="1" t="s">
        <v>16</v>
      </c>
      <c r="C63" s="0" t="s">
        <v>24</v>
      </c>
      <c r="F63" s="1" t="s">
        <v>13</v>
      </c>
      <c r="G63" s="0" t="s">
        <v>21</v>
      </c>
    </row>
    <row r="64" customFormat="false" ht="12.85" hidden="false" customHeight="false" outlineLevel="0" collapsed="false">
      <c r="A64" s="1" t="s">
        <v>16</v>
      </c>
      <c r="B64" s="0" t="n">
        <f aca="false">COUNTIFS($I$2:$I$47,"=1",$D$2:$D$47,"="&amp;$A$64)</f>
        <v>16</v>
      </c>
      <c r="C64" s="1" t="n">
        <f aca="false">COUNTIFS($I$2:$I$47,"=0",$D$2:$D$47,"="&amp;$A$64)</f>
        <v>7</v>
      </c>
      <c r="E64" s="1" t="s">
        <v>13</v>
      </c>
      <c r="F64" s="0" t="n">
        <f aca="false">COUNTIFS($J$2:$J$47,"=1",$B$2:$B$47,"="&amp;$E$64)</f>
        <v>10</v>
      </c>
      <c r="G64" s="1" t="n">
        <f aca="false">COUNTIFS($J$2:$J$47,"=0",$B$2:$B$47,"="&amp;$E$64)</f>
        <v>16</v>
      </c>
    </row>
    <row r="65" customFormat="false" ht="12.85" hidden="false" customHeight="false" outlineLevel="0" collapsed="false">
      <c r="A65" s="0" t="s">
        <v>24</v>
      </c>
      <c r="B65" s="1" t="n">
        <f aca="false">COUNTIFS($I$2:$I$47,"=1",$D$2:$D$47,"&lt;&gt;"&amp;$A$64)</f>
        <v>0</v>
      </c>
      <c r="C65" s="1" t="n">
        <f aca="false">COUNTIFS($I$2:$I$47,"=0",$D$2:$D$47,"&lt;&gt;"&amp;$A$64)</f>
        <v>23</v>
      </c>
      <c r="E65" s="0" t="s">
        <v>21</v>
      </c>
      <c r="F65" s="1" t="n">
        <f aca="false">COUNTIFS($J$2:$J$47,"=1",$B$2:$B$47,"&lt;&gt;"&amp;$E$64)</f>
        <v>0</v>
      </c>
      <c r="G65" s="1" t="n">
        <f aca="false">COUNTIFS($J$2:$J$47,"=0",$B$2:$B$47,"&lt;&gt;"&amp;$E$64)</f>
        <v>20</v>
      </c>
    </row>
    <row r="67" customFormat="false" ht="12.85" hidden="false" customHeight="false" outlineLevel="0" collapsed="false">
      <c r="A67" s="0" t="s">
        <v>22</v>
      </c>
      <c r="B67" s="2" t="n">
        <f aca="false">SUM(B64,C65)/SUM(B64:C65)</f>
        <v>0.847826086956522</v>
      </c>
      <c r="E67" s="0" t="s">
        <v>22</v>
      </c>
      <c r="F67" s="2" t="n">
        <f aca="false">SUM(F64,G65)/SUM(F64:G65)</f>
        <v>0.652173913043478</v>
      </c>
    </row>
    <row r="68" customFormat="false" ht="12.85" hidden="false" customHeight="false" outlineLevel="0" collapsed="false">
      <c r="A68" s="0" t="str">
        <f aca="false">"Precision_"&amp;A64</f>
        <v>Precision_Sube_WALMEX</v>
      </c>
      <c r="B68" s="2" t="n">
        <f aca="false">B64/SUM(B64:B65)</f>
        <v>1</v>
      </c>
      <c r="E68" s="0" t="str">
        <f aca="false">"Precision_"&amp;E64</f>
        <v>Precision_Sube_GFNORTE</v>
      </c>
      <c r="F68" s="2" t="n">
        <f aca="false">F64/SUM(F64:F65)</f>
        <v>1</v>
      </c>
    </row>
    <row r="69" customFormat="false" ht="12.85" hidden="false" customHeight="false" outlineLevel="0" collapsed="false">
      <c r="A69" s="0" t="str">
        <f aca="false">"Recall_"&amp;A64</f>
        <v>Recall_Sube_WALMEX</v>
      </c>
      <c r="B69" s="2" t="n">
        <f aca="false">B64/SUM(B64:C64)</f>
        <v>0.695652173913043</v>
      </c>
      <c r="E69" s="0" t="str">
        <f aca="false">"Recall_"&amp;E64</f>
        <v>Recall_Sube_GFNORTE</v>
      </c>
      <c r="F69" s="2" t="n">
        <f aca="false">F64/SUM(F64:G64)</f>
        <v>0.384615384615385</v>
      </c>
    </row>
    <row r="70" customFormat="false" ht="12.85" hidden="false" customHeight="false" outlineLevel="0" collapsed="false">
      <c r="A70" s="0" t="s">
        <v>23</v>
      </c>
      <c r="B70" s="2" t="n">
        <f aca="false">2*B68*B69/(B68+B69)</f>
        <v>0.82051282051282</v>
      </c>
      <c r="E70" s="0" t="s">
        <v>23</v>
      </c>
      <c r="F70" s="2" t="n">
        <f aca="false">2*F68*F69/(F68+F69)</f>
        <v>0.555555555555556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david </cp:lastModifiedBy>
  <dcterms:modified xsi:type="dcterms:W3CDTF">2018-03-11T20:08:09Z</dcterms:modified>
  <cp:revision>43</cp:revision>
</cp:coreProperties>
</file>