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artage\projet_hotel\Base de donné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91" i="1"/>
  <c r="D92" i="1"/>
  <c r="D93" i="1"/>
  <c r="D94" i="1"/>
  <c r="D95" i="1"/>
  <c r="J25" i="1"/>
  <c r="J26" i="1"/>
  <c r="J27" i="1"/>
  <c r="J28" i="1"/>
  <c r="J29" i="1"/>
  <c r="E48" i="1"/>
  <c r="E49" i="1"/>
  <c r="E50" i="1"/>
  <c r="C2" i="1"/>
  <c r="C3" i="1"/>
  <c r="C4" i="1"/>
  <c r="H79" i="1" l="1"/>
  <c r="H80" i="1"/>
  <c r="H81" i="1"/>
  <c r="H82" i="1"/>
  <c r="H83" i="1"/>
  <c r="H84" i="1"/>
  <c r="H85" i="1"/>
  <c r="H86" i="1"/>
  <c r="H87" i="1"/>
  <c r="E71" i="1"/>
  <c r="E72" i="1"/>
  <c r="E73" i="1"/>
  <c r="E74" i="1"/>
  <c r="E75" i="1"/>
  <c r="F54" i="1"/>
  <c r="F55" i="1"/>
  <c r="F56" i="1"/>
  <c r="I65" i="1"/>
  <c r="I66" i="1"/>
  <c r="I67" i="1"/>
  <c r="I68" i="1"/>
  <c r="J60" i="1"/>
  <c r="J61" i="1"/>
  <c r="D60" i="1"/>
  <c r="D61" i="1"/>
  <c r="D41" i="1"/>
  <c r="D42" i="1"/>
  <c r="D43" i="1"/>
  <c r="D44" i="1"/>
  <c r="H33" i="1"/>
  <c r="H34" i="1"/>
  <c r="H35" i="1"/>
  <c r="H36" i="1"/>
  <c r="H37" i="1"/>
  <c r="C33" i="1"/>
  <c r="C34" i="1"/>
  <c r="C35" i="1"/>
  <c r="C36" i="1"/>
  <c r="F25" i="1"/>
  <c r="F26" i="1"/>
  <c r="F27" i="1"/>
  <c r="F28" i="1"/>
  <c r="F29" i="1"/>
  <c r="F18" i="1"/>
  <c r="F19" i="1"/>
  <c r="F20" i="1"/>
  <c r="C18" i="1"/>
  <c r="C19" i="1"/>
  <c r="C20" i="1"/>
  <c r="C21" i="1"/>
  <c r="H10" i="1"/>
  <c r="H11" i="1"/>
  <c r="H12" i="1"/>
  <c r="J2" i="1"/>
  <c r="J3" i="1"/>
  <c r="J4" i="1"/>
  <c r="J5" i="1"/>
  <c r="J6" i="1"/>
</calcChain>
</file>

<file path=xl/sharedStrings.xml><?xml version="1.0" encoding="utf-8"?>
<sst xmlns="http://schemas.openxmlformats.org/spreadsheetml/2006/main" count="202" uniqueCount="176">
  <si>
    <t>IdTypeEmploye</t>
  </si>
  <si>
    <t>LibelleTypeEmploye</t>
  </si>
  <si>
    <t>Gérant</t>
  </si>
  <si>
    <t>Réceptionniste</t>
  </si>
  <si>
    <t>Personnel d'entretien</t>
  </si>
  <si>
    <t>IdEmploye</t>
  </si>
  <si>
    <t>NomEmploye</t>
  </si>
  <si>
    <t>PrenomEmploye</t>
  </si>
  <si>
    <t>Identifiant</t>
  </si>
  <si>
    <t>Mdp</t>
  </si>
  <si>
    <t>Dupond</t>
  </si>
  <si>
    <t>Jean</t>
  </si>
  <si>
    <t>Uitout</t>
  </si>
  <si>
    <t>Jess</t>
  </si>
  <si>
    <t>Avotservice</t>
  </si>
  <si>
    <t>Gilbert</t>
  </si>
  <si>
    <t>Rôle</t>
  </si>
  <si>
    <t>Duchmol</t>
  </si>
  <si>
    <t>Pierre</t>
  </si>
  <si>
    <t>Patate</t>
  </si>
  <si>
    <t>Micheline</t>
  </si>
  <si>
    <t>j.dupond</t>
  </si>
  <si>
    <t>g.avotservice</t>
  </si>
  <si>
    <t>j.uitout</t>
  </si>
  <si>
    <t>p.duchmol</t>
  </si>
  <si>
    <t>m.patate</t>
  </si>
  <si>
    <t>jbvmzr145Gqlkdjfghqmehbmdjbhmzkeghlmzqejbhbhtr</t>
  </si>
  <si>
    <t>jszhdikuzjsehrgmozerbgmozejrbgmkezbmoeeRG4</t>
  </si>
  <si>
    <t>kfbkfnbir!5uhgmieqzrjbgmizearbglmizerqbiblrez</t>
  </si>
  <si>
    <t>fgjbkljfgdh21smrgzheùoihgzmeorhgmzlerngmze</t>
  </si>
  <si>
    <t>AQEThetha!581qdf14dfg65er4g6e4g65er4ge65rghetrqaethzetheryj</t>
  </si>
  <si>
    <t>IdFidelite</t>
  </si>
  <si>
    <t>LibelleFidelite</t>
  </si>
  <si>
    <t>DescriptionFidelite</t>
  </si>
  <si>
    <t>Bronze</t>
  </si>
  <si>
    <t>Argent</t>
  </si>
  <si>
    <t>Or</t>
  </si>
  <si>
    <t>Platine</t>
  </si>
  <si>
    <t>IdTypeChambre</t>
  </si>
  <si>
    <t>LibelleTypeChambre</t>
  </si>
  <si>
    <t>PrixChambre</t>
  </si>
  <si>
    <t>Standard Simple</t>
  </si>
  <si>
    <t>Standard Double</t>
  </si>
  <si>
    <t>Deluxe Simple</t>
  </si>
  <si>
    <t>Deluxe Double</t>
  </si>
  <si>
    <t>Suite</t>
  </si>
  <si>
    <t>IdEquipementChambre</t>
  </si>
  <si>
    <t>LibelleEquipementChambre</t>
  </si>
  <si>
    <t>DescriptionEquipementChambre</t>
  </si>
  <si>
    <t>Coffre-fort</t>
  </si>
  <si>
    <t>Un coffre-fort pour stocker les objets de valeurs en sécurité</t>
  </si>
  <si>
    <t>Mini-bar</t>
  </si>
  <si>
    <t>Un mini-bar rempli de différentes boissons alcoolisées ou non</t>
  </si>
  <si>
    <t>Climatisation</t>
  </si>
  <si>
    <t>Une climatisation pour réguler la température de la chambre</t>
  </si>
  <si>
    <t>IdEtage</t>
  </si>
  <si>
    <t>NumEtage</t>
  </si>
  <si>
    <t>IdStatutChambre</t>
  </si>
  <si>
    <t>LibelleStatutChambre</t>
  </si>
  <si>
    <t>Libre</t>
  </si>
  <si>
    <t>Occupé</t>
  </si>
  <si>
    <t>Nettoyage en cours</t>
  </si>
  <si>
    <t>IdChambre</t>
  </si>
  <si>
    <t>NumChambre</t>
  </si>
  <si>
    <t>TypeChambre</t>
  </si>
  <si>
    <t>StatutChambre</t>
  </si>
  <si>
    <t>Etage</t>
  </si>
  <si>
    <t>IdPossessionEquipement</t>
  </si>
  <si>
    <t>Chambre</t>
  </si>
  <si>
    <t>Equipement</t>
  </si>
  <si>
    <t>IdTypePaiement</t>
  </si>
  <si>
    <t>LibelleTypePaiement</t>
  </si>
  <si>
    <t>Espèces</t>
  </si>
  <si>
    <t>Carte bancaire</t>
  </si>
  <si>
    <t>Chèque</t>
  </si>
  <si>
    <t>Chèque vacances</t>
  </si>
  <si>
    <t>IdPrestation</t>
  </si>
  <si>
    <t>LibellePrestation</t>
  </si>
  <si>
    <t>DescriptionPrestation</t>
  </si>
  <si>
    <t>PrixPrestation</t>
  </si>
  <si>
    <t>Petit-déjeuner</t>
  </si>
  <si>
    <t>Petit-déjeuner en chambre</t>
  </si>
  <si>
    <t>Petit-déjeuner servi dans la salle de restauration</t>
  </si>
  <si>
    <t>Réveil</t>
  </si>
  <si>
    <t>Réveil par un employé de l'hôtel à une heure convenue</t>
  </si>
  <si>
    <t>Massage</t>
  </si>
  <si>
    <t>Massage de détente réalisé par notre masseur partenaire</t>
  </si>
  <si>
    <t>Lit d'appoint</t>
  </si>
  <si>
    <t>Ajout d'un lit d'appoint dans une chambre</t>
  </si>
  <si>
    <t>Réduction de 5% sur les chambres de type Standard</t>
  </si>
  <si>
    <t>Réduction de 10% sur les chambres de type Standard et de 5% sur les chambres Deluxe</t>
  </si>
  <si>
    <t>Réduction de 20% sur le séjour, 50% de réduction sur le premier massage</t>
  </si>
  <si>
    <t>Réduction de 15% sur les chambres Standard et Deluxe, 5% sur les suites, consommation du mini-bar offerte le premier jour, petit-déjeuner en chambre à prix réduit</t>
  </si>
  <si>
    <t>Petit-déjeuner servi directement en chambre par un de nos employés</t>
  </si>
  <si>
    <t>IdHistoriqueNettoyage</t>
  </si>
  <si>
    <t>Employé</t>
  </si>
  <si>
    <t>DateHeure</t>
  </si>
  <si>
    <t>Colonne1</t>
  </si>
  <si>
    <t>IdClient</t>
  </si>
  <si>
    <t>NomClient</t>
  </si>
  <si>
    <t>PrenomClient</t>
  </si>
  <si>
    <t>MailClient</t>
  </si>
  <si>
    <t>TelClient</t>
  </si>
  <si>
    <t>Sérien</t>
  </si>
  <si>
    <t>Megratt</t>
  </si>
  <si>
    <t>Sam</t>
  </si>
  <si>
    <t>Thierry</t>
  </si>
  <si>
    <t>jean.sérien@gmail.com</t>
  </si>
  <si>
    <t>sam.megratt@gmail,com</t>
  </si>
  <si>
    <t>thierry.chmonfiss@gmail.com</t>
  </si>
  <si>
    <t>Chmonfiss</t>
  </si>
  <si>
    <t>06 01 02 03 04 05</t>
  </si>
  <si>
    <t>06 58 65 48 56 04</t>
  </si>
  <si>
    <t>07 54 97 25 35 40</t>
  </si>
  <si>
    <t>NumParticulier</t>
  </si>
  <si>
    <t>Fidelite</t>
  </si>
  <si>
    <t>NomEntreprise</t>
  </si>
  <si>
    <t>Siret</t>
  </si>
  <si>
    <t>NumEntreprise</t>
  </si>
  <si>
    <t>PourcentageReduction</t>
  </si>
  <si>
    <t>Exploitation Inc.</t>
  </si>
  <si>
    <t>Richesse SARL</t>
  </si>
  <si>
    <t>IdReservation</t>
  </si>
  <si>
    <t>NumReservation</t>
  </si>
  <si>
    <t>DateDebut</t>
  </si>
  <si>
    <t>DateFin</t>
  </si>
  <si>
    <t>NbPersonnes</t>
  </si>
  <si>
    <t>NbChambres</t>
  </si>
  <si>
    <t>Client</t>
  </si>
  <si>
    <t>IdHistoriqueActions</t>
  </si>
  <si>
    <t>Employe</t>
  </si>
  <si>
    <t>Reservation</t>
  </si>
  <si>
    <t>IdFacturation</t>
  </si>
  <si>
    <t>Prestation</t>
  </si>
  <si>
    <t>TypePaiement</t>
  </si>
  <si>
    <t>Quantite</t>
  </si>
  <si>
    <t>Date</t>
  </si>
  <si>
    <t>8.99</t>
  </si>
  <si>
    <t>14.99</t>
  </si>
  <si>
    <t>54.99</t>
  </si>
  <si>
    <t>69.99</t>
  </si>
  <si>
    <t>134.99</t>
  </si>
  <si>
    <t>0.08</t>
  </si>
  <si>
    <t>0.1</t>
  </si>
  <si>
    <t>HeureArriveePrevue</t>
  </si>
  <si>
    <t>05/01/2023</t>
  </si>
  <si>
    <t>06/01/2023</t>
  </si>
  <si>
    <t>10/01/2023</t>
  </si>
  <si>
    <t>05/02/2023</t>
  </si>
  <si>
    <t>15:00</t>
  </si>
  <si>
    <t>17:00</t>
  </si>
  <si>
    <t>18:00</t>
  </si>
  <si>
    <t>13:30</t>
  </si>
  <si>
    <t>11/01/2023</t>
  </si>
  <si>
    <t>18/01/2023</t>
  </si>
  <si>
    <t>08/02/2023</t>
  </si>
  <si>
    <t>12/01/2023 09:35</t>
  </si>
  <si>
    <t>12/01/2023 09:45</t>
  </si>
  <si>
    <t>12/01/2023 10:35</t>
  </si>
  <si>
    <t>12/12/2022 15:47</t>
  </si>
  <si>
    <t>28/12/2022 16:12</t>
  </si>
  <si>
    <t>02/01/2023 10:55</t>
  </si>
  <si>
    <t>02/01/2023 16:18</t>
  </si>
  <si>
    <t>12/01/2023 11:08</t>
  </si>
  <si>
    <t>06/01/2023 07:00</t>
  </si>
  <si>
    <t>06/01/2023 07:30</t>
  </si>
  <si>
    <t>07/01/2023 09:00</t>
  </si>
  <si>
    <t>07/01/2023 14:30</t>
  </si>
  <si>
    <t>08/01/2023 09:00</t>
  </si>
  <si>
    <t>09/01/2023 09:00</t>
  </si>
  <si>
    <t>10/01/2023 09:30</t>
  </si>
  <si>
    <t>11/01/2023 07:45</t>
  </si>
  <si>
    <t>11/01/2023 08:30</t>
  </si>
  <si>
    <t>NumFacture</t>
  </si>
  <si>
    <t>IdHistorique</t>
  </si>
  <si>
    <t>Reservations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</si>
</sst>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1" fillId="0" borderId="7" xfId="0" applyFont="1" applyBorder="1"/>
    <xf numFmtId="0" fontId="2" fillId="0" borderId="0" xfId="1"/>
    <xf numFmtId="49" fontId="0" fillId="0" borderId="0" xfId="0" applyNumberFormat="1"/>
  </cellXfs>
  <cellStyles count="2">
    <cellStyle name="Lien hypertexte" xfId="1" builtinId="8"/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4" totalsRowShown="0" headerRowDxfId="31" headerRowBorderDxfId="30" tableBorderDxfId="29" totalsRowBorderDxfId="28">
  <autoFilter ref="A1:C4"/>
  <tableColumns count="3">
    <tableColumn id="1" name="IdTypeEmploye" dataDxfId="27"/>
    <tableColumn id="2" name="LibelleTypeEmploye" dataDxfId="26"/>
    <tableColumn id="3" name="Colonne1" dataDxfId="4">
      <calculatedColumnFormula>"INSERT INTO TypesEmployes VALUES (" &amp; Tableau1[[#This Row],[IdTypeEmploye]] &amp; ", """ &amp; Tableau1[[#This Row],[LibelleTypeEmploye]] &amp; """);"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0" name="Tableau10" displayName="Tableau10" ref="D32:H37" totalsRowShown="0">
  <autoFilter ref="D32:H37"/>
  <tableColumns count="5">
    <tableColumn id="1" name="IdPrestation"/>
    <tableColumn id="2" name="LibellePrestation"/>
    <tableColumn id="3" name="DescriptionPrestation"/>
    <tableColumn id="4" name="PrixPrestation"/>
    <tableColumn id="5" name="Colonne1" dataDxfId="19">
      <calculatedColumnFormula>"INSERT INTO Prestations VALUES(" &amp; Tableau10[[#This Row],[IdPrestation]] &amp; ",""" &amp; Tableau10[[#This Row],[LibellePrestation]] &amp; """,""" &amp; Tableau10[[#This Row],[DescriptionPrestation]] &amp; """," &amp; Tableau10[[#This Row],[PrixPrestation]] &amp; ");"</calculatedColumnFormula>
    </tableColumn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id="11" name="Tableau11" displayName="Tableau11" ref="A40:D44" totalsRowShown="0">
  <autoFilter ref="A40:D44"/>
  <tableColumns count="4">
    <tableColumn id="1" name="IdFidelite"/>
    <tableColumn id="2" name="LibelleFidelite"/>
    <tableColumn id="3" name="DescriptionFidelite" dataDxfId="18"/>
    <tableColumn id="4" name="Colonne1" dataDxfId="17">
      <calculatedColumnFormula>"INSERT INTO Fidelites VALUES(" &amp; Tableau11[[#This Row],[IdFidelite]] &amp; ",""" &amp; Tableau11[[#This Row],[LibelleFidelite]] &amp; """,""" &amp; Tableau11[[#This Row],[DescriptionFidelite]] &amp; """);"</calculatedColumnFormula>
    </tableColumn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12" name="Tableau12" displayName="Tableau12" ref="A47:E50" totalsRowShown="0">
  <autoFilter ref="A47:E50"/>
  <tableColumns count="5">
    <tableColumn id="1" name="IdHistoriqueNettoyage"/>
    <tableColumn id="2" name="Employé"/>
    <tableColumn id="3" name="Chambre"/>
    <tableColumn id="4" name="DateHeure" dataDxfId="16"/>
    <tableColumn id="5" name="Colonne1" dataDxfId="3">
      <calculatedColumnFormula>"INSERT INTO HistoriquesNettoyages VALUES(" &amp; Tableau12[[#This Row],[IdHistoriqueNettoyage]] &amp; "," &amp; Tableau12[[#This Row],[Employé]] &amp; "," &amp;Tableau12[[#This Row],[Chambre]] &amp; ",""" &amp; Tableau12[[#This Row],[DateHeure]] &amp; """);"</calculatedColumnFormula>
    </tableColumn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13" name="Tableau13" displayName="Tableau13" ref="A53:F56" totalsRowShown="0">
  <autoFilter ref="A53:F56"/>
  <tableColumns count="6">
    <tableColumn id="1" name="IdClient"/>
    <tableColumn id="2" name="NomClient"/>
    <tableColumn id="3" name="PrenomClient"/>
    <tableColumn id="4" name="MailClient" dataCellStyle="Lien hypertexte"/>
    <tableColumn id="5" name="TelClient"/>
    <tableColumn id="6" name="Colonne1" dataDxfId="15">
      <calculatedColumnFormula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14" name="Tableau14" displayName="Tableau14" ref="A59:D61" totalsRowShown="0">
  <autoFilter ref="A59:D61"/>
  <tableColumns count="4">
    <tableColumn id="1" name="IdClient"/>
    <tableColumn id="2" name="NumParticulier"/>
    <tableColumn id="3" name="Fidelite"/>
    <tableColumn id="4" name="Colonne1" dataDxfId="14">
      <calculatedColumnFormula>"INSERT INTO Particuliers VALUES(" &amp; Tableau14[[#This Row],[IdClient]] &amp; "," &amp; Tableau14[[#This Row],[NumParticulier]] &amp; ",""" &amp; Tableau14[[#This Row],[Fidelite]] &amp; """);"</calculatedColumnFormula>
    </tableColumn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5" name="Tableau15" displayName="Tableau15" ref="E59:J61" totalsRowShown="0">
  <autoFilter ref="E59:J61"/>
  <tableColumns count="6">
    <tableColumn id="1" name="IdClient"/>
    <tableColumn id="2" name="NomEntreprise"/>
    <tableColumn id="3" name="Siret"/>
    <tableColumn id="4" name="NumEntreprise"/>
    <tableColumn id="5" name="PourcentageReduction"/>
    <tableColumn id="6" name="Colonne1" dataDxfId="13">
      <calculatedColumnFormula>"INSERT INTO Entreprises VALUES(" &amp; Tableau15[[#This Row],[IdClient]] &amp; ",""" &amp; Tableau15[[#This Row],[NomEntreprise]] &amp; """,""" &amp; Tableau15[[#This Row],[Siret]] &amp; """," &amp; Tableau15[[#This Row],[NumEntreprise]] &amp; "," &amp; Tableau15[[#This Row],[PourcentageReduction]] &amp; ");"</calculatedColumnFormula>
    </tableColumn>
  </tableColumns>
  <tableStyleInfo name="TableStyleLight17" showFirstColumn="0" showLastColumn="0" showRowStripes="1" showColumnStripes="0"/>
</table>
</file>

<file path=xl/tables/table16.xml><?xml version="1.0" encoding="utf-8"?>
<table xmlns="http://schemas.openxmlformats.org/spreadsheetml/2006/main" id="16" name="Tableau16" displayName="Tableau16" ref="A64:I68" totalsRowShown="0" headerRowCellStyle="Normal" dataCellStyle="Normal">
  <autoFilter ref="A64:I68"/>
  <tableColumns count="9">
    <tableColumn id="1" name="IdReservation" dataCellStyle="Normal"/>
    <tableColumn id="2" name="NumReservation" dataCellStyle="Normal"/>
    <tableColumn id="3" name="DateDebut" dataDxfId="12" dataCellStyle="Normal"/>
    <tableColumn id="10" name="HeureArriveePrevue" dataDxfId="11"/>
    <tableColumn id="4" name="DateFin" dataDxfId="10" dataCellStyle="Normal"/>
    <tableColumn id="5" name="NbPersonnes" dataCellStyle="Normal"/>
    <tableColumn id="6" name="NbChambres" dataCellStyle="Normal"/>
    <tableColumn id="7" name="Client" dataCellStyle="Normal"/>
    <tableColumn id="8" name="Colonne1" dataDxfId="9" dataCellStyle="Normal">
      <calculatedColumnFormula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calculatedColumnFormula>
    </tableColumn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17" name="Tableau17" displayName="Tableau17" ref="A70:E75" totalsRowShown="0">
  <autoFilter ref="A70:E75"/>
  <tableColumns count="5">
    <tableColumn id="1" name="IdHistoriqueActions"/>
    <tableColumn id="2" name="Employe"/>
    <tableColumn id="3" name="Reservation"/>
    <tableColumn id="4" name="DateHeure" dataDxfId="8"/>
    <tableColumn id="5" name="Colonne1" dataDxfId="7">
      <calculatedColumnFormula>"INSERT INTO HistoriqueActionsReservations VALUES(" &amp; Tableau17[[#This Row],[IdHistoriqueActions]] &amp; "," &amp; Tableau17[[#This Row],[Employe]] &amp; "," &amp; Tableau17[[#This Row],[Reservation]] &amp; ", """ &amp; Tableau17[[#This Row],[DateHeure]] &amp; """);"</calculatedColumnFormula>
    </tableColumn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18" name="Tableau18" displayName="Tableau18" ref="A78:H87" totalsRowShown="0">
  <autoFilter ref="A78:H87"/>
  <tableColumns count="8">
    <tableColumn id="1" name="IdFacturation"/>
    <tableColumn id="2" name="Prestation"/>
    <tableColumn id="3" name="Reservation"/>
    <tableColumn id="4" name="TypePaiement"/>
    <tableColumn id="8" name="NumFacture"/>
    <tableColumn id="5" name="Quantite"/>
    <tableColumn id="6" name="Date" dataDxfId="6"/>
    <tableColumn id="7" name="Colonne1" dataDxfId="5">
      <calculatedColumnFormula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calculatedColumnFormula>
    </tableColumn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id="19" name="Tableau19" displayName="Tableau19" ref="A90:D95" totalsRowShown="0">
  <autoFilter ref="A90:D95"/>
  <tableColumns count="4">
    <tableColumn id="1" name="IdHistorique"/>
    <tableColumn id="2" name="Chambre"/>
    <tableColumn id="3" name="Reservations"/>
    <tableColumn id="4" name="Colonne1" dataDxfId="1">
      <calculatedColumnFormula>"INSERT INTO HistoriquesChambres VALUES(" &amp; Tableau19[[#This Row],[IdHistorique]] &amp; "," &amp; Tableau19[[#This Row],[Chambre]] &amp; "," &amp; Tableau19[[#This Row],[Reservations]] &amp; ");"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D1:J6" totalsRowShown="0">
  <autoFilter ref="D1:J6"/>
  <tableColumns count="7">
    <tableColumn id="1" name="IdEmploye"/>
    <tableColumn id="2" name="NomEmploye"/>
    <tableColumn id="3" name="PrenomEmploye"/>
    <tableColumn id="4" name="Identifiant"/>
    <tableColumn id="5" name="Mdp"/>
    <tableColumn id="6" name="Rôle"/>
    <tableColumn id="7" name="Colonne1" dataDxfId="25">
      <calculatedColumnFormula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9:D14" totalsRowShown="0">
  <autoFilter ref="A9:D14"/>
  <tableColumns count="4">
    <tableColumn id="1" name="IdTypeChambre"/>
    <tableColumn id="2" name="LibelleTypeChambre"/>
    <tableColumn id="3" name="PrixChambre"/>
    <tableColumn id="4" name="Colonne1" dataDxfId="0">
      <calculatedColumnFormula>"INSERT INTO TypesChambres VALUES(" &amp; Tableau3[[#This Row],[IdTypeChambre]] &amp; ",""" &amp; Tableau3[[#This Row],[LibelleTypeChambre]] &amp; """," &amp; Tableau3[[#This Row],[PrixChambre]] &amp; ");"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E9:H12" totalsRowShown="0">
  <autoFilter ref="E9:H12"/>
  <tableColumns count="4">
    <tableColumn id="1" name="IdEquipementChambre"/>
    <tableColumn id="2" name="LibelleEquipementChambre"/>
    <tableColumn id="3" name="DescriptionEquipementChambre"/>
    <tableColumn id="4" name="Colonne1" dataDxfId="24">
      <calculatedColumnFormula>"INSERT INTO EquipementsChambres VALUES(" &amp; Tableau4[[#This Row],[IdEquipementChambre]] &amp; ",""" &amp; Tableau4[[#This Row],[LibelleEquipementChambre]] &amp; """,""" &amp; Tableau4[[#This Row],[DescriptionEquipementChambre]] &amp; """);"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17:C21" totalsRowShown="0">
  <autoFilter ref="A17:C21"/>
  <tableColumns count="3">
    <tableColumn id="1" name="IdEtage"/>
    <tableColumn id="2" name="NumEtage"/>
    <tableColumn id="3" name="Colonne1" dataDxfId="23">
      <calculatedColumnFormula>"INSERT INTO Etages VALUES(" &amp; Tableau5[[#This Row],[IdEtage]] &amp; "," &amp; Tableau5[[#This Row],[NumEtage]] &amp;");"</calculatedColumnFormula>
    </tableColumn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D17:F20" totalsRowShown="0">
  <autoFilter ref="D17:F20"/>
  <tableColumns count="3">
    <tableColumn id="1" name="IdStatutChambre"/>
    <tableColumn id="2" name="LibelleStatutChambre"/>
    <tableColumn id="3" name="Colonne1" dataDxfId="22">
      <calculatedColumnFormula>"INSERT INTO StatutsChambres VALUES(" &amp; Tableau6[[#This Row],[IdStatutChambre]] &amp; ",""" &amp; Tableau6[[#This Row],[LibelleStatutChambre]] &amp; """);"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au7" displayName="Tableau7" ref="A24:F29" totalsRowShown="0">
  <autoFilter ref="A24:F29"/>
  <tableColumns count="6">
    <tableColumn id="1" name="IdChambre"/>
    <tableColumn id="2" name="NumChambre"/>
    <tableColumn id="3" name="TypeChambre"/>
    <tableColumn id="4" name="StatutChambre"/>
    <tableColumn id="5" name="Etage"/>
    <tableColumn id="6" name="Colonne1" dataDxfId="21">
      <calculatedColumnFormula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8" name="Tableau8" displayName="Tableau8" ref="G24:J29" totalsRowShown="0">
  <autoFilter ref="G24:J29"/>
  <tableColumns count="4">
    <tableColumn id="1" name="IdPossessionEquipement"/>
    <tableColumn id="2" name="Chambre"/>
    <tableColumn id="3" name="Equipement"/>
    <tableColumn id="4" name="Colonne1" dataDxfId="2">
      <calculatedColumnFormula>"INSERT INTO PossessionsEquipements VALUES(" &amp; Tableau8[[#This Row],[IdPossessionEquipement]] &amp; "," &amp; Tableau8[[#This Row],[Equipement]] &amp;"," &amp; Tableau8[[#This Row],[Chambre]] &amp;");"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9" name="Tableau9" displayName="Tableau9" ref="A32:C36" totalsRowShown="0">
  <autoFilter ref="A32:C36"/>
  <tableColumns count="3">
    <tableColumn id="1" name="IdTypePaiement"/>
    <tableColumn id="2" name="LibelleTypePaiement"/>
    <tableColumn id="3" name="Colonne1" dataDxfId="20">
      <calculatedColumnFormula>"INSERT INTO TypesPaiements VALUES(" &amp; Tableau9[[#This Row],[IdTypePaiement]] &amp; ",""" &amp; Tableau9[[#This Row],[LibelleTypePaiement]] &amp; """);"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18" Type="http://schemas.openxmlformats.org/officeDocument/2006/relationships/table" Target="../tables/table14.xml"/><Relationship Id="rId3" Type="http://schemas.openxmlformats.org/officeDocument/2006/relationships/hyperlink" Target="mailto:thierry.chmonfiss@gmail.com" TargetMode="External"/><Relationship Id="rId21" Type="http://schemas.openxmlformats.org/officeDocument/2006/relationships/table" Target="../tables/table17.xm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17" Type="http://schemas.openxmlformats.org/officeDocument/2006/relationships/table" Target="../tables/table13.xml"/><Relationship Id="rId2" Type="http://schemas.openxmlformats.org/officeDocument/2006/relationships/hyperlink" Target="mailto:sam.megratt@gmail,com" TargetMode="External"/><Relationship Id="rId16" Type="http://schemas.openxmlformats.org/officeDocument/2006/relationships/table" Target="../tables/table12.xml"/><Relationship Id="rId20" Type="http://schemas.openxmlformats.org/officeDocument/2006/relationships/table" Target="../tables/table16.xml"/><Relationship Id="rId1" Type="http://schemas.openxmlformats.org/officeDocument/2006/relationships/hyperlink" Target="mailto:jean.s&#233;rien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23" Type="http://schemas.openxmlformats.org/officeDocument/2006/relationships/table" Target="../tables/table19.xml"/><Relationship Id="rId10" Type="http://schemas.openxmlformats.org/officeDocument/2006/relationships/table" Target="../tables/table6.xml"/><Relationship Id="rId19" Type="http://schemas.openxmlformats.org/officeDocument/2006/relationships/table" Target="../tables/table15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Relationship Id="rId14" Type="http://schemas.openxmlformats.org/officeDocument/2006/relationships/table" Target="../tables/table10.xml"/><Relationship Id="rId22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70" workbookViewId="0">
      <selection activeCell="C14" sqref="C14"/>
    </sheetView>
  </sheetViews>
  <sheetFormatPr baseColWidth="10" defaultRowHeight="15" x14ac:dyDescent="0.25"/>
  <cols>
    <col min="1" max="1" width="23.42578125" customWidth="1"/>
    <col min="2" max="2" width="22" customWidth="1"/>
    <col min="3" max="3" width="54" bestFit="1" customWidth="1"/>
    <col min="4" max="4" width="33.140625" customWidth="1"/>
    <col min="5" max="5" width="23.7109375" customWidth="1"/>
    <col min="6" max="6" width="44.85546875" customWidth="1"/>
    <col min="7" max="7" width="57" bestFit="1" customWidth="1"/>
    <col min="8" max="8" width="60.5703125" bestFit="1" customWidth="1"/>
    <col min="9" max="9" width="23.28515625" customWidth="1"/>
    <col min="10" max="10" width="125.85546875" bestFit="1" customWidth="1"/>
  </cols>
  <sheetData>
    <row r="1" spans="1:10" x14ac:dyDescent="0.25">
      <c r="A1" s="3" t="s">
        <v>0</v>
      </c>
      <c r="B1" s="4" t="s">
        <v>1</v>
      </c>
      <c r="C1" s="8" t="s">
        <v>97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97</v>
      </c>
    </row>
    <row r="2" spans="1:10" x14ac:dyDescent="0.25">
      <c r="A2" s="1">
        <v>1</v>
      </c>
      <c r="B2" s="2" t="s">
        <v>2</v>
      </c>
      <c r="C2" t="str">
        <f>"INSERT INTO TypesEmployes VALUES (" &amp; Tableau1[[#This Row],[IdTypeEmploye]] &amp; ", """ &amp; Tableau1[[#This Row],[LibelleTypeEmploye]] &amp; """);"</f>
        <v>INSERT INTO TypesEmployes VALUES (1, "Gérant");</v>
      </c>
      <c r="D2">
        <v>1</v>
      </c>
      <c r="E2" t="s">
        <v>10</v>
      </c>
      <c r="F2" t="s">
        <v>11</v>
      </c>
      <c r="G2" t="s">
        <v>21</v>
      </c>
      <c r="H2" t="s">
        <v>26</v>
      </c>
      <c r="I2">
        <v>1</v>
      </c>
      <c r="J2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VALUES(1,"Dupond","Jean","j.dupond","jbvmzr145Gqlkdjfghqmehbmdjbhmzkeghlmzqejbhbhtr",1);</v>
      </c>
    </row>
    <row r="3" spans="1:10" x14ac:dyDescent="0.25">
      <c r="A3" s="1">
        <v>2</v>
      </c>
      <c r="B3" s="2" t="s">
        <v>3</v>
      </c>
      <c r="C3" t="str">
        <f>"INSERT INTO TypesEmployes VALUES (" &amp; Tableau1[[#This Row],[IdTypeEmploye]] &amp; ", """ &amp; Tableau1[[#This Row],[LibelleTypeEmploye]] &amp; """);"</f>
        <v>INSERT INTO TypesEmployes VALUES (2, "Réceptionniste");</v>
      </c>
      <c r="D3">
        <v>2</v>
      </c>
      <c r="E3" t="s">
        <v>14</v>
      </c>
      <c r="F3" t="s">
        <v>15</v>
      </c>
      <c r="G3" t="s">
        <v>22</v>
      </c>
      <c r="H3" t="s">
        <v>27</v>
      </c>
      <c r="I3">
        <v>2</v>
      </c>
      <c r="J3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VALUES(2,"Avotservice","Gilbert","g.avotservice","jszhdikuzjsehrgmozerbgmozejrbgmkezbmoeeRG4",2);</v>
      </c>
    </row>
    <row r="4" spans="1:10" x14ac:dyDescent="0.25">
      <c r="A4" s="5">
        <v>3</v>
      </c>
      <c r="B4" s="6" t="s">
        <v>4</v>
      </c>
      <c r="C4" t="str">
        <f>"INSERT INTO TypesEmployes VALUES (" &amp; Tableau1[[#This Row],[IdTypeEmploye]] &amp; ", """ &amp; Tableau1[[#This Row],[LibelleTypeEmploye]] &amp; """);"</f>
        <v>INSERT INTO TypesEmployes VALUES (3, "Personnel d'entretien");</v>
      </c>
      <c r="D4">
        <v>3</v>
      </c>
      <c r="E4" t="s">
        <v>12</v>
      </c>
      <c r="F4" t="s">
        <v>13</v>
      </c>
      <c r="G4" t="s">
        <v>23</v>
      </c>
      <c r="H4" t="s">
        <v>28</v>
      </c>
      <c r="I4">
        <v>3</v>
      </c>
      <c r="J4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VALUES(3,"Uitout","Jess","j.uitout","kfbkfnbir!5uhgmieqzrjbgmizearbglmizerqbiblrez",3);</v>
      </c>
    </row>
    <row r="5" spans="1:10" x14ac:dyDescent="0.25">
      <c r="D5">
        <v>4</v>
      </c>
      <c r="E5" t="s">
        <v>17</v>
      </c>
      <c r="F5" t="s">
        <v>18</v>
      </c>
      <c r="G5" t="s">
        <v>24</v>
      </c>
      <c r="H5" t="s">
        <v>29</v>
      </c>
      <c r="I5">
        <v>2</v>
      </c>
      <c r="J5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VALUES(4,"Duchmol","Pierre","p.duchmol","fgjbkljfgdh21smrgzheùoihgzmeorhgmzlerngmze",2);</v>
      </c>
    </row>
    <row r="6" spans="1:10" x14ac:dyDescent="0.25">
      <c r="D6">
        <v>5</v>
      </c>
      <c r="E6" t="s">
        <v>19</v>
      </c>
      <c r="F6" t="s">
        <v>20</v>
      </c>
      <c r="G6" t="s">
        <v>25</v>
      </c>
      <c r="H6" t="s">
        <v>30</v>
      </c>
      <c r="I6">
        <v>3</v>
      </c>
      <c r="J6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VALUES(5,"Patate","Micheline","m.patate","AQEThetha!581qdf14dfg65er4g6e4g65er4ge65rghetrqaethzetheryj",3);</v>
      </c>
    </row>
    <row r="9" spans="1:10" x14ac:dyDescent="0.25">
      <c r="A9" t="s">
        <v>38</v>
      </c>
      <c r="B9" t="s">
        <v>39</v>
      </c>
      <c r="C9" t="s">
        <v>40</v>
      </c>
      <c r="D9" t="s">
        <v>97</v>
      </c>
      <c r="E9" t="s">
        <v>46</v>
      </c>
      <c r="F9" t="s">
        <v>47</v>
      </c>
      <c r="G9" t="s">
        <v>48</v>
      </c>
      <c r="H9" t="s">
        <v>97</v>
      </c>
    </row>
    <row r="10" spans="1:10" x14ac:dyDescent="0.25">
      <c r="A10">
        <v>1</v>
      </c>
      <c r="B10" t="s">
        <v>41</v>
      </c>
      <c r="C10">
        <v>50</v>
      </c>
      <c r="D10" t="str">
        <f>"INSERT INTO TypesChambres VALUES(" &amp; Tableau3[[#This Row],[IdTypeChambre]] &amp; ",""" &amp; Tableau3[[#This Row],[LibelleTypeChambre]] &amp; """," &amp; Tableau3[[#This Row],[PrixChambre]] &amp; ");"</f>
        <v>INSERT INTO TypesChambres VALUES(1,"Standard Simple",50);</v>
      </c>
      <c r="E10">
        <v>1</v>
      </c>
      <c r="F10" t="s">
        <v>49</v>
      </c>
      <c r="G10" t="s">
        <v>50</v>
      </c>
      <c r="H10" t="str">
        <f>"INSERT INTO EquipementsChambres VALUES(" &amp; Tableau4[[#This Row],[IdEquipementChambre]] &amp; ",""" &amp; Tableau4[[#This Row],[LibelleEquipementChambre]] &amp; """,""" &amp; Tableau4[[#This Row],[DescriptionEquipementChambre]] &amp; """);"</f>
        <v>INSERT INTO EquipementsChambres VALUES(1,"Coffre-fort","Un coffre-fort pour stocker les objets de valeurs en sécurité");</v>
      </c>
    </row>
    <row r="11" spans="1:10" x14ac:dyDescent="0.25">
      <c r="A11">
        <v>2</v>
      </c>
      <c r="B11" t="s">
        <v>42</v>
      </c>
      <c r="C11" t="s">
        <v>139</v>
      </c>
      <c r="D11" t="str">
        <f>"INSERT INTO TypesChambres VALUES(" &amp; Tableau3[[#This Row],[IdTypeChambre]] &amp; ",""" &amp; Tableau3[[#This Row],[LibelleTypeChambre]] &amp; """," &amp; Tableau3[[#This Row],[PrixChambre]] &amp; ");"</f>
        <v>INSERT INTO TypesChambres VALUES(2,"Standard Double",54.99);</v>
      </c>
      <c r="E11">
        <v>2</v>
      </c>
      <c r="F11" t="s">
        <v>51</v>
      </c>
      <c r="G11" t="s">
        <v>52</v>
      </c>
      <c r="H11" t="str">
        <f>"INSERT INTO EquipementsChambres VALUES(" &amp; Tableau4[[#This Row],[IdEquipementChambre]] &amp; ",""" &amp; Tableau4[[#This Row],[LibelleEquipementChambre]] &amp; """,""" &amp; Tableau4[[#This Row],[DescriptionEquipementChambre]] &amp; """);"</f>
        <v>INSERT INTO EquipementsChambres VALUES(2,"Mini-bar","Un mini-bar rempli de différentes boissons alcoolisées ou non");</v>
      </c>
    </row>
    <row r="12" spans="1:10" x14ac:dyDescent="0.25">
      <c r="A12">
        <v>3</v>
      </c>
      <c r="B12" t="s">
        <v>43</v>
      </c>
      <c r="C12">
        <v>65</v>
      </c>
      <c r="D12" t="str">
        <f>"INSERT INTO TypesChambres VALUES(" &amp; Tableau3[[#This Row],[IdTypeChambre]] &amp; ",""" &amp; Tableau3[[#This Row],[LibelleTypeChambre]] &amp; """," &amp; Tableau3[[#This Row],[PrixChambre]] &amp; ");"</f>
        <v>INSERT INTO TypesChambres VALUES(3,"Deluxe Simple",65);</v>
      </c>
      <c r="E12">
        <v>3</v>
      </c>
      <c r="F12" t="s">
        <v>53</v>
      </c>
      <c r="G12" t="s">
        <v>54</v>
      </c>
      <c r="H12" t="str">
        <f>"INSERT INTO EquipementsChambres VALUES(" &amp; Tableau4[[#This Row],[IdEquipementChambre]] &amp; ",""" &amp; Tableau4[[#This Row],[LibelleEquipementChambre]] &amp; """,""" &amp; Tableau4[[#This Row],[DescriptionEquipementChambre]] &amp; """);"</f>
        <v>INSERT INTO EquipementsChambres VALUES(3,"Climatisation","Une climatisation pour réguler la température de la chambre");</v>
      </c>
    </row>
    <row r="13" spans="1:10" x14ac:dyDescent="0.25">
      <c r="A13">
        <v>4</v>
      </c>
      <c r="B13" t="s">
        <v>44</v>
      </c>
      <c r="C13" t="s">
        <v>140</v>
      </c>
      <c r="D13" t="str">
        <f>"INSERT INTO TypesChambres VALUES(" &amp; Tableau3[[#This Row],[IdTypeChambre]] &amp; ",""" &amp; Tableau3[[#This Row],[LibelleTypeChambre]] &amp; """," &amp; Tableau3[[#This Row],[PrixChambre]] &amp; ");"</f>
        <v>INSERT INTO TypesChambres VALUES(4,"Deluxe Double",69.99);</v>
      </c>
    </row>
    <row r="14" spans="1:10" x14ac:dyDescent="0.25">
      <c r="A14">
        <v>5</v>
      </c>
      <c r="B14" t="s">
        <v>45</v>
      </c>
      <c r="C14" t="s">
        <v>141</v>
      </c>
      <c r="D14" t="str">
        <f>"INSERT INTO TypesChambres VALUES(" &amp; Tableau3[[#This Row],[IdTypeChambre]] &amp; ",""" &amp; Tableau3[[#This Row],[LibelleTypeChambre]] &amp; """," &amp; Tableau3[[#This Row],[PrixChambre]] &amp; ");"</f>
        <v>INSERT INTO TypesChambres VALUES(5,"Suite",134.99);</v>
      </c>
    </row>
    <row r="17" spans="1:10" x14ac:dyDescent="0.25">
      <c r="A17" t="s">
        <v>55</v>
      </c>
      <c r="B17" t="s">
        <v>56</v>
      </c>
      <c r="C17" t="s">
        <v>97</v>
      </c>
      <c r="D17" t="s">
        <v>57</v>
      </c>
      <c r="E17" t="s">
        <v>58</v>
      </c>
      <c r="F17" t="s">
        <v>97</v>
      </c>
    </row>
    <row r="18" spans="1:10" x14ac:dyDescent="0.25">
      <c r="A18">
        <v>1</v>
      </c>
      <c r="B18">
        <v>0</v>
      </c>
      <c r="C18" t="str">
        <f>"INSERT INTO Etages VALUES(" &amp; Tableau5[[#This Row],[IdEtage]] &amp; "," &amp; Tableau5[[#This Row],[NumEtage]] &amp;");"</f>
        <v>INSERT INTO Etages VALUES(1,0);</v>
      </c>
      <c r="D18">
        <v>1</v>
      </c>
      <c r="E18" t="s">
        <v>59</v>
      </c>
      <c r="F18" t="str">
        <f>"INSERT INTO StatutsChambres VALUES(" &amp; Tableau6[[#This Row],[IdStatutChambre]] &amp; ",""" &amp; Tableau6[[#This Row],[LibelleStatutChambre]] &amp; """);"</f>
        <v>INSERT INTO StatutsChambres VALUES(1,"Libre");</v>
      </c>
    </row>
    <row r="19" spans="1:10" x14ac:dyDescent="0.25">
      <c r="A19">
        <v>2</v>
      </c>
      <c r="B19">
        <v>1</v>
      </c>
      <c r="C19" t="str">
        <f>"INSERT INTO Etages VALUES(" &amp; Tableau5[[#This Row],[IdEtage]] &amp; "," &amp; Tableau5[[#This Row],[NumEtage]] &amp;");"</f>
        <v>INSERT INTO Etages VALUES(2,1);</v>
      </c>
      <c r="D19">
        <v>2</v>
      </c>
      <c r="E19" t="s">
        <v>60</v>
      </c>
      <c r="F19" t="str">
        <f>"INSERT INTO StatutsChambres VALUES(" &amp; Tableau6[[#This Row],[IdStatutChambre]] &amp; ",""" &amp; Tableau6[[#This Row],[LibelleStatutChambre]] &amp; """);"</f>
        <v>INSERT INTO StatutsChambres VALUES(2,"Occupé");</v>
      </c>
    </row>
    <row r="20" spans="1:10" x14ac:dyDescent="0.25">
      <c r="A20">
        <v>3</v>
      </c>
      <c r="B20">
        <v>2</v>
      </c>
      <c r="C20" t="str">
        <f>"INSERT INTO Etages VALUES(" &amp; Tableau5[[#This Row],[IdEtage]] &amp; "," &amp; Tableau5[[#This Row],[NumEtage]] &amp;");"</f>
        <v>INSERT INTO Etages VALUES(3,2);</v>
      </c>
      <c r="D20">
        <v>3</v>
      </c>
      <c r="E20" t="s">
        <v>61</v>
      </c>
      <c r="F20" t="str">
        <f>"INSERT INTO StatutsChambres VALUES(" &amp; Tableau6[[#This Row],[IdStatutChambre]] &amp; ",""" &amp; Tableau6[[#This Row],[LibelleStatutChambre]] &amp; """);"</f>
        <v>INSERT INTO StatutsChambres VALUES(3,"Nettoyage en cours");</v>
      </c>
    </row>
    <row r="21" spans="1:10" x14ac:dyDescent="0.25">
      <c r="A21">
        <v>4</v>
      </c>
      <c r="B21">
        <v>3</v>
      </c>
      <c r="C21" t="str">
        <f>"INSERT INTO Etages VALUES(" &amp; Tableau5[[#This Row],[IdEtage]] &amp; "," &amp; Tableau5[[#This Row],[NumEtage]] &amp;");"</f>
        <v>INSERT INTO Etages VALUES(4,3);</v>
      </c>
    </row>
    <row r="24" spans="1:10" x14ac:dyDescent="0.25">
      <c r="A24" t="s">
        <v>62</v>
      </c>
      <c r="B24" t="s">
        <v>63</v>
      </c>
      <c r="C24" t="s">
        <v>64</v>
      </c>
      <c r="D24" t="s">
        <v>65</v>
      </c>
      <c r="E24" t="s">
        <v>66</v>
      </c>
      <c r="F24" t="s">
        <v>97</v>
      </c>
      <c r="G24" t="s">
        <v>67</v>
      </c>
      <c r="H24" t="s">
        <v>68</v>
      </c>
      <c r="I24" t="s">
        <v>69</v>
      </c>
      <c r="J24" t="s">
        <v>97</v>
      </c>
    </row>
    <row r="25" spans="1:10" x14ac:dyDescent="0.25">
      <c r="A25">
        <v>1</v>
      </c>
      <c r="B25">
        <v>101</v>
      </c>
      <c r="C25">
        <v>1</v>
      </c>
      <c r="D25">
        <v>1</v>
      </c>
      <c r="E25">
        <v>2</v>
      </c>
      <c r="F25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VALUES(1,101,1,1,2);</v>
      </c>
      <c r="G25">
        <v>1</v>
      </c>
      <c r="H25">
        <v>3</v>
      </c>
      <c r="I25">
        <v>1</v>
      </c>
      <c r="J25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VALUES(1,1,3);</v>
      </c>
    </row>
    <row r="26" spans="1:10" x14ac:dyDescent="0.25">
      <c r="A26">
        <v>2</v>
      </c>
      <c r="B26">
        <v>102</v>
      </c>
      <c r="C26">
        <v>1</v>
      </c>
      <c r="D26">
        <v>2</v>
      </c>
      <c r="E26">
        <v>2</v>
      </c>
      <c r="F26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VALUES(2,102,1,2,2);</v>
      </c>
      <c r="G26">
        <v>2</v>
      </c>
      <c r="H26">
        <v>4</v>
      </c>
      <c r="I26">
        <v>1</v>
      </c>
      <c r="J26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VALUES(2,1,4);</v>
      </c>
    </row>
    <row r="27" spans="1:10" x14ac:dyDescent="0.25">
      <c r="A27">
        <v>3</v>
      </c>
      <c r="B27">
        <v>201</v>
      </c>
      <c r="C27">
        <v>3</v>
      </c>
      <c r="D27">
        <v>3</v>
      </c>
      <c r="E27">
        <v>3</v>
      </c>
      <c r="F27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VALUES(3,201,3,3,3);</v>
      </c>
      <c r="G27">
        <v>3</v>
      </c>
      <c r="H27">
        <v>5</v>
      </c>
      <c r="I27">
        <v>1</v>
      </c>
      <c r="J27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VALUES(3,1,5);</v>
      </c>
    </row>
    <row r="28" spans="1:10" x14ac:dyDescent="0.25">
      <c r="A28">
        <v>4</v>
      </c>
      <c r="B28">
        <v>202</v>
      </c>
      <c r="C28">
        <v>3</v>
      </c>
      <c r="D28">
        <v>1</v>
      </c>
      <c r="E28">
        <v>3</v>
      </c>
      <c r="F28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VALUES(4,202,3,1,3);</v>
      </c>
      <c r="G28">
        <v>4</v>
      </c>
      <c r="H28">
        <v>5</v>
      </c>
      <c r="I28">
        <v>2</v>
      </c>
      <c r="J28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VALUES(4,2,5);</v>
      </c>
    </row>
    <row r="29" spans="1:10" x14ac:dyDescent="0.25">
      <c r="A29">
        <v>5</v>
      </c>
      <c r="B29">
        <v>301</v>
      </c>
      <c r="C29">
        <v>5</v>
      </c>
      <c r="D29">
        <v>2</v>
      </c>
      <c r="E29">
        <v>4</v>
      </c>
      <c r="F29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VALUES(5,301,5,2,4);</v>
      </c>
      <c r="G29">
        <v>5</v>
      </c>
      <c r="H29">
        <v>5</v>
      </c>
      <c r="I29">
        <v>3</v>
      </c>
      <c r="J29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VALUES(5,3,5);</v>
      </c>
    </row>
    <row r="32" spans="1:10" x14ac:dyDescent="0.25">
      <c r="A32" t="s">
        <v>70</v>
      </c>
      <c r="B32" t="s">
        <v>71</v>
      </c>
      <c r="C32" t="s">
        <v>97</v>
      </c>
      <c r="D32" t="s">
        <v>76</v>
      </c>
      <c r="E32" t="s">
        <v>77</v>
      </c>
      <c r="F32" t="s">
        <v>78</v>
      </c>
      <c r="G32" t="s">
        <v>79</v>
      </c>
      <c r="H32" t="s">
        <v>97</v>
      </c>
    </row>
    <row r="33" spans="1:8" x14ac:dyDescent="0.25">
      <c r="A33">
        <v>1</v>
      </c>
      <c r="B33" t="s">
        <v>72</v>
      </c>
      <c r="C33" t="str">
        <f>"INSERT INTO TypesPaiements VALUES(" &amp; Tableau9[[#This Row],[IdTypePaiement]] &amp; ",""" &amp; Tableau9[[#This Row],[LibelleTypePaiement]] &amp; """);"</f>
        <v>INSERT INTO TypesPaiements VALUES(1,"Espèces");</v>
      </c>
      <c r="D33">
        <v>1</v>
      </c>
      <c r="E33" t="s">
        <v>80</v>
      </c>
      <c r="F33" t="s">
        <v>82</v>
      </c>
      <c r="G33">
        <v>5</v>
      </c>
      <c r="H33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VALUES(1,"Petit-déjeuner","Petit-déjeuner servi dans la salle de restauration",5);</v>
      </c>
    </row>
    <row r="34" spans="1:8" x14ac:dyDescent="0.25">
      <c r="A34">
        <v>2</v>
      </c>
      <c r="B34" t="s">
        <v>73</v>
      </c>
      <c r="C34" t="str">
        <f>"INSERT INTO TypesPaiements VALUES(" &amp; Tableau9[[#This Row],[IdTypePaiement]] &amp; ",""" &amp; Tableau9[[#This Row],[LibelleTypePaiement]] &amp; """);"</f>
        <v>INSERT INTO TypesPaiements VALUES(2,"Carte bancaire");</v>
      </c>
      <c r="D34">
        <v>2</v>
      </c>
      <c r="E34" t="s">
        <v>81</v>
      </c>
      <c r="F34" t="s">
        <v>93</v>
      </c>
      <c r="G34" t="s">
        <v>137</v>
      </c>
      <c r="H34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VALUES(2,"Petit-déjeuner en chambre","Petit-déjeuner servi directement en chambre par un de nos employés",8.99);</v>
      </c>
    </row>
    <row r="35" spans="1:8" x14ac:dyDescent="0.25">
      <c r="A35">
        <v>3</v>
      </c>
      <c r="B35" t="s">
        <v>74</v>
      </c>
      <c r="C35" t="str">
        <f>"INSERT INTO TypesPaiements VALUES(" &amp; Tableau9[[#This Row],[IdTypePaiement]] &amp; ",""" &amp; Tableau9[[#This Row],[LibelleTypePaiement]] &amp; """);"</f>
        <v>INSERT INTO TypesPaiements VALUES(3,"Chèque");</v>
      </c>
      <c r="D35">
        <v>3</v>
      </c>
      <c r="E35" t="s">
        <v>83</v>
      </c>
      <c r="F35" t="s">
        <v>84</v>
      </c>
      <c r="G35">
        <v>0</v>
      </c>
      <c r="H35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VALUES(3,"Réveil","Réveil par un employé de l'hôtel à une heure convenue",0);</v>
      </c>
    </row>
    <row r="36" spans="1:8" x14ac:dyDescent="0.25">
      <c r="A36">
        <v>4</v>
      </c>
      <c r="B36" t="s">
        <v>75</v>
      </c>
      <c r="C36" t="str">
        <f>"INSERT INTO TypesPaiements VALUES(" &amp; Tableau9[[#This Row],[IdTypePaiement]] &amp; ",""" &amp; Tableau9[[#This Row],[LibelleTypePaiement]] &amp; """);"</f>
        <v>INSERT INTO TypesPaiements VALUES(4,"Chèque vacances");</v>
      </c>
      <c r="D36">
        <v>4</v>
      </c>
      <c r="E36" t="s">
        <v>85</v>
      </c>
      <c r="F36" t="s">
        <v>86</v>
      </c>
      <c r="G36">
        <v>45</v>
      </c>
      <c r="H36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VALUES(4,"Massage","Massage de détente réalisé par notre masseur partenaire",45);</v>
      </c>
    </row>
    <row r="37" spans="1:8" x14ac:dyDescent="0.25">
      <c r="D37">
        <v>5</v>
      </c>
      <c r="E37" t="s">
        <v>87</v>
      </c>
      <c r="F37" t="s">
        <v>88</v>
      </c>
      <c r="G37" t="s">
        <v>138</v>
      </c>
      <c r="H37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VALUES(5,"Lit d'appoint","Ajout d'un lit d'appoint dans une chambre",14.99);</v>
      </c>
    </row>
    <row r="40" spans="1:8" x14ac:dyDescent="0.25">
      <c r="A40" t="s">
        <v>31</v>
      </c>
      <c r="B40" t="s">
        <v>32</v>
      </c>
      <c r="C40" t="s">
        <v>33</v>
      </c>
      <c r="D40" t="s">
        <v>97</v>
      </c>
    </row>
    <row r="41" spans="1:8" x14ac:dyDescent="0.25">
      <c r="A41">
        <v>1</v>
      </c>
      <c r="B41" t="s">
        <v>34</v>
      </c>
      <c r="C41" s="7" t="s">
        <v>89</v>
      </c>
      <c r="D41" t="str">
        <f>"INSERT INTO Fidelites VALUES(" &amp; Tableau11[[#This Row],[IdFidelite]] &amp; ",""" &amp; Tableau11[[#This Row],[LibelleFidelite]] &amp; """,""" &amp; Tableau11[[#This Row],[DescriptionFidelite]] &amp; """);"</f>
        <v>INSERT INTO Fidelites VALUES(1,"Bronze","Réduction de 5% sur les chambres de type Standard");</v>
      </c>
    </row>
    <row r="42" spans="1:8" ht="30" x14ac:dyDescent="0.25">
      <c r="A42">
        <v>2</v>
      </c>
      <c r="B42" t="s">
        <v>35</v>
      </c>
      <c r="C42" s="7" t="s">
        <v>90</v>
      </c>
      <c r="D42" t="str">
        <f>"INSERT INTO Fidelites VALUES(" &amp; Tableau11[[#This Row],[IdFidelite]] &amp; ",""" &amp; Tableau11[[#This Row],[LibelleFidelite]] &amp; """,""" &amp; Tableau11[[#This Row],[DescriptionFidelite]] &amp; """);"</f>
        <v>INSERT INTO Fidelites VALUES(2,"Argent","Réduction de 10% sur les chambres de type Standard et de 5% sur les chambres Deluxe");</v>
      </c>
    </row>
    <row r="43" spans="1:8" ht="45" x14ac:dyDescent="0.25">
      <c r="A43">
        <v>3</v>
      </c>
      <c r="B43" t="s">
        <v>36</v>
      </c>
      <c r="C43" s="7" t="s">
        <v>92</v>
      </c>
      <c r="D43" t="str">
        <f>"INSERT INTO Fidelites VALUES(" &amp; Tableau11[[#This Row],[IdFidelite]] &amp; ",""" &amp; Tableau11[[#This Row],[LibelleFidelite]] &amp; """,""" &amp; Tableau11[[#This Row],[DescriptionFidelite]] &amp; """);"</f>
        <v>INSERT INTO Fidelites VALUES(3,"Or","Réduction de 15% sur les chambres Standard et Deluxe, 5% sur les suites, consommation du mini-bar offerte le premier jour, petit-déjeuner en chambre à prix réduit");</v>
      </c>
    </row>
    <row r="44" spans="1:8" ht="30" x14ac:dyDescent="0.25">
      <c r="A44">
        <v>4</v>
      </c>
      <c r="B44" t="s">
        <v>37</v>
      </c>
      <c r="C44" s="7" t="s">
        <v>91</v>
      </c>
      <c r="D44" t="str">
        <f>"INSERT INTO Fidelites VALUES(" &amp; Tableau11[[#This Row],[IdFidelite]] &amp; ",""" &amp; Tableau11[[#This Row],[LibelleFidelite]] &amp; """,""" &amp; Tableau11[[#This Row],[DescriptionFidelite]] &amp; """);"</f>
        <v>INSERT INTO Fidelites VALUES(4,"Platine","Réduction de 20% sur le séjour, 50% de réduction sur le premier massage");</v>
      </c>
    </row>
    <row r="47" spans="1:8" x14ac:dyDescent="0.25">
      <c r="A47" t="s">
        <v>94</v>
      </c>
      <c r="B47" t="s">
        <v>95</v>
      </c>
      <c r="C47" t="s">
        <v>68</v>
      </c>
      <c r="D47" t="s">
        <v>96</v>
      </c>
      <c r="E47" t="s">
        <v>97</v>
      </c>
    </row>
    <row r="48" spans="1:8" x14ac:dyDescent="0.25">
      <c r="A48">
        <v>1</v>
      </c>
      <c r="B48">
        <v>3</v>
      </c>
      <c r="C48">
        <v>1</v>
      </c>
      <c r="D48" s="10" t="s">
        <v>156</v>
      </c>
      <c r="E48" t="str">
        <f>"INSERT INTO HistoriquesNettoyages VALUES(" &amp; Tableau12[[#This Row],[IdHistoriqueNettoyage]] &amp; "," &amp; Tableau12[[#This Row],[Employé]] &amp; "," &amp;Tableau12[[#This Row],[Chambre]] &amp; ",""" &amp; Tableau12[[#This Row],[DateHeure]] &amp; """);"</f>
        <v>INSERT INTO HistoriquesNettoyages VALUES(1,3,1,"12/01/2023 09:35");</v>
      </c>
    </row>
    <row r="49" spans="1:10" x14ac:dyDescent="0.25">
      <c r="A49">
        <v>2</v>
      </c>
      <c r="B49">
        <v>5</v>
      </c>
      <c r="C49">
        <v>4</v>
      </c>
      <c r="D49" s="10" t="s">
        <v>157</v>
      </c>
      <c r="E49" t="str">
        <f>"INSERT INTO HistoriquesNettoyages VALUES(" &amp; Tableau12[[#This Row],[IdHistoriqueNettoyage]] &amp; "," &amp; Tableau12[[#This Row],[Employé]] &amp; "," &amp;Tableau12[[#This Row],[Chambre]] &amp; ",""" &amp; Tableau12[[#This Row],[DateHeure]] &amp; """);"</f>
        <v>INSERT INTO HistoriquesNettoyages VALUES(2,5,4,"12/01/2023 09:45");</v>
      </c>
    </row>
    <row r="50" spans="1:10" x14ac:dyDescent="0.25">
      <c r="A50">
        <v>3</v>
      </c>
      <c r="B50">
        <v>5</v>
      </c>
      <c r="C50">
        <v>5</v>
      </c>
      <c r="D50" s="10" t="s">
        <v>158</v>
      </c>
      <c r="E50" t="str">
        <f>"INSERT INTO HistoriquesNettoyages VALUES(" &amp; Tableau12[[#This Row],[IdHistoriqueNettoyage]] &amp; "," &amp; Tableau12[[#This Row],[Employé]] &amp; "," &amp;Tableau12[[#This Row],[Chambre]] &amp; ",""" &amp; Tableau12[[#This Row],[DateHeure]] &amp; """);"</f>
        <v>INSERT INTO HistoriquesNettoyages VALUES(3,5,5,"12/01/2023 10:35");</v>
      </c>
    </row>
    <row r="53" spans="1:10" x14ac:dyDescent="0.25">
      <c r="A53" t="s">
        <v>98</v>
      </c>
      <c r="B53" t="s">
        <v>99</v>
      </c>
      <c r="C53" t="s">
        <v>100</v>
      </c>
      <c r="D53" t="s">
        <v>101</v>
      </c>
      <c r="E53" t="s">
        <v>102</v>
      </c>
      <c r="F53" t="s">
        <v>97</v>
      </c>
    </row>
    <row r="54" spans="1:10" x14ac:dyDescent="0.25">
      <c r="A54">
        <v>1</v>
      </c>
      <c r="B54" t="s">
        <v>103</v>
      </c>
      <c r="C54" t="s">
        <v>11</v>
      </c>
      <c r="D54" s="9" t="s">
        <v>107</v>
      </c>
      <c r="E54" t="s">
        <v>111</v>
      </c>
      <c r="F54" t="str">
        <f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f>
        <v>INSERT INTO Clients VALUES(1,"Sérien","Jean","jean.sérien@gmail.com","06 01 02 03 04 05");</v>
      </c>
    </row>
    <row r="55" spans="1:10" x14ac:dyDescent="0.25">
      <c r="A55">
        <v>2</v>
      </c>
      <c r="B55" t="s">
        <v>104</v>
      </c>
      <c r="C55" t="s">
        <v>105</v>
      </c>
      <c r="D55" s="9" t="s">
        <v>108</v>
      </c>
      <c r="E55" t="s">
        <v>112</v>
      </c>
      <c r="F55" t="str">
        <f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f>
        <v>INSERT INTO Clients VALUES(2,"Megratt","Sam","sam.megratt@gmail,com","06 58 65 48 56 04");</v>
      </c>
    </row>
    <row r="56" spans="1:10" x14ac:dyDescent="0.25">
      <c r="A56">
        <v>3</v>
      </c>
      <c r="B56" t="s">
        <v>110</v>
      </c>
      <c r="C56" t="s">
        <v>106</v>
      </c>
      <c r="D56" s="9" t="s">
        <v>109</v>
      </c>
      <c r="E56" t="s">
        <v>113</v>
      </c>
      <c r="F56" t="str">
        <f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f>
        <v>INSERT INTO Clients VALUES(3,"Chmonfiss","Thierry","thierry.chmonfiss@gmail.com","07 54 97 25 35 40");</v>
      </c>
    </row>
    <row r="59" spans="1:10" x14ac:dyDescent="0.25">
      <c r="A59" t="s">
        <v>98</v>
      </c>
      <c r="B59" t="s">
        <v>114</v>
      </c>
      <c r="C59" t="s">
        <v>115</v>
      </c>
      <c r="D59" t="s">
        <v>97</v>
      </c>
      <c r="E59" t="s">
        <v>98</v>
      </c>
      <c r="F59" t="s">
        <v>116</v>
      </c>
      <c r="G59" t="s">
        <v>117</v>
      </c>
      <c r="H59" t="s">
        <v>118</v>
      </c>
      <c r="I59" t="s">
        <v>119</v>
      </c>
      <c r="J59" t="s">
        <v>97</v>
      </c>
    </row>
    <row r="60" spans="1:10" ht="30" x14ac:dyDescent="0.25">
      <c r="A60">
        <v>1</v>
      </c>
      <c r="B60">
        <v>10821</v>
      </c>
      <c r="C60">
        <v>1</v>
      </c>
      <c r="D60" s="7" t="str">
        <f>"INSERT INTO Particuliers VALUES(" &amp; Tableau14[[#This Row],[IdClient]] &amp; "," &amp; Tableau14[[#This Row],[NumParticulier]] &amp; ",""" &amp; Tableau14[[#This Row],[Fidelite]] &amp; """);"</f>
        <v>INSERT INTO Particuliers VALUES(1,10821,"1");</v>
      </c>
      <c r="E60">
        <v>2</v>
      </c>
      <c r="F60" t="s">
        <v>120</v>
      </c>
      <c r="G60">
        <v>54654658464</v>
      </c>
      <c r="H60">
        <v>23554</v>
      </c>
      <c r="I60" t="s">
        <v>142</v>
      </c>
      <c r="J60" t="str">
        <f>"INSERT INTO Entreprises VALUES(" &amp; Tableau15[[#This Row],[IdClient]] &amp; ",""" &amp; Tableau15[[#This Row],[NomEntreprise]] &amp; """,""" &amp; Tableau15[[#This Row],[Siret]] &amp; """," &amp; Tableau15[[#This Row],[NumEntreprise]] &amp; "," &amp; Tableau15[[#This Row],[PourcentageReduction]] &amp; ");"</f>
        <v>INSERT INTO Entreprises VALUES(2,"Exploitation Inc.","54654658464",23554,0.08);</v>
      </c>
    </row>
    <row r="61" spans="1:10" ht="30" x14ac:dyDescent="0.25">
      <c r="A61">
        <v>3</v>
      </c>
      <c r="B61">
        <v>20058</v>
      </c>
      <c r="C61">
        <v>3</v>
      </c>
      <c r="D61" s="7" t="str">
        <f>"INSERT INTO Particuliers VALUES(" &amp; Tableau14[[#This Row],[IdClient]] &amp; "," &amp; Tableau14[[#This Row],[NumParticulier]] &amp; ",""" &amp; Tableau14[[#This Row],[Fidelite]] &amp; """);"</f>
        <v>INSERT INTO Particuliers VALUES(3,20058,"3");</v>
      </c>
      <c r="E61">
        <v>3</v>
      </c>
      <c r="F61" t="s">
        <v>121</v>
      </c>
      <c r="G61">
        <v>51514584885</v>
      </c>
      <c r="H61">
        <v>18552</v>
      </c>
      <c r="I61" t="s">
        <v>143</v>
      </c>
      <c r="J61" t="str">
        <f>"INSERT INTO Entreprises VALUES(" &amp; Tableau15[[#This Row],[IdClient]] &amp; ",""" &amp; Tableau15[[#This Row],[NomEntreprise]] &amp; """,""" &amp; Tableau15[[#This Row],[Siret]] &amp; """," &amp; Tableau15[[#This Row],[NumEntreprise]] &amp; "," &amp; Tableau15[[#This Row],[PourcentageReduction]] &amp; ");"</f>
        <v>INSERT INTO Entreprises VALUES(3,"Richesse SARL","51514584885",18552,0.1);</v>
      </c>
    </row>
    <row r="64" spans="1:10" x14ac:dyDescent="0.25">
      <c r="A64" t="s">
        <v>122</v>
      </c>
      <c r="B64" t="s">
        <v>123</v>
      </c>
      <c r="C64" t="s">
        <v>124</v>
      </c>
      <c r="D64" t="s">
        <v>144</v>
      </c>
      <c r="E64" t="s">
        <v>125</v>
      </c>
      <c r="F64" t="s">
        <v>126</v>
      </c>
      <c r="G64" t="s">
        <v>127</v>
      </c>
      <c r="H64" t="s">
        <v>128</v>
      </c>
      <c r="I64" t="s">
        <v>97</v>
      </c>
    </row>
    <row r="65" spans="1:9" x14ac:dyDescent="0.25">
      <c r="A65">
        <v>1</v>
      </c>
      <c r="B65">
        <v>23001</v>
      </c>
      <c r="C65" s="10" t="s">
        <v>145</v>
      </c>
      <c r="D65" s="10" t="s">
        <v>149</v>
      </c>
      <c r="E65" s="10" t="s">
        <v>146</v>
      </c>
      <c r="F65">
        <v>2</v>
      </c>
      <c r="G65">
        <v>1</v>
      </c>
      <c r="H65">
        <v>1</v>
      </c>
      <c r="I65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VALUES(1,23001,"05/01/2023","15:00","06/01/2023",2,1,1);</v>
      </c>
    </row>
    <row r="66" spans="1:9" x14ac:dyDescent="0.25">
      <c r="A66">
        <v>2</v>
      </c>
      <c r="B66">
        <v>23002</v>
      </c>
      <c r="C66" s="10" t="s">
        <v>146</v>
      </c>
      <c r="D66" s="10" t="s">
        <v>150</v>
      </c>
      <c r="E66" s="10" t="s">
        <v>153</v>
      </c>
      <c r="F66">
        <v>4</v>
      </c>
      <c r="G66">
        <v>2</v>
      </c>
      <c r="H66">
        <v>3</v>
      </c>
      <c r="I66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VALUES(2,23002,"06/01/2023","17:00","11/01/2023",4,2,3);</v>
      </c>
    </row>
    <row r="67" spans="1:9" x14ac:dyDescent="0.25">
      <c r="A67">
        <v>3</v>
      </c>
      <c r="B67">
        <v>23500</v>
      </c>
      <c r="C67" s="10" t="s">
        <v>147</v>
      </c>
      <c r="D67" s="10" t="s">
        <v>151</v>
      </c>
      <c r="E67" s="10" t="s">
        <v>154</v>
      </c>
      <c r="F67">
        <v>1</v>
      </c>
      <c r="G67">
        <v>1</v>
      </c>
      <c r="H67">
        <v>2</v>
      </c>
      <c r="I67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VALUES(3,23500,"10/01/2023","18:00","18/01/2023",1,1,2);</v>
      </c>
    </row>
    <row r="68" spans="1:9" x14ac:dyDescent="0.25">
      <c r="A68">
        <v>4</v>
      </c>
      <c r="B68">
        <v>23545</v>
      </c>
      <c r="C68" s="10" t="s">
        <v>148</v>
      </c>
      <c r="D68" s="10" t="s">
        <v>152</v>
      </c>
      <c r="E68" s="10" t="s">
        <v>155</v>
      </c>
      <c r="F68">
        <v>2</v>
      </c>
      <c r="G68">
        <v>1</v>
      </c>
      <c r="H68">
        <v>3</v>
      </c>
      <c r="I68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VALUES(4,23545,"05/02/2023","13:30","08/02/2023",2,1,3);</v>
      </c>
    </row>
    <row r="70" spans="1:9" x14ac:dyDescent="0.25">
      <c r="A70" t="s">
        <v>129</v>
      </c>
      <c r="B70" t="s">
        <v>130</v>
      </c>
      <c r="C70" t="s">
        <v>131</v>
      </c>
      <c r="D70" t="s">
        <v>96</v>
      </c>
      <c r="E70" t="s">
        <v>97</v>
      </c>
    </row>
    <row r="71" spans="1:9" x14ac:dyDescent="0.25">
      <c r="A71">
        <v>1</v>
      </c>
      <c r="B71">
        <v>2</v>
      </c>
      <c r="C71">
        <v>1</v>
      </c>
      <c r="D71" s="10" t="s">
        <v>159</v>
      </c>
      <c r="E71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VALUES(1,2,1, "12/12/2022 15:47");</v>
      </c>
    </row>
    <row r="72" spans="1:9" x14ac:dyDescent="0.25">
      <c r="A72">
        <v>2</v>
      </c>
      <c r="B72">
        <v>2</v>
      </c>
      <c r="C72">
        <v>2</v>
      </c>
      <c r="D72" s="10" t="s">
        <v>160</v>
      </c>
      <c r="E72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VALUES(2,2,2, "28/12/2022 16:12");</v>
      </c>
    </row>
    <row r="73" spans="1:9" x14ac:dyDescent="0.25">
      <c r="A73">
        <v>3</v>
      </c>
      <c r="B73">
        <v>4</v>
      </c>
      <c r="C73">
        <v>3</v>
      </c>
      <c r="D73" s="10" t="s">
        <v>161</v>
      </c>
      <c r="E73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VALUES(3,4,3, "02/01/2023 10:55");</v>
      </c>
    </row>
    <row r="74" spans="1:9" x14ac:dyDescent="0.25">
      <c r="A74">
        <v>4</v>
      </c>
      <c r="B74">
        <v>2</v>
      </c>
      <c r="C74">
        <v>3</v>
      </c>
      <c r="D74" s="10" t="s">
        <v>162</v>
      </c>
      <c r="E74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VALUES(4,2,3, "02/01/2023 16:18");</v>
      </c>
    </row>
    <row r="75" spans="1:9" x14ac:dyDescent="0.25">
      <c r="A75">
        <v>5</v>
      </c>
      <c r="B75">
        <v>2</v>
      </c>
      <c r="C75">
        <v>4</v>
      </c>
      <c r="D75" s="10" t="s">
        <v>163</v>
      </c>
      <c r="E75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VALUES(5,2,4, "12/01/2023 11:08");</v>
      </c>
    </row>
    <row r="78" spans="1:9" x14ac:dyDescent="0.25">
      <c r="A78" t="s">
        <v>132</v>
      </c>
      <c r="B78" t="s">
        <v>133</v>
      </c>
      <c r="C78" t="s">
        <v>131</v>
      </c>
      <c r="D78" t="s">
        <v>134</v>
      </c>
      <c r="E78" t="s">
        <v>173</v>
      </c>
      <c r="F78" t="s">
        <v>135</v>
      </c>
      <c r="G78" t="s">
        <v>136</v>
      </c>
      <c r="H78" t="s">
        <v>97</v>
      </c>
    </row>
    <row r="79" spans="1:9" x14ac:dyDescent="0.25">
      <c r="A79">
        <v>1</v>
      </c>
      <c r="B79">
        <v>3</v>
      </c>
      <c r="C79">
        <v>1</v>
      </c>
      <c r="D79">
        <v>1</v>
      </c>
      <c r="E79">
        <v>2301</v>
      </c>
      <c r="F79">
        <v>1</v>
      </c>
      <c r="G79" s="10" t="s">
        <v>164</v>
      </c>
      <c r="H79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VALUES(1,3,1,1,2301,1,"06/01/2023 07:00");</v>
      </c>
    </row>
    <row r="80" spans="1:9" x14ac:dyDescent="0.25">
      <c r="A80">
        <v>2</v>
      </c>
      <c r="B80">
        <v>2</v>
      </c>
      <c r="C80">
        <v>1</v>
      </c>
      <c r="D80">
        <v>1</v>
      </c>
      <c r="E80">
        <v>2301</v>
      </c>
      <c r="F80">
        <v>2</v>
      </c>
      <c r="G80" s="10" t="s">
        <v>165</v>
      </c>
      <c r="H80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VALUES(2,2,1,1,2301,2,"06/01/2023 07:30");</v>
      </c>
    </row>
    <row r="81" spans="1:8" x14ac:dyDescent="0.25">
      <c r="A81">
        <v>3</v>
      </c>
      <c r="B81">
        <v>1</v>
      </c>
      <c r="C81">
        <v>2</v>
      </c>
      <c r="D81">
        <v>4</v>
      </c>
      <c r="E81">
        <v>2302</v>
      </c>
      <c r="F81">
        <v>4</v>
      </c>
      <c r="G81" s="10" t="s">
        <v>166</v>
      </c>
      <c r="H81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VALUES(3,1,2,4,2302,4,"07/01/2023 09:00");</v>
      </c>
    </row>
    <row r="82" spans="1:8" x14ac:dyDescent="0.25">
      <c r="A82">
        <v>4</v>
      </c>
      <c r="B82">
        <v>4</v>
      </c>
      <c r="C82">
        <v>2</v>
      </c>
      <c r="D82">
        <v>4</v>
      </c>
      <c r="E82">
        <v>2302</v>
      </c>
      <c r="F82">
        <v>1</v>
      </c>
      <c r="G82" s="10" t="s">
        <v>167</v>
      </c>
      <c r="H82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VALUES(4,4,2,4,2302,1,"07/01/2023 14:30");</v>
      </c>
    </row>
    <row r="83" spans="1:8" x14ac:dyDescent="0.25">
      <c r="A83">
        <v>5</v>
      </c>
      <c r="B83">
        <v>1</v>
      </c>
      <c r="C83">
        <v>2</v>
      </c>
      <c r="D83">
        <v>4</v>
      </c>
      <c r="E83">
        <v>2302</v>
      </c>
      <c r="F83">
        <v>4</v>
      </c>
      <c r="G83" s="10" t="s">
        <v>168</v>
      </c>
      <c r="H83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VALUES(5,1,2,4,2302,4,"08/01/2023 09:00");</v>
      </c>
    </row>
    <row r="84" spans="1:8" x14ac:dyDescent="0.25">
      <c r="A84">
        <v>6</v>
      </c>
      <c r="B84">
        <v>1</v>
      </c>
      <c r="C84">
        <v>2</v>
      </c>
      <c r="D84">
        <v>4</v>
      </c>
      <c r="E84">
        <v>2302</v>
      </c>
      <c r="F84">
        <v>4</v>
      </c>
      <c r="G84" s="10" t="s">
        <v>169</v>
      </c>
      <c r="H84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VALUES(6,1,2,4,2302,4,"09/01/2023 09:00");</v>
      </c>
    </row>
    <row r="85" spans="1:8" x14ac:dyDescent="0.25">
      <c r="A85">
        <v>7</v>
      </c>
      <c r="B85">
        <v>1</v>
      </c>
      <c r="C85">
        <v>2</v>
      </c>
      <c r="D85">
        <v>4</v>
      </c>
      <c r="E85">
        <v>2302</v>
      </c>
      <c r="F85">
        <v>4</v>
      </c>
      <c r="G85" s="10" t="s">
        <v>170</v>
      </c>
      <c r="H85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VALUES(7,1,2,4,2302,4,"10/01/2023 09:30");</v>
      </c>
    </row>
    <row r="86" spans="1:8" x14ac:dyDescent="0.25">
      <c r="A86">
        <v>8</v>
      </c>
      <c r="B86">
        <v>1</v>
      </c>
      <c r="C86">
        <v>2</v>
      </c>
      <c r="D86">
        <v>4</v>
      </c>
      <c r="E86">
        <v>2302</v>
      </c>
      <c r="F86">
        <v>4</v>
      </c>
      <c r="G86" s="10" t="s">
        <v>171</v>
      </c>
      <c r="H86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VALUES(8,1,2,4,2302,4,"11/01/2023 07:45");</v>
      </c>
    </row>
    <row r="87" spans="1:8" x14ac:dyDescent="0.25">
      <c r="A87">
        <v>9</v>
      </c>
      <c r="B87">
        <v>2</v>
      </c>
      <c r="C87">
        <v>3</v>
      </c>
      <c r="D87">
        <v>2</v>
      </c>
      <c r="E87">
        <v>2304</v>
      </c>
      <c r="F87">
        <v>1</v>
      </c>
      <c r="G87" s="10" t="s">
        <v>172</v>
      </c>
      <c r="H87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VALUES(9,2,3,2,2304,1,"11/01/2023 08:30");</v>
      </c>
    </row>
    <row r="90" spans="1:8" x14ac:dyDescent="0.25">
      <c r="A90" t="s">
        <v>174</v>
      </c>
      <c r="B90" t="s">
        <v>68</v>
      </c>
      <c r="C90" t="s">
        <v>175</v>
      </c>
      <c r="D90" t="s">
        <v>97</v>
      </c>
    </row>
    <row r="91" spans="1:8" x14ac:dyDescent="0.25">
      <c r="A91">
        <v>1</v>
      </c>
      <c r="B91">
        <v>3</v>
      </c>
      <c r="C91">
        <v>1</v>
      </c>
      <c r="D91" t="str">
        <f>"INSERT INTO HistoriquesChambres VALUES(" &amp; Tableau19[[#This Row],[IdHistorique]] &amp; "," &amp; Tableau19[[#This Row],[Chambre]] &amp; "," &amp; Tableau19[[#This Row],[Reservations]] &amp; ");"</f>
        <v>INSERT INTO HistoriquesChambres VALUES(1,3,1);</v>
      </c>
    </row>
    <row r="92" spans="1:8" x14ac:dyDescent="0.25">
      <c r="A92">
        <v>2</v>
      </c>
      <c r="B92">
        <v>3</v>
      </c>
      <c r="C92">
        <v>2</v>
      </c>
      <c r="D92" t="str">
        <f>"INSERT INTO HistoriquesChambres VALUES(" &amp; Tableau19[[#This Row],[IdHistorique]] &amp; "," &amp; Tableau19[[#This Row],[Chambre]] &amp; "," &amp; Tableau19[[#This Row],[Reservations]] &amp; ");"</f>
        <v>INSERT INTO HistoriquesChambres VALUES(2,3,2);</v>
      </c>
    </row>
    <row r="93" spans="1:8" x14ac:dyDescent="0.25">
      <c r="A93">
        <v>3</v>
      </c>
      <c r="B93">
        <v>4</v>
      </c>
      <c r="C93">
        <v>2</v>
      </c>
      <c r="D93" t="str">
        <f>"INSERT INTO HistoriquesChambres VALUES(" &amp; Tableau19[[#This Row],[IdHistorique]] &amp; "," &amp; Tableau19[[#This Row],[Chambre]] &amp; "," &amp; Tableau19[[#This Row],[Reservations]] &amp; ");"</f>
        <v>INSERT INTO HistoriquesChambres VALUES(3,4,2);</v>
      </c>
    </row>
    <row r="94" spans="1:8" x14ac:dyDescent="0.25">
      <c r="A94">
        <v>4</v>
      </c>
      <c r="B94">
        <v>2</v>
      </c>
      <c r="C94">
        <v>3</v>
      </c>
      <c r="D94" t="str">
        <f>"INSERT INTO HistoriquesChambres VALUES(" &amp; Tableau19[[#This Row],[IdHistorique]] &amp; "," &amp; Tableau19[[#This Row],[Chambre]] &amp; "," &amp; Tableau19[[#This Row],[Reservations]] &amp; ");"</f>
        <v>INSERT INTO HistoriquesChambres VALUES(4,2,3);</v>
      </c>
    </row>
    <row r="95" spans="1:8" x14ac:dyDescent="0.25">
      <c r="A95">
        <v>5</v>
      </c>
      <c r="B95">
        <v>5</v>
      </c>
      <c r="C95">
        <v>4</v>
      </c>
      <c r="D95" t="str">
        <f>"INSERT INTO HistoriquesChambres VALUES(" &amp; Tableau19[[#This Row],[IdHistorique]] &amp; "," &amp; Tableau19[[#This Row],[Chambre]] &amp; "," &amp; Tableau19[[#This Row],[Reservations]] &amp; ");"</f>
        <v>INSERT INTO HistoriquesChambres VALUES(5,5,4);</v>
      </c>
    </row>
  </sheetData>
  <hyperlinks>
    <hyperlink ref="D54" r:id="rId1"/>
    <hyperlink ref="D55" r:id="rId2"/>
    <hyperlink ref="D56" r:id="rId3"/>
  </hyperlinks>
  <pageMargins left="0.7" right="0.7" top="0.75" bottom="0.75" header="0.3" footer="0.3"/>
  <pageSetup paperSize="9" orientation="portrait" r:id="rId4"/>
  <tableParts count="19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59011-14-01</dc:creator>
  <cp:lastModifiedBy>59011-14-01</cp:lastModifiedBy>
  <dcterms:created xsi:type="dcterms:W3CDTF">2023-01-12T08:29:28Z</dcterms:created>
  <dcterms:modified xsi:type="dcterms:W3CDTF">2023-01-12T15:18:04Z</dcterms:modified>
</cp:coreProperties>
</file>