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9" name="ID_4AF1644E23F5469C8427DD1B1F10A83E" descr="E_Team Heretic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9480" y="935355"/>
          <a:ext cx="2534285" cy="2540000"/>
        </a:xfrm>
        <a:prstGeom prst="rect">
          <a:avLst/>
        </a:prstGeom>
      </xdr:spPr>
    </xdr:pic>
  </etc:cellImage>
  <etc:cellImage>
    <xdr:pic>
      <xdr:nvPicPr>
        <xdr:cNvPr id="7" name="ID_D7722B57E05447DEBE72C39EE8A9F731" descr="C_FunPlus Phoeni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7330" y="2072005"/>
          <a:ext cx="1900555" cy="1905000"/>
        </a:xfrm>
        <a:prstGeom prst="rect">
          <a:avLst/>
        </a:prstGeom>
      </xdr:spPr>
    </xdr:pic>
  </etc:cellImage>
  <etc:cellImage>
    <xdr:pic>
      <xdr:nvPicPr>
        <xdr:cNvPr id="6" name="ID_A78947ADD60E4B9AACFCAE779E0114F7" descr="C_EDward Gamin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8365" y="593725"/>
          <a:ext cx="1900555" cy="1905000"/>
        </a:xfrm>
        <a:prstGeom prst="rect">
          <a:avLst/>
        </a:prstGeom>
      </xdr:spPr>
    </xdr:pic>
  </etc:cellImage>
  <etc:cellImage>
    <xdr:pic>
      <xdr:nvPicPr>
        <xdr:cNvPr id="3" name="ID_1A3A7A7BDCEE4A4E81B55D77328F65F8" descr="P_Paper Rex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27755" y="1007110"/>
          <a:ext cx="1900555" cy="1905000"/>
        </a:xfrm>
        <a:prstGeom prst="rect">
          <a:avLst/>
        </a:prstGeom>
      </xdr:spPr>
    </xdr:pic>
  </etc:cellImage>
  <etc:cellImage>
    <xdr:pic>
      <xdr:nvPicPr>
        <xdr:cNvPr id="4" name="ID_1F0BE2047E2A4BAEAD892BAD47B3B5A6" descr="P_Gen.G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33770" y="1671320"/>
          <a:ext cx="1900555" cy="1905000"/>
        </a:xfrm>
        <a:prstGeom prst="rect">
          <a:avLst/>
        </a:prstGeom>
      </xdr:spPr>
    </xdr:pic>
  </etc:cellImage>
  <etc:cellImage>
    <xdr:pic>
      <xdr:nvPicPr>
        <xdr:cNvPr id="10" name="ID_0DCABE9F44DA4E239F21ECDEB726BF58" descr="A_Sentinel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64410" y="2683510"/>
          <a:ext cx="1903730" cy="1905000"/>
        </a:xfrm>
        <a:prstGeom prst="rect">
          <a:avLst/>
        </a:prstGeom>
      </xdr:spPr>
    </xdr:pic>
  </etc:cellImage>
  <etc:cellImage>
    <xdr:pic>
      <xdr:nvPicPr>
        <xdr:cNvPr id="11" name="ID_B38396FE47394E2C8C4216DAB3EEFA09" descr="A_LOU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97245" y="7474585"/>
          <a:ext cx="1899920" cy="1932940"/>
        </a:xfrm>
        <a:prstGeom prst="rect">
          <a:avLst/>
        </a:prstGeom>
      </xdr:spPr>
    </xdr:pic>
  </etc:cellImage>
  <etc:cellImage>
    <xdr:pic>
      <xdr:nvPicPr>
        <xdr:cNvPr id="12" name="ID_7E54EC765F954BF0BF6E3014289FAE84" descr="E_Karmine Cor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82915" y="5740400"/>
          <a:ext cx="1899920" cy="1915160"/>
        </a:xfrm>
        <a:prstGeom prst="rect">
          <a:avLst/>
        </a:prstGeom>
      </xdr:spPr>
    </xdr:pic>
  </etc:cellImage>
  <etc:cellImage>
    <xdr:pic>
      <xdr:nvPicPr>
        <xdr:cNvPr id="13" name="ID_BA2487D371F2480A955BB261416FB890" descr="us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21105" y="4870450"/>
          <a:ext cx="3113405" cy="2103120"/>
        </a:xfrm>
        <a:prstGeom prst="rect">
          <a:avLst/>
        </a:prstGeom>
      </xdr:spPr>
    </xdr:pic>
  </etc:cellImage>
  <etc:cellImage>
    <xdr:pic>
      <xdr:nvPicPr>
        <xdr:cNvPr id="14" name="ID_268B8A0A44544341B29F9DDA7FA1D51C" descr="br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907405" y="6026150"/>
          <a:ext cx="3122295" cy="2085975"/>
        </a:xfrm>
        <a:prstGeom prst="rect">
          <a:avLst/>
        </a:prstGeom>
      </xdr:spPr>
    </xdr:pic>
  </etc:cellImage>
  <etc:cellImage>
    <xdr:pic>
      <xdr:nvPicPr>
        <xdr:cNvPr id="15" name="ID_7BE895EBAF304A60A4C5B4F2F664E2C4" descr="ca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080635" y="5860415"/>
          <a:ext cx="3116580" cy="2085340"/>
        </a:xfrm>
        <a:prstGeom prst="rect">
          <a:avLst/>
        </a:prstGeom>
      </xdr:spPr>
    </xdr:pic>
  </etc:cellImage>
  <etc:cellImage>
    <xdr:pic>
      <xdr:nvPicPr>
        <xdr:cNvPr id="16" name="ID_F2534797B2514259B37B3F90C14104CE" descr="ma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61940" y="5615940"/>
          <a:ext cx="3121025" cy="2090420"/>
        </a:xfrm>
        <a:prstGeom prst="rect">
          <a:avLst/>
        </a:prstGeom>
      </xdr:spPr>
    </xdr:pic>
  </etc:cellImage>
  <etc:cellImage>
    <xdr:pic>
      <xdr:nvPicPr>
        <xdr:cNvPr id="17" name="ID_6000619F3E9D44F6AE6CD3C3E56CAD75" descr="ar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001385" y="5615940"/>
          <a:ext cx="3122295" cy="2090420"/>
        </a:xfrm>
        <a:prstGeom prst="rect">
          <a:avLst/>
        </a:prstGeom>
      </xdr:spPr>
    </xdr:pic>
  </etc:cellImage>
  <etc:cellImage>
    <xdr:pic>
      <xdr:nvPicPr>
        <xdr:cNvPr id="18" name="ID_E90DCBB78AAB4DD2A719460C116F281B" descr="cn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274310" y="5318125"/>
          <a:ext cx="3119755" cy="2090420"/>
        </a:xfrm>
        <a:prstGeom prst="rect">
          <a:avLst/>
        </a:prstGeom>
      </xdr:spPr>
    </xdr:pic>
  </etc:cellImage>
  <etc:cellImage>
    <xdr:pic>
      <xdr:nvPicPr>
        <xdr:cNvPr id="19" name="ID_6FD6430484BB49FE9601020DAB644F5B" descr="tw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143500" y="5255260"/>
          <a:ext cx="3116580" cy="2095500"/>
        </a:xfrm>
        <a:prstGeom prst="rect">
          <a:avLst/>
        </a:prstGeom>
      </xdr:spPr>
    </xdr:pic>
  </etc:cellImage>
  <etc:cellImage>
    <xdr:pic>
      <xdr:nvPicPr>
        <xdr:cNvPr id="21" name="ID_115E27EB0FD249CAB22FFC543F696862" descr="au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807200" y="5500370"/>
          <a:ext cx="3120390" cy="2090420"/>
        </a:xfrm>
        <a:prstGeom prst="rect">
          <a:avLst/>
        </a:prstGeom>
      </xdr:spPr>
    </xdr:pic>
  </etc:cellImage>
  <etc:cellImage>
    <xdr:pic>
      <xdr:nvPicPr>
        <xdr:cNvPr id="22" name="ID_054258D69663499AADA6A9FCA4E10F45" descr="fr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690995" y="5255260"/>
          <a:ext cx="3118485" cy="2094865"/>
        </a:xfrm>
        <a:prstGeom prst="rect">
          <a:avLst/>
        </a:prstGeom>
      </xdr:spPr>
    </xdr:pic>
  </etc:cellImage>
  <etc:cellImage>
    <xdr:pic>
      <xdr:nvPicPr>
        <xdr:cNvPr id="23" name="ID_57DECDAF621B4ABDBC7D8E64B2E10BEC" descr="cz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26505" y="5508625"/>
          <a:ext cx="3120390" cy="2089785"/>
        </a:xfrm>
        <a:prstGeom prst="rect">
          <a:avLst/>
        </a:prstGeom>
      </xdr:spPr>
    </xdr:pic>
  </etc:cellImage>
  <etc:cellImage>
    <xdr:pic>
      <xdr:nvPicPr>
        <xdr:cNvPr id="24" name="ID_9A490142D9BF4C41BEA4AF01A76599D2" descr="pt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822315" y="5222240"/>
          <a:ext cx="3120390" cy="2094865"/>
        </a:xfrm>
        <a:prstGeom prst="rect">
          <a:avLst/>
        </a:prstGeom>
      </xdr:spPr>
    </xdr:pic>
  </etc:cellImage>
  <etc:cellImage>
    <xdr:pic>
      <xdr:nvPicPr>
        <xdr:cNvPr id="25" name="ID_ED6C9EB4D46D47A0B011F533288D71BF" descr="l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690235" y="5222240"/>
          <a:ext cx="3119755" cy="2095500"/>
        </a:xfrm>
        <a:prstGeom prst="rect">
          <a:avLst/>
        </a:prstGeom>
      </xdr:spPr>
    </xdr:pic>
  </etc:cellImage>
  <etc:cellImage>
    <xdr:pic>
      <xdr:nvPicPr>
        <xdr:cNvPr id="26" name="ID_58AD4992DB3B48FC91CB1DC9640F186D" descr="gb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814060" y="5255260"/>
          <a:ext cx="3120390" cy="2094865"/>
        </a:xfrm>
        <a:prstGeom prst="rect">
          <a:avLst/>
        </a:prstGeom>
      </xdr:spPr>
    </xdr:pic>
  </etc:cellImage>
  <etc:cellImage>
    <xdr:pic>
      <xdr:nvPicPr>
        <xdr:cNvPr id="27" name="ID_959C3ED946B741B495F5F344457CA70A" descr="tr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831965" y="5681980"/>
          <a:ext cx="3120390" cy="2090420"/>
        </a:xfrm>
        <a:prstGeom prst="rect">
          <a:avLst/>
        </a:prstGeom>
      </xdr:spPr>
    </xdr:pic>
  </etc:cellImage>
  <etc:cellImage>
    <xdr:pic>
      <xdr:nvPicPr>
        <xdr:cNvPr id="28" name="ID_6BF2B7BDCEC143CB9B923DEF2ED950E0" descr="pl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078220" y="5238750"/>
          <a:ext cx="3121660" cy="2095500"/>
        </a:xfrm>
        <a:prstGeom prst="rect">
          <a:avLst/>
        </a:prstGeom>
      </xdr:spPr>
    </xdr:pic>
  </etc:cellImage>
  <etc:cellImage>
    <xdr:pic>
      <xdr:nvPicPr>
        <xdr:cNvPr id="29" name="ID_950575228AB54565B95BE1A8CDDED0CF" descr="kr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334760" y="5097780"/>
          <a:ext cx="3119120" cy="2094865"/>
        </a:xfrm>
        <a:prstGeom prst="rect">
          <a:avLst/>
        </a:prstGeom>
      </xdr:spPr>
    </xdr:pic>
  </etc:cellImage>
  <etc:cellImage>
    <xdr:pic>
      <xdr:nvPicPr>
        <xdr:cNvPr id="30" name="ID_AE82F2EF4A454B3CBA695725E1E9B708" descr="id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600190" y="5326380"/>
          <a:ext cx="3120390" cy="2089785"/>
        </a:xfrm>
        <a:prstGeom prst="rect">
          <a:avLst/>
        </a:prstGeom>
      </xdr:spPr>
    </xdr:pic>
  </etc:cellImage>
  <etc:cellImage>
    <xdr:pic>
      <xdr:nvPicPr>
        <xdr:cNvPr id="31" name="ID_58917936AC9A4E2E89C66D86230F0730" descr="my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913880" y="5827395"/>
          <a:ext cx="3121025" cy="2085975"/>
        </a:xfrm>
        <a:prstGeom prst="rect">
          <a:avLst/>
        </a:prstGeom>
      </xdr:spPr>
    </xdr:pic>
  </etc:cellImage>
  <etc:cellImage>
    <xdr:pic>
      <xdr:nvPicPr>
        <xdr:cNvPr id="32" name="ID_AE2522B87EF74B1095DD7DEA2A944CB0" descr="ru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699250" y="5483225"/>
          <a:ext cx="3120390" cy="20910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<sst xmlns="http://schemas.openxmlformats.org/spreadsheetml/2006/main" count="101" uniqueCount="57">
  <si>
    <t>Country</t>
  </si>
  <si>
    <t>Team</t>
  </si>
  <si>
    <t>Player</t>
  </si>
  <si>
    <t>Tournaments</t>
  </si>
  <si>
    <t>Highest Placed</t>
  </si>
  <si>
    <t>zekken</t>
  </si>
  <si>
    <t>5th - 6th</t>
  </si>
  <si>
    <t>Shin</t>
  </si>
  <si>
    <t>9th - 16th</t>
  </si>
  <si>
    <t>Meteor</t>
  </si>
  <si>
    <t>9th - 10th</t>
  </si>
  <si>
    <t>Haodong</t>
  </si>
  <si>
    <t>Sacy</t>
  </si>
  <si>
    <t>1st</t>
  </si>
  <si>
    <t>Magnum</t>
  </si>
  <si>
    <t>2nd</t>
  </si>
  <si>
    <t>t3xture</t>
  </si>
  <si>
    <t>17th - 32nd</t>
  </si>
  <si>
    <t>CHICHOO</t>
  </si>
  <si>
    <t>TenZ</t>
  </si>
  <si>
    <t>marteen</t>
  </si>
  <si>
    <t>NaN</t>
  </si>
  <si>
    <t>Lakia</t>
  </si>
  <si>
    <t>3rd</t>
  </si>
  <si>
    <t>nobody</t>
  </si>
  <si>
    <t>johnqt</t>
  </si>
  <si>
    <t>N4RRATE</t>
  </si>
  <si>
    <t>Munchkin</t>
  </si>
  <si>
    <t>ZmjjKK</t>
  </si>
  <si>
    <t>Zellsis</t>
  </si>
  <si>
    <t>tomaszy</t>
  </si>
  <si>
    <t>Karon</t>
  </si>
  <si>
    <t>Smoggy</t>
  </si>
  <si>
    <t>Less</t>
  </si>
  <si>
    <t>Boo</t>
  </si>
  <si>
    <t>mindfreak</t>
  </si>
  <si>
    <t>AAAAY</t>
  </si>
  <si>
    <t>13th - 16th</t>
  </si>
  <si>
    <t>Saadhak</t>
  </si>
  <si>
    <t>benjyfishy</t>
  </si>
  <si>
    <t>f0rsakeN</t>
  </si>
  <si>
    <t>BerLIN</t>
  </si>
  <si>
    <t>cauanzin</t>
  </si>
  <si>
    <t>MiniBoo</t>
  </si>
  <si>
    <t>d4v41</t>
  </si>
  <si>
    <t>Lysoar</t>
  </si>
  <si>
    <t>tuyz</t>
  </si>
  <si>
    <t>RieNs</t>
  </si>
  <si>
    <t>something</t>
  </si>
  <si>
    <t>Autumn</t>
  </si>
  <si>
    <t>0 (3)</t>
  </si>
  <si>
    <t>NaN (5th - 8th)</t>
  </si>
  <si>
    <t>qck</t>
  </si>
  <si>
    <t>paTiTek</t>
  </si>
  <si>
    <t>Monyet</t>
  </si>
  <si>
    <t>Life</t>
  </si>
  <si>
    <t>11th - 12th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</si>
</sst>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zoomScale="115" zoomScaleNormal="115" workbookViewId="0">
      <selection activeCell="F14" sqref="F14"/>
    </sheetView>
  </sheetViews>
  <sheetFormatPr defaultColWidth="9.14285714285714" defaultRowHeight="15"/>
  <cols>
    <col min="1" max="1" width="8.61904761904762" customWidth="1"/>
    <col min="2" max="2" width="6.42857142857143" customWidth="1"/>
    <col min="3" max="3" width="9.28571428571429" customWidth="1"/>
    <col min="4" max="4" width="13.7142857142857" customWidth="1"/>
    <col min="5" max="5" width="15.1428571428571" customWidth="1"/>
    <col min="6" max="6" width="8.6" customWidth="1"/>
    <col min="7" max="7" width="6.42857142857143" customWidth="1"/>
    <col min="8" max="8" width="9.28571428571429" customWidth="1"/>
    <col min="9" max="9" width="13.7142857142857" customWidth="1"/>
    <col min="10" max="10" width="15.1428571428571" customWidth="1"/>
    <col min="11" max="11" width="8.57142857142857" customWidth="1"/>
    <col min="12" max="12" width="6.42857142857143" customWidth="1"/>
    <col min="13" max="13" width="10.2857142857143" customWidth="1"/>
    <col min="14" max="14" width="13.7142857142857" customWidth="1"/>
    <col min="15" max="15" width="15.1428571428571" customWidth="1"/>
    <col min="16" max="16" width="8.57142857142857" customWidth="1"/>
    <col min="17" max="17" width="6.42857142857143" customWidth="1"/>
    <col min="18" max="18" width="9.28571428571429" customWidth="1"/>
    <col min="19" max="19" width="13.7142857142857" customWidth="1"/>
    <col min="20" max="20" width="15.142857142857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ht="31" customHeight="1" spans="1:20">
      <c r="A2" s="1" t="str">
        <f>_xlfn.DISPIMG("ID_BA2487D371F2480A955BB261416FB890",1)</f>
        <v>=DISPIMG("ID_BA2487D371F2480A955BB261416FB890",1)</v>
      </c>
      <c r="B2" s="1" t="str">
        <f>_xlfn.DISPIMG("ID_0DCABE9F44DA4E239F21ECDEB726BF58",1)</f>
        <v>=DISPIMG("ID_0DCABE9F44DA4E239F21ECDEB726BF58",1)</v>
      </c>
      <c r="C2" s="2" t="s">
        <v>5</v>
      </c>
      <c r="D2" s="3">
        <v>2</v>
      </c>
      <c r="E2" s="4" t="s">
        <v>6</v>
      </c>
      <c r="F2" s="1" t="str">
        <f>_xlfn.DISPIMG("ID_054258D69663499AADA6A9FCA4E10F45",1)</f>
        <v>=DISPIMG("ID_054258D69663499AADA6A9FCA4E10F45",1)</v>
      </c>
      <c r="G2" s="1" t="str">
        <f>_xlfn.DISPIMG("ID_7E54EC765F954BF0BF6E3014289FAE84",1)</f>
        <v>=DISPIMG("ID_7E54EC765F954BF0BF6E3014289FAE84",1)</v>
      </c>
      <c r="H2" s="2" t="s">
        <v>7</v>
      </c>
      <c r="I2" s="3">
        <v>1</v>
      </c>
      <c r="J2" s="4" t="s">
        <v>8</v>
      </c>
      <c r="K2" s="1" t="str">
        <f>_xlfn.DISPIMG("ID_950575228AB54565B95BE1A8CDDED0CF",1)</f>
        <v>=DISPIMG("ID_950575228AB54565B95BE1A8CDDED0CF",1)</v>
      </c>
      <c r="L2" s="1" t="str">
        <f>_xlfn.DISPIMG("ID_1F0BE2047E2A4BAEAD892BAD47B3B5A6",1)</f>
        <v>=DISPIMG("ID_1F0BE2047E2A4BAEAD892BAD47B3B5A6",1)</v>
      </c>
      <c r="M2" s="2" t="s">
        <v>9</v>
      </c>
      <c r="N2" s="3">
        <v>3</v>
      </c>
      <c r="O2" s="4" t="s">
        <v>10</v>
      </c>
      <c r="P2" s="1" t="str">
        <f>_xlfn.DISPIMG("ID_E90DCBB78AAB4DD2A719460C116F281B",1)</f>
        <v>=DISPIMG("ID_E90DCBB78AAB4DD2A719460C116F281B",1)</v>
      </c>
      <c r="Q2" s="1" t="str">
        <f>_xlfn.DISPIMG("ID_A78947ADD60E4B9AACFCAE779E0114F7",1)</f>
        <v>=DISPIMG("ID_A78947ADD60E4B9AACFCAE779E0114F7",1)</v>
      </c>
      <c r="R2" s="2" t="s">
        <v>11</v>
      </c>
      <c r="S2" s="3">
        <v>4</v>
      </c>
      <c r="T2" s="4" t="s">
        <v>6</v>
      </c>
    </row>
    <row r="3" ht="31" customHeight="1" spans="1:20">
      <c r="A3" s="1" t="str">
        <f>_xlfn.DISPIMG("ID_268B8A0A44544341B29F9DDA7FA1D51C",1)</f>
        <v>=DISPIMG("ID_268B8A0A44544341B29F9DDA7FA1D51C",1)</v>
      </c>
      <c r="B3" s="1" t="str">
        <f>_xlfn.DISPIMG("ID_0DCABE9F44DA4E239F21ECDEB726BF58",1)</f>
        <v>=DISPIMG("ID_0DCABE9F44DA4E239F21ECDEB726BF58",1)</v>
      </c>
      <c r="C3" s="2" t="s">
        <v>12</v>
      </c>
      <c r="D3" s="3">
        <v>4</v>
      </c>
      <c r="E3" s="5" t="s">
        <v>13</v>
      </c>
      <c r="F3" s="1" t="str">
        <f>_xlfn.DISPIMG("ID_57DECDAF621B4ABDBC7D8E64B2E10BEC",1)</f>
        <v>=DISPIMG("ID_57DECDAF621B4ABDBC7D8E64B2E10BEC",1)</v>
      </c>
      <c r="G3" s="1" t="str">
        <f>_xlfn.DISPIMG("ID_7E54EC765F954BF0BF6E3014289FAE84",1)</f>
        <v>=DISPIMG("ID_7E54EC765F954BF0BF6E3014289FAE84",1)</v>
      </c>
      <c r="H3" s="2" t="s">
        <v>14</v>
      </c>
      <c r="I3" s="3">
        <v>3</v>
      </c>
      <c r="J3" s="6" t="s">
        <v>15</v>
      </c>
      <c r="K3" s="1" t="str">
        <f>_xlfn.DISPIMG("ID_950575228AB54565B95BE1A8CDDED0CF",1)</f>
        <v>=DISPIMG("ID_950575228AB54565B95BE1A8CDDED0CF",1)</v>
      </c>
      <c r="L3" s="1" t="str">
        <f>_xlfn.DISPIMG("ID_1F0BE2047E2A4BAEAD892BAD47B3B5A6",1)</f>
        <v>=DISPIMG("ID_1F0BE2047E2A4BAEAD892BAD47B3B5A6",1)</v>
      </c>
      <c r="M3" s="2" t="s">
        <v>16</v>
      </c>
      <c r="N3" s="3">
        <v>1</v>
      </c>
      <c r="O3" s="4" t="s">
        <v>17</v>
      </c>
      <c r="P3" s="1" t="str">
        <f>_xlfn.DISPIMG("ID_E90DCBB78AAB4DD2A719460C116F281B",1)</f>
        <v>=DISPIMG("ID_E90DCBB78AAB4DD2A719460C116F281B",1)</v>
      </c>
      <c r="Q3" s="1" t="str">
        <f>_xlfn.DISPIMG("ID_A78947ADD60E4B9AACFCAE779E0114F7",1)</f>
        <v>=DISPIMG("ID_A78947ADD60E4B9AACFCAE779E0114F7",1)</v>
      </c>
      <c r="R3" s="2" t="s">
        <v>18</v>
      </c>
      <c r="S3" s="3">
        <v>4</v>
      </c>
      <c r="T3" s="4" t="s">
        <v>6</v>
      </c>
    </row>
    <row r="4" ht="31" customHeight="1" spans="1:20">
      <c r="A4" s="1" t="str">
        <f>_xlfn.DISPIMG("ID_7BE895EBAF304A60A4C5B4F2F664E2C4",1)</f>
        <v>=DISPIMG("ID_7BE895EBAF304A60A4C5B4F2F664E2C4",1)</v>
      </c>
      <c r="B4" s="1" t="str">
        <f>_xlfn.DISPIMG("ID_0DCABE9F44DA4E239F21ECDEB726BF58",1)</f>
        <v>=DISPIMG("ID_0DCABE9F44DA4E239F21ECDEB726BF58",1)</v>
      </c>
      <c r="C4" s="2" t="s">
        <v>19</v>
      </c>
      <c r="D4" s="3">
        <v>3</v>
      </c>
      <c r="E4" s="5" t="s">
        <v>13</v>
      </c>
      <c r="F4" s="1" t="str">
        <f>_xlfn.DISPIMG("ID_57DECDAF621B4ABDBC7D8E64B2E10BEC",1)</f>
        <v>=DISPIMG("ID_57DECDAF621B4ABDBC7D8E64B2E10BEC",1)</v>
      </c>
      <c r="G4" s="1" t="str">
        <f>_xlfn.DISPIMG("ID_7E54EC765F954BF0BF6E3014289FAE84",1)</f>
        <v>=DISPIMG("ID_7E54EC765F954BF0BF6E3014289FAE84",1)</v>
      </c>
      <c r="H4" s="2" t="s">
        <v>20</v>
      </c>
      <c r="I4" s="3">
        <v>0</v>
      </c>
      <c r="J4" s="4" t="s">
        <v>21</v>
      </c>
      <c r="K4" s="1" t="str">
        <f>_xlfn.DISPIMG("ID_950575228AB54565B95BE1A8CDDED0CF",1)</f>
        <v>=DISPIMG("ID_950575228AB54565B95BE1A8CDDED0CF",1)</v>
      </c>
      <c r="L4" s="1" t="str">
        <f>_xlfn.DISPIMG("ID_1F0BE2047E2A4BAEAD892BAD47B3B5A6",1)</f>
        <v>=DISPIMG("ID_1F0BE2047E2A4BAEAD892BAD47B3B5A6",1)</v>
      </c>
      <c r="M4" s="2" t="s">
        <v>22</v>
      </c>
      <c r="N4" s="3">
        <v>3</v>
      </c>
      <c r="O4" s="8" t="s">
        <v>23</v>
      </c>
      <c r="P4" s="1" t="str">
        <f>_xlfn.DISPIMG("ID_E90DCBB78AAB4DD2A719460C116F281B",1)</f>
        <v>=DISPIMG("ID_E90DCBB78AAB4DD2A719460C116F281B",1)</v>
      </c>
      <c r="Q4" s="1" t="str">
        <f>_xlfn.DISPIMG("ID_A78947ADD60E4B9AACFCAE779E0114F7",1)</f>
        <v>=DISPIMG("ID_A78947ADD60E4B9AACFCAE779E0114F7",1)</v>
      </c>
      <c r="R4" s="2" t="s">
        <v>24</v>
      </c>
      <c r="S4" s="3">
        <v>4</v>
      </c>
      <c r="T4" s="4" t="s">
        <v>6</v>
      </c>
    </row>
    <row r="5" ht="31" customHeight="1" spans="1:20">
      <c r="A5" s="1" t="str">
        <f>_xlfn.DISPIMG("ID_F2534797B2514259B37B3F90C14104CE",1)</f>
        <v>=DISPIMG("ID_F2534797B2514259B37B3F90C14104CE",1)</v>
      </c>
      <c r="B5" s="1" t="str">
        <f>_xlfn.DISPIMG("ID_0DCABE9F44DA4E239F21ECDEB726BF58",1)</f>
        <v>=DISPIMG("ID_0DCABE9F44DA4E239F21ECDEB726BF58",1)</v>
      </c>
      <c r="C5" s="2" t="s">
        <v>25</v>
      </c>
      <c r="D5" s="3">
        <v>0</v>
      </c>
      <c r="E5" s="4" t="s">
        <v>21</v>
      </c>
      <c r="F5" s="1" t="str">
        <f>_xlfn.DISPIMG("ID_BA2487D371F2480A955BB261416FB890",1)</f>
        <v>=DISPIMG("ID_BA2487D371F2480A955BB261416FB890",1)</v>
      </c>
      <c r="G5" s="1" t="str">
        <f>_xlfn.DISPIMG("ID_7E54EC765F954BF0BF6E3014289FAE84",1)</f>
        <v>=DISPIMG("ID_7E54EC765F954BF0BF6E3014289FAE84",1)</v>
      </c>
      <c r="H5" s="2" t="s">
        <v>26</v>
      </c>
      <c r="I5" s="3">
        <v>0</v>
      </c>
      <c r="J5" s="4" t="s">
        <v>21</v>
      </c>
      <c r="K5" s="1" t="str">
        <f>_xlfn.DISPIMG("ID_950575228AB54565B95BE1A8CDDED0CF",1)</f>
        <v>=DISPIMG("ID_950575228AB54565B95BE1A8CDDED0CF",1)</v>
      </c>
      <c r="L5" s="1" t="str">
        <f>_xlfn.DISPIMG("ID_1F0BE2047E2A4BAEAD892BAD47B3B5A6",1)</f>
        <v>=DISPIMG("ID_1F0BE2047E2A4BAEAD892BAD47B3B5A6",1)</v>
      </c>
      <c r="M5" s="2" t="s">
        <v>27</v>
      </c>
      <c r="N5" s="3">
        <v>5</v>
      </c>
      <c r="O5" s="4" t="s">
        <v>10</v>
      </c>
      <c r="P5" s="1" t="str">
        <f>_xlfn.DISPIMG("ID_E90DCBB78AAB4DD2A719460C116F281B",1)</f>
        <v>=DISPIMG("ID_E90DCBB78AAB4DD2A719460C116F281B",1)</v>
      </c>
      <c r="Q5" s="1" t="str">
        <f>_xlfn.DISPIMG("ID_A78947ADD60E4B9AACFCAE779E0114F7",1)</f>
        <v>=DISPIMG("ID_A78947ADD60E4B9AACFCAE779E0114F7",1)</v>
      </c>
      <c r="R5" s="2" t="s">
        <v>28</v>
      </c>
      <c r="S5" s="3">
        <v>4</v>
      </c>
      <c r="T5" s="4" t="s">
        <v>6</v>
      </c>
    </row>
    <row r="6" ht="31" customHeight="1" spans="1:20">
      <c r="A6" s="1" t="str">
        <f>_xlfn.DISPIMG("ID_BA2487D371F2480A955BB261416FB890",1)</f>
        <v>=DISPIMG("ID_BA2487D371F2480A955BB261416FB890",1)</v>
      </c>
      <c r="B6" s="1" t="str">
        <f>_xlfn.DISPIMG("ID_0DCABE9F44DA4E239F21ECDEB726BF58",1)</f>
        <v>=DISPIMG("ID_0DCABE9F44DA4E239F21ECDEB726BF58",1)</v>
      </c>
      <c r="C6" s="2" t="s">
        <v>29</v>
      </c>
      <c r="D6" s="3">
        <v>2</v>
      </c>
      <c r="E6" s="4" t="s">
        <v>6</v>
      </c>
      <c r="F6" s="1" t="str">
        <f>_xlfn.DISPIMG("ID_9A490142D9BF4C41BEA4AF01A76599D2",1)</f>
        <v>=DISPIMG("ID_9A490142D9BF4C41BEA4AF01A76599D2",1)</v>
      </c>
      <c r="G6" s="1" t="str">
        <f>_xlfn.DISPIMG("ID_7E54EC765F954BF0BF6E3014289FAE84",1)</f>
        <v>=DISPIMG("ID_7E54EC765F954BF0BF6E3014289FAE84",1)</v>
      </c>
      <c r="H6" s="2" t="s">
        <v>30</v>
      </c>
      <c r="I6" s="3">
        <v>0</v>
      </c>
      <c r="J6" s="4" t="s">
        <v>21</v>
      </c>
      <c r="K6" s="1" t="str">
        <f>_xlfn.DISPIMG("ID_950575228AB54565B95BE1A8CDDED0CF",1)</f>
        <v>=DISPIMG("ID_950575228AB54565B95BE1A8CDDED0CF",1)</v>
      </c>
      <c r="L6" s="1" t="str">
        <f>_xlfn.DISPIMG("ID_1F0BE2047E2A4BAEAD892BAD47B3B5A6",1)</f>
        <v>=DISPIMG("ID_1F0BE2047E2A4BAEAD892BAD47B3B5A6",1)</v>
      </c>
      <c r="M6" s="2" t="s">
        <v>31</v>
      </c>
      <c r="N6" s="3">
        <v>0</v>
      </c>
      <c r="O6" s="4" t="s">
        <v>21</v>
      </c>
      <c r="P6" s="1" t="str">
        <f>_xlfn.DISPIMG("ID_E90DCBB78AAB4DD2A719460C116F281B",1)</f>
        <v>=DISPIMG("ID_E90DCBB78AAB4DD2A719460C116F281B",1)</v>
      </c>
      <c r="Q6" s="1" t="str">
        <f>_xlfn.DISPIMG("ID_A78947ADD60E4B9AACFCAE779E0114F7",1)</f>
        <v>=DISPIMG("ID_A78947ADD60E4B9AACFCAE779E0114F7",1)</v>
      </c>
      <c r="R6" s="2" t="s">
        <v>32</v>
      </c>
      <c r="S6" s="3">
        <v>4</v>
      </c>
      <c r="T6" s="4" t="s">
        <v>6</v>
      </c>
    </row>
    <row r="7" ht="31" customHeight="1" spans="1:20">
      <c r="A7" s="1" t="str">
        <f t="shared" ref="A7:A11" si="0">_xlfn.DISPIMG("ID_268B8A0A44544341B29F9DDA7FA1D51C",1)</f>
        <v>=DISPIMG("ID_268B8A0A44544341B29F9DDA7FA1D51C",1)</v>
      </c>
      <c r="B7" s="1" t="str">
        <f>_xlfn.DISPIMG("ID_B38396FE47394E2C8C4216DAB3EEFA09",1)</f>
        <v>=DISPIMG("ID_B38396FE47394E2C8C4216DAB3EEFA09",1)</v>
      </c>
      <c r="C7" s="2" t="s">
        <v>33</v>
      </c>
      <c r="D7" s="3">
        <v>6</v>
      </c>
      <c r="E7" s="5" t="s">
        <v>13</v>
      </c>
      <c r="F7" s="1" t="str">
        <f>_xlfn.DISPIMG("ID_ED6C9EB4D46D47A0B011F533288D71BF",1)</f>
        <v>=DISPIMG("ID_ED6C9EB4D46D47A0B011F533288D71BF",1)</v>
      </c>
      <c r="G7" s="1" t="str">
        <f>_xlfn.DISPIMG("ID_4AF1644E23F5469C8427DD1B1F10A83E",1)</f>
        <v>=DISPIMG("ID_4AF1644E23F5469C8427DD1B1F10A83E",1)</v>
      </c>
      <c r="H7" s="2" t="s">
        <v>34</v>
      </c>
      <c r="I7" s="3">
        <v>1</v>
      </c>
      <c r="J7" s="4" t="s">
        <v>17</v>
      </c>
      <c r="K7" s="1" t="str">
        <f t="shared" ref="K7:K11" si="1">_xlfn.DISPIMG("ID_AE82F2EF4A454B3CBA695725E1E9B708",1)</f>
        <v>=DISPIMG("ID_AE82F2EF4A454B3CBA695725E1E9B708",1)</v>
      </c>
      <c r="L7" s="1" t="str">
        <f>_xlfn.DISPIMG("ID_1A3A7A7BDCEE4A4E81B55D77328F65F8",1)</f>
        <v>=DISPIMG("ID_1A3A7A7BDCEE4A4E81B55D77328F65F8",1)</v>
      </c>
      <c r="M7" s="2" t="s">
        <v>35</v>
      </c>
      <c r="N7" s="3">
        <v>4</v>
      </c>
      <c r="O7" s="6" t="s">
        <v>15</v>
      </c>
      <c r="P7" s="1" t="str">
        <f>_xlfn.DISPIMG("ID_E90DCBB78AAB4DD2A719460C116F281B",1)</f>
        <v>=DISPIMG("ID_E90DCBB78AAB4DD2A719460C116F281B",1)</v>
      </c>
      <c r="Q7" s="1" t="str">
        <f>_xlfn.DISPIMG("ID_D7722B57E05447DEBE72C39EE8A9F731",1)</f>
        <v>=DISPIMG("ID_D7722B57E05447DEBE72C39EE8A9F731",1)</v>
      </c>
      <c r="R7" s="2" t="s">
        <v>36</v>
      </c>
      <c r="S7" s="3">
        <v>2</v>
      </c>
      <c r="T7" s="4" t="s">
        <v>37</v>
      </c>
    </row>
    <row r="8" ht="31" customHeight="1" spans="1:20">
      <c r="A8" s="1" t="str">
        <f>_xlfn.DISPIMG("ID_6000619F3E9D44F6AE6CD3C3E56CAD75",1)</f>
        <v>=DISPIMG("ID_6000619F3E9D44F6AE6CD3C3E56CAD75",1)</v>
      </c>
      <c r="B8" s="1" t="str">
        <f>_xlfn.DISPIMG("ID_B38396FE47394E2C8C4216DAB3EEFA09",1)</f>
        <v>=DISPIMG("ID_B38396FE47394E2C8C4216DAB3EEFA09",1)</v>
      </c>
      <c r="C8" s="2" t="s">
        <v>38</v>
      </c>
      <c r="D8" s="3">
        <v>6</v>
      </c>
      <c r="E8" s="5" t="s">
        <v>13</v>
      </c>
      <c r="F8" s="1" t="str">
        <f>_xlfn.DISPIMG("ID_58AD4992DB3B48FC91CB1DC9640F186D",1)</f>
        <v>=DISPIMG("ID_58AD4992DB3B48FC91CB1DC9640F186D",1)</v>
      </c>
      <c r="G8" s="1" t="str">
        <f>_xlfn.DISPIMG("ID_4AF1644E23F5469C8427DD1B1F10A83E",1)</f>
        <v>=DISPIMG("ID_4AF1644E23F5469C8427DD1B1F10A83E",1)</v>
      </c>
      <c r="H8" s="2" t="s">
        <v>39</v>
      </c>
      <c r="I8" s="3">
        <v>0</v>
      </c>
      <c r="J8" s="4" t="s">
        <v>21</v>
      </c>
      <c r="K8" s="1" t="str">
        <f t="shared" si="1"/>
        <v>=DISPIMG("ID_AE82F2EF4A454B3CBA695725E1E9B708",1)</v>
      </c>
      <c r="L8" s="1" t="str">
        <f>_xlfn.DISPIMG("ID_1A3A7A7BDCEE4A4E81B55D77328F65F8",1)</f>
        <v>=DISPIMG("ID_1A3A7A7BDCEE4A4E81B55D77328F65F8",1)</v>
      </c>
      <c r="M8" s="2" t="s">
        <v>40</v>
      </c>
      <c r="N8" s="3">
        <v>4</v>
      </c>
      <c r="O8" s="6" t="s">
        <v>15</v>
      </c>
      <c r="P8" s="1" t="str">
        <f>_xlfn.DISPIMG("ID_6FD6430484BB49FE9601020DAB644F5B",1)</f>
        <v>=DISPIMG("ID_6FD6430484BB49FE9601020DAB644F5B",1)</v>
      </c>
      <c r="Q8" s="1" t="str">
        <f>_xlfn.DISPIMG("ID_D7722B57E05447DEBE72C39EE8A9F731",1)</f>
        <v>=DISPIMG("ID_D7722B57E05447DEBE72C39EE8A9F731",1)</v>
      </c>
      <c r="R8" s="2" t="s">
        <v>41</v>
      </c>
      <c r="S8" s="3">
        <v>2</v>
      </c>
      <c r="T8" s="4" t="s">
        <v>37</v>
      </c>
    </row>
    <row r="9" ht="31" customHeight="1" spans="1:20">
      <c r="A9" s="1" t="str">
        <f t="shared" si="0"/>
        <v>=DISPIMG("ID_268B8A0A44544341B29F9DDA7FA1D51C",1)</v>
      </c>
      <c r="B9" s="1" t="str">
        <f>_xlfn.DISPIMG("ID_B38396FE47394E2C8C4216DAB3EEFA09",1)</f>
        <v>=DISPIMG("ID_B38396FE47394E2C8C4216DAB3EEFA09",1)</v>
      </c>
      <c r="C9" s="2" t="s">
        <v>42</v>
      </c>
      <c r="D9" s="3">
        <v>4</v>
      </c>
      <c r="E9" s="6" t="s">
        <v>15</v>
      </c>
      <c r="F9" s="1" t="str">
        <f>_xlfn.DISPIMG("ID_ED6C9EB4D46D47A0B011F533288D71BF",1)</f>
        <v>=DISPIMG("ID_ED6C9EB4D46D47A0B011F533288D71BF",1)</v>
      </c>
      <c r="G9" s="1" t="str">
        <f>_xlfn.DISPIMG("ID_4AF1644E23F5469C8427DD1B1F10A83E",1)</f>
        <v>=DISPIMG("ID_4AF1644E23F5469C8427DD1B1F10A83E",1)</v>
      </c>
      <c r="H9" s="2" t="s">
        <v>43</v>
      </c>
      <c r="I9" s="3">
        <v>0</v>
      </c>
      <c r="J9" s="4" t="s">
        <v>21</v>
      </c>
      <c r="K9" s="1" t="str">
        <f>_xlfn.DISPIMG("ID_58917936AC9A4E2E89C66D86230F0730",1)</f>
        <v>=DISPIMG("ID_58917936AC9A4E2E89C66D86230F0730",1)</v>
      </c>
      <c r="L9" s="1" t="str">
        <f>_xlfn.DISPIMG("ID_1A3A7A7BDCEE4A4E81B55D77328F65F8",1)</f>
        <v>=DISPIMG("ID_1A3A7A7BDCEE4A4E81B55D77328F65F8",1)</v>
      </c>
      <c r="M9" s="2" t="s">
        <v>44</v>
      </c>
      <c r="N9" s="3">
        <v>4</v>
      </c>
      <c r="O9" s="6" t="s">
        <v>15</v>
      </c>
      <c r="P9" s="1" t="str">
        <f>_xlfn.DISPIMG("ID_E90DCBB78AAB4DD2A719460C116F281B",1)</f>
        <v>=DISPIMG("ID_E90DCBB78AAB4DD2A719460C116F281B",1)</v>
      </c>
      <c r="Q9" s="1" t="str">
        <f>_xlfn.DISPIMG("ID_D7722B57E05447DEBE72C39EE8A9F731",1)</f>
        <v>=DISPIMG("ID_D7722B57E05447DEBE72C39EE8A9F731",1)</v>
      </c>
      <c r="R9" s="2" t="s">
        <v>45</v>
      </c>
      <c r="S9" s="3">
        <v>1</v>
      </c>
      <c r="T9" s="4" t="s">
        <v>37</v>
      </c>
    </row>
    <row r="10" ht="31" customHeight="1" spans="1:20">
      <c r="A10" s="1" t="str">
        <f t="shared" si="0"/>
        <v>=DISPIMG("ID_268B8A0A44544341B29F9DDA7FA1D51C",1)</v>
      </c>
      <c r="B10" s="1" t="str">
        <f>_xlfn.DISPIMG("ID_B38396FE47394E2C8C4216DAB3EEFA09",1)</f>
        <v>=DISPIMG("ID_B38396FE47394E2C8C4216DAB3EEFA09",1)</v>
      </c>
      <c r="C10" s="2" t="s">
        <v>46</v>
      </c>
      <c r="D10" s="3">
        <v>4</v>
      </c>
      <c r="E10" s="6" t="s">
        <v>15</v>
      </c>
      <c r="F10" s="1" t="str">
        <f>_xlfn.DISPIMG("ID_959C3ED946B741B495F5F344457CA70A",1)</f>
        <v>=DISPIMG("ID_959C3ED946B741B495F5F344457CA70A",1)</v>
      </c>
      <c r="G10" s="1" t="str">
        <f>_xlfn.DISPIMG("ID_4AF1644E23F5469C8427DD1B1F10A83E",1)</f>
        <v>=DISPIMG("ID_4AF1644E23F5469C8427DD1B1F10A83E",1)</v>
      </c>
      <c r="H10" s="2" t="s">
        <v>47</v>
      </c>
      <c r="I10" s="3">
        <v>0</v>
      </c>
      <c r="J10" s="4" t="s">
        <v>21</v>
      </c>
      <c r="K10" s="1" t="str">
        <f>_xlfn.DISPIMG("ID_AE2522B87EF74B1095DD7DEA2A944CB0",1)</f>
        <v>=DISPIMG("ID_AE2522B87EF74B1095DD7DEA2A944CB0",1)</v>
      </c>
      <c r="L10" s="1" t="str">
        <f>_xlfn.DISPIMG("ID_1A3A7A7BDCEE4A4E81B55D77328F65F8",1)</f>
        <v>=DISPIMG("ID_1A3A7A7BDCEE4A4E81B55D77328F65F8",1)</v>
      </c>
      <c r="M10" s="2" t="s">
        <v>48</v>
      </c>
      <c r="N10" s="3">
        <v>1</v>
      </c>
      <c r="O10" s="6" t="s">
        <v>15</v>
      </c>
      <c r="P10" s="1" t="str">
        <f>_xlfn.DISPIMG("ID_115E27EB0FD249CAB22FFC543F696862",1)</f>
        <v>=DISPIMG("ID_115E27EB0FD249CAB22FFC543F696862",1)</v>
      </c>
      <c r="Q10" s="1" t="str">
        <f>_xlfn.DISPIMG("ID_D7722B57E05447DEBE72C39EE8A9F731",1)</f>
        <v>=DISPIMG("ID_D7722B57E05447DEBE72C39EE8A9F731",1)</v>
      </c>
      <c r="R10" s="2" t="s">
        <v>49</v>
      </c>
      <c r="S10" s="9" t="s">
        <v>50</v>
      </c>
      <c r="T10" s="4" t="s">
        <v>51</v>
      </c>
    </row>
    <row r="11" ht="31" customHeight="1" spans="1:20">
      <c r="A11" s="1" t="str">
        <f t="shared" si="0"/>
        <v>=DISPIMG("ID_268B8A0A44544341B29F9DDA7FA1D51C",1)</v>
      </c>
      <c r="B11" s="1" t="str">
        <f>_xlfn.DISPIMG("ID_B38396FE47394E2C8C4216DAB3EEFA09",1)</f>
        <v>=DISPIMG("ID_B38396FE47394E2C8C4216DAB3EEFA09",1)</v>
      </c>
      <c r="C11" s="2" t="s">
        <v>52</v>
      </c>
      <c r="D11" s="3">
        <v>3</v>
      </c>
      <c r="E11" s="6" t="s">
        <v>15</v>
      </c>
      <c r="F11" s="1" t="str">
        <f>_xlfn.DISPIMG("ID_6BF2B7BDCEC143CB9B923DEF2ED950E0",1)</f>
        <v>=DISPIMG("ID_6BF2B7BDCEC143CB9B923DEF2ED950E0",1)</v>
      </c>
      <c r="G11" s="1" t="str">
        <f>_xlfn.DISPIMG("ID_4AF1644E23F5469C8427DD1B1F10A83E",1)</f>
        <v>=DISPIMG("ID_4AF1644E23F5469C8427DD1B1F10A83E",1)</v>
      </c>
      <c r="H11" s="2" t="s">
        <v>53</v>
      </c>
      <c r="I11" s="3">
        <v>0</v>
      </c>
      <c r="J11" s="4" t="s">
        <v>21</v>
      </c>
      <c r="K11" s="1" t="str">
        <f t="shared" si="1"/>
        <v>=DISPIMG("ID_AE82F2EF4A454B3CBA695725E1E9B708",1)</v>
      </c>
      <c r="L11" s="1" t="str">
        <f>_xlfn.DISPIMG("ID_1A3A7A7BDCEE4A4E81B55D77328F65F8",1)</f>
        <v>=DISPIMG("ID_1A3A7A7BDCEE4A4E81B55D77328F65F8",1)</v>
      </c>
      <c r="M11" s="2" t="s">
        <v>54</v>
      </c>
      <c r="N11" s="3">
        <v>1</v>
      </c>
      <c r="O11" s="4" t="s">
        <v>17</v>
      </c>
      <c r="P11" s="1" t="str">
        <f>_xlfn.DISPIMG("ID_E90DCBB78AAB4DD2A719460C116F281B",1)</f>
        <v>=DISPIMG("ID_E90DCBB78AAB4DD2A719460C116F281B",1)</v>
      </c>
      <c r="Q11" s="1" t="str">
        <f>_xlfn.DISPIMG("ID_D7722B57E05447DEBE72C39EE8A9F731",1)</f>
        <v>=DISPIMG("ID_D7722B57E05447DEBE72C39EE8A9F731",1)</v>
      </c>
      <c r="R11" s="2" t="s">
        <v>55</v>
      </c>
      <c r="S11" s="3">
        <v>2</v>
      </c>
      <c r="T11" s="4" t="s">
        <v>56</v>
      </c>
    </row>
    <row r="12" ht="31" customHeight="1" spans="4:19">
      <c r="D12" s="7">
        <f>SUM(D2:D11)</f>
        <v>34</v>
      </c>
      <c r="I12" s="7">
        <f>SUM(I2:I11)</f>
        <v>5</v>
      </c>
      <c r="N12" s="7">
        <f>SUM(N2:N11)</f>
        <v>26</v>
      </c>
      <c r="S12" s="7">
        <f>SUM(S2:S11)</f>
        <v>27</v>
      </c>
    </row>
    <row r="13" ht="31" customHeight="1"/>
    <row r="14" ht="31" customHeight="1"/>
    <row r="15" ht="31" customHeight="1"/>
    <row r="16" ht="31" customHeight="1"/>
  </sheetData>
  <conditionalFormatting sqref="E2">
    <cfRule type="containsText" dxfId="0" priority="15" operator="between" text="1st">
      <formula>NOT(ISERROR(SEARCH("1st",E2)))</formula>
    </cfRule>
  </conditionalFormatting>
  <conditionalFormatting sqref="O2">
    <cfRule type="containsText" dxfId="0" priority="22" operator="between" text="1st">
      <formula>NOT(ISERROR(SEARCH("1st",O2)))</formula>
    </cfRule>
  </conditionalFormatting>
  <conditionalFormatting sqref="T2">
    <cfRule type="containsText" dxfId="0" priority="64" operator="between" text="1st">
      <formula>NOT(ISERROR(SEARCH("1st",T2)))</formula>
    </cfRule>
  </conditionalFormatting>
  <conditionalFormatting sqref="J3">
    <cfRule type="containsText" dxfId="0" priority="17" operator="between" text="1st">
      <formula>NOT(ISERROR(SEARCH("1st",J3)))</formula>
    </cfRule>
  </conditionalFormatting>
  <conditionalFormatting sqref="O3">
    <cfRule type="containsText" dxfId="0" priority="23" operator="between" text="1st">
      <formula>NOT(ISERROR(SEARCH("1st",O3)))</formula>
    </cfRule>
  </conditionalFormatting>
  <conditionalFormatting sqref="T3">
    <cfRule type="containsText" dxfId="0" priority="29" operator="between" text="1st">
      <formula>NOT(ISERROR(SEARCH("1st",T3)))</formula>
    </cfRule>
  </conditionalFormatting>
  <conditionalFormatting sqref="O4">
    <cfRule type="containsText" dxfId="0" priority="69" operator="between" text="1st">
      <formula>NOT(ISERROR(SEARCH("1st",O4)))</formula>
    </cfRule>
  </conditionalFormatting>
  <conditionalFormatting sqref="T4">
    <cfRule type="containsText" dxfId="0" priority="28" operator="between" text="1st">
      <formula>NOT(ISERROR(SEARCH("1st",T4)))</formula>
    </cfRule>
  </conditionalFormatting>
  <conditionalFormatting sqref="E5">
    <cfRule type="containsText" dxfId="0" priority="39" operator="between" text="1st">
      <formula>NOT(ISERROR(SEARCH("1st",E5)))</formula>
    </cfRule>
  </conditionalFormatting>
  <conditionalFormatting sqref="O5">
    <cfRule type="containsText" dxfId="0" priority="24" operator="between" text="1st">
      <formula>NOT(ISERROR(SEARCH("1st",O5)))</formula>
    </cfRule>
  </conditionalFormatting>
  <conditionalFormatting sqref="T5">
    <cfRule type="containsText" dxfId="0" priority="27" operator="between" text="1st">
      <formula>NOT(ISERROR(SEARCH("1st",T5)))</formula>
    </cfRule>
  </conditionalFormatting>
  <conditionalFormatting sqref="E6">
    <cfRule type="containsText" dxfId="0" priority="14" operator="between" text="1st">
      <formula>NOT(ISERROR(SEARCH("1st",E6)))</formula>
    </cfRule>
  </conditionalFormatting>
  <conditionalFormatting sqref="O6">
    <cfRule type="containsText" dxfId="0" priority="46" operator="between" text="1st">
      <formula>NOT(ISERROR(SEARCH("1st",O6)))</formula>
    </cfRule>
  </conditionalFormatting>
  <conditionalFormatting sqref="T6">
    <cfRule type="containsText" dxfId="0" priority="26" operator="between" text="1st">
      <formula>NOT(ISERROR(SEARCH("1st",T6)))</formula>
    </cfRule>
  </conditionalFormatting>
  <conditionalFormatting sqref="J7">
    <cfRule type="containsText" dxfId="0" priority="16" operator="between" text="1st">
      <formula>NOT(ISERROR(SEARCH("1st",J7)))</formula>
    </cfRule>
  </conditionalFormatting>
  <conditionalFormatting sqref="O7">
    <cfRule type="containsText" dxfId="0" priority="68" operator="between" text="1st">
      <formula>NOT(ISERROR(SEARCH("1st",O7)))</formula>
    </cfRule>
  </conditionalFormatting>
  <conditionalFormatting sqref="T7">
    <cfRule type="containsText" dxfId="0" priority="21" operator="between" text="1st">
      <formula>NOT(ISERROR(SEARCH("1st",T7)))</formula>
    </cfRule>
  </conditionalFormatting>
  <conditionalFormatting sqref="O8">
    <cfRule type="containsText" dxfId="0" priority="67" operator="between" text="1st">
      <formula>NOT(ISERROR(SEARCH("1st",O8)))</formula>
    </cfRule>
  </conditionalFormatting>
  <conditionalFormatting sqref="T8">
    <cfRule type="containsText" dxfId="0" priority="20" operator="between" text="1st">
      <formula>NOT(ISERROR(SEARCH("1st",T8)))</formula>
    </cfRule>
  </conditionalFormatting>
  <conditionalFormatting sqref="E9">
    <cfRule type="containsText" dxfId="0" priority="32" operator="between" text="1st">
      <formula>NOT(ISERROR(SEARCH("1st",E9)))</formula>
    </cfRule>
  </conditionalFormatting>
  <conditionalFormatting sqref="O9">
    <cfRule type="containsText" dxfId="0" priority="66" operator="between" text="1st">
      <formula>NOT(ISERROR(SEARCH("1st",O9)))</formula>
    </cfRule>
  </conditionalFormatting>
  <conditionalFormatting sqref="T9">
    <cfRule type="containsText" dxfId="0" priority="19" operator="between" text="1st">
      <formula>NOT(ISERROR(SEARCH("1st",T9)))</formula>
    </cfRule>
  </conditionalFormatting>
  <conditionalFormatting sqref="E10">
    <cfRule type="containsText" dxfId="0" priority="31" operator="between" text="1st">
      <formula>NOT(ISERROR(SEARCH("1st",E10)))</formula>
    </cfRule>
  </conditionalFormatting>
  <conditionalFormatting sqref="O10">
    <cfRule type="containsText" dxfId="0" priority="65" operator="between" text="1st">
      <formula>NOT(ISERROR(SEARCH("1st",O10)))</formula>
    </cfRule>
  </conditionalFormatting>
  <conditionalFormatting sqref="T10">
    <cfRule type="containsText" dxfId="0" priority="34" operator="between" text="1st">
      <formula>NOT(ISERROR(SEARCH("1st",T10)))</formula>
    </cfRule>
  </conditionalFormatting>
  <conditionalFormatting sqref="E11">
    <cfRule type="containsText" dxfId="0" priority="30" operator="between" text="1st">
      <formula>NOT(ISERROR(SEARCH("1st",E11)))</formula>
    </cfRule>
  </conditionalFormatting>
  <conditionalFormatting sqref="O11">
    <cfRule type="containsText" dxfId="0" priority="25" operator="between" text="1st">
      <formula>NOT(ISERROR(SEARCH("1st",O11)))</formula>
    </cfRule>
  </conditionalFormatting>
  <conditionalFormatting sqref="T11">
    <cfRule type="containsText" dxfId="0" priority="18" operator="between" text="1st">
      <formula>NOT(ISERROR(SEARCH("1st",T11)))</formula>
    </cfRule>
  </conditionalFormatting>
  <conditionalFormatting sqref="D12">
    <cfRule type="colorScale" priority="4">
      <colorScale>
        <cfvo type="min"/>
        <cfvo type="max"/>
        <color theme="8" tint="0.8"/>
        <color theme="8"/>
      </colorScale>
    </cfRule>
  </conditionalFormatting>
  <conditionalFormatting sqref="I12">
    <cfRule type="colorScale" priority="3">
      <colorScale>
        <cfvo type="min"/>
        <cfvo type="max"/>
        <color theme="8" tint="0.8"/>
        <color theme="8"/>
      </colorScale>
    </cfRule>
  </conditionalFormatting>
  <conditionalFormatting sqref="N12">
    <cfRule type="colorScale" priority="2">
      <colorScale>
        <cfvo type="min"/>
        <cfvo type="max"/>
        <color theme="8" tint="0.8"/>
        <color theme="8"/>
      </colorScale>
    </cfRule>
  </conditionalFormatting>
  <conditionalFormatting sqref="S12">
    <cfRule type="colorScale" priority="1">
      <colorScale>
        <cfvo type="min"/>
        <cfvo type="max"/>
        <color theme="8" tint="0.8"/>
        <color theme="8"/>
      </colorScale>
    </cfRule>
  </conditionalFormatting>
  <conditionalFormatting sqref="D1:D11 D13:D1048576">
    <cfRule type="colorScale" priority="11">
      <colorScale>
        <cfvo type="min"/>
        <cfvo type="max"/>
        <color theme="8" tint="0.8"/>
        <color theme="8"/>
      </colorScale>
    </cfRule>
  </conditionalFormatting>
  <conditionalFormatting sqref="I1:I11 I13:I1048576">
    <cfRule type="colorScale" priority="7">
      <colorScale>
        <cfvo type="min"/>
        <cfvo type="max"/>
        <color theme="8" tint="0.8"/>
        <color theme="8"/>
      </colorScale>
    </cfRule>
  </conditionalFormatting>
  <conditionalFormatting sqref="N1:N11 N13:N1048576">
    <cfRule type="colorScale" priority="6">
      <colorScale>
        <cfvo type="min"/>
        <cfvo type="max"/>
        <color theme="8" tint="0.8"/>
        <color theme="8"/>
      </colorScale>
    </cfRule>
  </conditionalFormatting>
  <conditionalFormatting sqref="S1:S11 S13:S1048576">
    <cfRule type="colorScale" priority="5">
      <colorScale>
        <cfvo type="min"/>
        <cfvo type="max"/>
        <color theme="8" tint="0.8"/>
        <color theme="8"/>
      </colorScale>
    </cfRule>
  </conditionalFormatting>
  <conditionalFormatting sqref="J2 J4:J6 J8:J11">
    <cfRule type="containsText" dxfId="0" priority="48" operator="between" text="1st">
      <formula>NOT(ISERROR(SEARCH("1st",J2)))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2024-03-06T21:11:09Z</dcterms:created>
  <dcterms:modified xsi:type="dcterms:W3CDTF">2024-03-06T22:27:31Z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205C8D6FE24C4EA28EDF7B5AFBAFB058_11</vt:lpwstr>
  </property>
  <property fmtid="{D5CDD505-2E9C-101B-9397-08002B2CF9AE}" pid="3" name="KSOProductBuildVer">
    <vt:lpwstr>1033-12.2.0.13489</vt:lpwstr>
  </property>
</Properties>
</file>