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21015" windowHeight="115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P162" i="1"/>
  <c r="AL162"/>
  <c r="AH162"/>
  <c r="AQ162" s="1"/>
  <c r="AD162"/>
  <c r="Z162"/>
  <c r="V162"/>
  <c r="R162"/>
  <c r="N162"/>
  <c r="J162"/>
  <c r="AP161"/>
  <c r="AL161"/>
  <c r="AH161"/>
  <c r="AQ161" s="1"/>
  <c r="AD161"/>
  <c r="Z161"/>
  <c r="V161"/>
  <c r="R161"/>
  <c r="N161"/>
  <c r="J161"/>
  <c r="AP160"/>
  <c r="AL160"/>
  <c r="AH160"/>
  <c r="AQ160" s="1"/>
  <c r="AD160"/>
  <c r="Z160"/>
  <c r="V160"/>
  <c r="R160"/>
  <c r="N160"/>
  <c r="J160"/>
  <c r="AP159"/>
  <c r="AL159"/>
  <c r="AH159"/>
  <c r="AQ159" s="1"/>
  <c r="AD159"/>
  <c r="Z159"/>
  <c r="V159"/>
  <c r="R159"/>
  <c r="N159"/>
  <c r="J159"/>
  <c r="AP158"/>
  <c r="AL158"/>
  <c r="AH158"/>
  <c r="AQ158" s="1"/>
  <c r="AD158"/>
  <c r="Z158"/>
  <c r="V158"/>
  <c r="R158"/>
  <c r="N158"/>
  <c r="J158"/>
  <c r="AP157"/>
  <c r="AL157"/>
  <c r="AH157"/>
  <c r="AQ157" s="1"/>
  <c r="AD157"/>
  <c r="Z157"/>
  <c r="V157"/>
  <c r="R157"/>
  <c r="N157"/>
  <c r="J157"/>
  <c r="AP156"/>
  <c r="AL156"/>
  <c r="AH156"/>
  <c r="AQ156" s="1"/>
  <c r="AD156"/>
  <c r="Z156"/>
  <c r="V156"/>
  <c r="R156"/>
  <c r="N156"/>
  <c r="J156"/>
  <c r="AP155"/>
  <c r="AL155"/>
  <c r="AH155"/>
  <c r="AQ155" s="1"/>
  <c r="AD155"/>
  <c r="Z155"/>
  <c r="V155"/>
  <c r="R155"/>
  <c r="N155"/>
  <c r="J155"/>
  <c r="AP154"/>
  <c r="AL154"/>
  <c r="AH154"/>
  <c r="AQ154" s="1"/>
  <c r="AD154"/>
  <c r="Z154"/>
  <c r="V154"/>
  <c r="R154"/>
  <c r="N154"/>
  <c r="J154"/>
  <c r="AP153"/>
  <c r="AL153"/>
  <c r="AH153"/>
  <c r="AQ153" s="1"/>
  <c r="AD153"/>
  <c r="Z153"/>
  <c r="V153"/>
  <c r="R153"/>
  <c r="N153"/>
  <c r="J153"/>
  <c r="AP152"/>
  <c r="AL152"/>
  <c r="AH152"/>
  <c r="AQ152" s="1"/>
  <c r="AD152"/>
  <c r="Z152"/>
  <c r="V152"/>
  <c r="R152"/>
  <c r="N152"/>
  <c r="J152"/>
  <c r="AP151"/>
  <c r="AL151"/>
  <c r="AH151"/>
  <c r="AQ151" s="1"/>
  <c r="AD151"/>
  <c r="Z151"/>
  <c r="V151"/>
  <c r="R151"/>
  <c r="N151"/>
  <c r="J151"/>
  <c r="AS150"/>
  <c r="AX150" s="1"/>
  <c r="AP150"/>
  <c r="AL150"/>
  <c r="AH150"/>
  <c r="AD150"/>
  <c r="Z150"/>
  <c r="V150"/>
  <c r="R150"/>
  <c r="N150"/>
  <c r="AP149"/>
  <c r="AL149"/>
  <c r="AH149"/>
  <c r="AQ149" s="1"/>
  <c r="AD149"/>
  <c r="Z149"/>
  <c r="V149"/>
  <c r="R149"/>
  <c r="N149"/>
  <c r="J149"/>
  <c r="AP148"/>
  <c r="AL148"/>
  <c r="AH148"/>
  <c r="AQ148" s="1"/>
  <c r="AD148"/>
  <c r="Z148"/>
  <c r="V148"/>
  <c r="R148"/>
  <c r="N148"/>
  <c r="J148"/>
  <c r="AP147"/>
  <c r="AL147"/>
  <c r="AH147"/>
  <c r="AQ147" s="1"/>
  <c r="AD147"/>
  <c r="Z147"/>
  <c r="V147"/>
  <c r="R147"/>
  <c r="N147"/>
  <c r="J147"/>
  <c r="AP146"/>
  <c r="AL146"/>
  <c r="AH146"/>
  <c r="AQ146" s="1"/>
  <c r="AD146"/>
  <c r="Z146"/>
  <c r="V146"/>
  <c r="R146"/>
  <c r="N146"/>
  <c r="J146"/>
  <c r="AP145"/>
  <c r="AL145"/>
  <c r="AH145"/>
  <c r="AQ145" s="1"/>
  <c r="AD145"/>
  <c r="Z145"/>
  <c r="V145"/>
  <c r="R145"/>
  <c r="N145"/>
  <c r="J145"/>
  <c r="AP144"/>
  <c r="AL144"/>
  <c r="AH144"/>
  <c r="AQ144" s="1"/>
  <c r="AD144"/>
  <c r="Z144"/>
  <c r="V144"/>
  <c r="R144"/>
  <c r="N144"/>
  <c r="J144"/>
  <c r="AP143"/>
  <c r="AL143"/>
  <c r="AH143"/>
  <c r="AQ143" s="1"/>
  <c r="AD143"/>
  <c r="Z143"/>
  <c r="V143"/>
  <c r="R143"/>
  <c r="N143"/>
  <c r="J143"/>
  <c r="AP142"/>
  <c r="AL142"/>
  <c r="AH142"/>
  <c r="AQ142" s="1"/>
  <c r="AD142"/>
  <c r="Z142"/>
  <c r="V142"/>
  <c r="R142"/>
  <c r="N142"/>
  <c r="AP141"/>
  <c r="AL141"/>
  <c r="AH141"/>
  <c r="AD141"/>
  <c r="AQ141" s="1"/>
  <c r="Z141"/>
  <c r="V141"/>
  <c r="R141"/>
  <c r="N141"/>
  <c r="J141"/>
  <c r="AP140"/>
  <c r="AL140"/>
  <c r="AH140"/>
  <c r="AD140"/>
  <c r="AQ140" s="1"/>
  <c r="Z140"/>
  <c r="V140"/>
  <c r="R140"/>
  <c r="N140"/>
  <c r="J140"/>
  <c r="AP139"/>
  <c r="AL139"/>
  <c r="AH139"/>
  <c r="AD139"/>
  <c r="AQ139" s="1"/>
  <c r="Z139"/>
  <c r="V139"/>
  <c r="R139"/>
  <c r="N139"/>
  <c r="J139"/>
  <c r="AP138"/>
  <c r="AL138"/>
  <c r="AH138"/>
  <c r="AD138"/>
  <c r="AQ138" s="1"/>
  <c r="Z138"/>
  <c r="V138"/>
  <c r="R138"/>
  <c r="N138"/>
  <c r="J138"/>
  <c r="AP137"/>
  <c r="AL137"/>
  <c r="AH137"/>
  <c r="AD137"/>
  <c r="AQ137" s="1"/>
  <c r="Z137"/>
  <c r="V137"/>
  <c r="R137"/>
  <c r="N137"/>
  <c r="J137"/>
  <c r="AP136"/>
  <c r="AL136"/>
  <c r="AH136"/>
  <c r="AD136"/>
  <c r="AQ136" s="1"/>
  <c r="Z136"/>
  <c r="V136"/>
  <c r="R136"/>
  <c r="N136"/>
  <c r="J136"/>
  <c r="AP135"/>
  <c r="AL135"/>
  <c r="AH135"/>
  <c r="AD135"/>
  <c r="AQ135" s="1"/>
  <c r="Z135"/>
  <c r="V135"/>
  <c r="R135"/>
  <c r="N135"/>
  <c r="J135"/>
  <c r="AP134"/>
  <c r="AL134"/>
  <c r="AH134"/>
  <c r="AD134"/>
  <c r="AQ134" s="1"/>
  <c r="Z134"/>
  <c r="V134"/>
  <c r="R134"/>
  <c r="N134"/>
  <c r="J134"/>
  <c r="AP133"/>
  <c r="AL133"/>
  <c r="AH133"/>
  <c r="AD133"/>
  <c r="AQ133" s="1"/>
  <c r="Z133"/>
  <c r="V133"/>
  <c r="R133"/>
  <c r="N133"/>
  <c r="J133"/>
  <c r="AP132"/>
  <c r="AL132"/>
  <c r="AH132"/>
  <c r="AD132"/>
  <c r="AQ132" s="1"/>
  <c r="Z132"/>
  <c r="V132"/>
  <c r="R132"/>
  <c r="N132"/>
  <c r="J132"/>
  <c r="AP131"/>
  <c r="AL131"/>
  <c r="AH131"/>
  <c r="AD131"/>
  <c r="AQ131" s="1"/>
  <c r="Z131"/>
  <c r="V131"/>
  <c r="R131"/>
  <c r="N131"/>
  <c r="J131"/>
  <c r="AP130"/>
  <c r="AL130"/>
  <c r="AH130"/>
  <c r="AD130"/>
  <c r="AQ130" s="1"/>
  <c r="Z130"/>
  <c r="V130"/>
  <c r="R130"/>
  <c r="N130"/>
  <c r="J130"/>
  <c r="AP129"/>
  <c r="AL129"/>
  <c r="AH129"/>
  <c r="AD129"/>
  <c r="AQ129" s="1"/>
  <c r="Z129"/>
  <c r="V129"/>
  <c r="R129"/>
  <c r="N129"/>
  <c r="J129"/>
  <c r="AP128"/>
  <c r="AL128"/>
  <c r="AH128"/>
  <c r="AD128"/>
  <c r="AQ128" s="1"/>
  <c r="Z128"/>
  <c r="V128"/>
  <c r="R128"/>
  <c r="N128"/>
  <c r="J128"/>
  <c r="AP127"/>
  <c r="AL127"/>
  <c r="AH127"/>
  <c r="AD127"/>
  <c r="AQ127" s="1"/>
  <c r="Z127"/>
  <c r="V127"/>
  <c r="R127"/>
  <c r="N127"/>
  <c r="J127"/>
  <c r="AP126"/>
  <c r="AL126"/>
  <c r="AH126"/>
  <c r="AD126"/>
  <c r="AQ126" s="1"/>
  <c r="Z126"/>
  <c r="V126"/>
  <c r="R126"/>
  <c r="N126"/>
  <c r="J126"/>
  <c r="AP125"/>
  <c r="AL125"/>
  <c r="AH125"/>
  <c r="AD125"/>
  <c r="AQ125" s="1"/>
  <c r="Z125"/>
  <c r="V125"/>
  <c r="R125"/>
  <c r="N125"/>
  <c r="J125"/>
  <c r="AP124"/>
  <c r="AL124"/>
  <c r="AH124"/>
  <c r="AD124"/>
  <c r="AQ124" s="1"/>
  <c r="Z124"/>
  <c r="V124"/>
  <c r="R124"/>
  <c r="N124"/>
  <c r="J124"/>
  <c r="AP123"/>
  <c r="AL123"/>
  <c r="AH123"/>
  <c r="AD123"/>
  <c r="AQ123" s="1"/>
  <c r="Z123"/>
  <c r="V123"/>
  <c r="R123"/>
  <c r="N123"/>
  <c r="J123"/>
  <c r="AP122"/>
  <c r="AL122"/>
  <c r="AH122"/>
  <c r="AD122"/>
  <c r="AQ122" s="1"/>
  <c r="Z122"/>
  <c r="V122"/>
  <c r="R122"/>
  <c r="N122"/>
  <c r="J122"/>
  <c r="AP121"/>
  <c r="AL121"/>
  <c r="AH121"/>
  <c r="AD121"/>
  <c r="AQ121" s="1"/>
  <c r="Z121"/>
  <c r="V121"/>
  <c r="R121"/>
  <c r="N121"/>
  <c r="J121"/>
  <c r="AP120"/>
  <c r="AL120"/>
  <c r="AH120"/>
  <c r="AD120"/>
  <c r="AQ120" s="1"/>
  <c r="Z120"/>
  <c r="V120"/>
  <c r="R120"/>
  <c r="N120"/>
  <c r="J120"/>
  <c r="AP119"/>
  <c r="AL119"/>
  <c r="AH119"/>
  <c r="AD119"/>
  <c r="AQ119" s="1"/>
  <c r="Z119"/>
  <c r="V119"/>
  <c r="R119"/>
  <c r="N119"/>
  <c r="J119"/>
  <c r="AP118"/>
  <c r="AL118"/>
  <c r="AH118"/>
  <c r="AD118"/>
  <c r="AQ118" s="1"/>
  <c r="Z118"/>
  <c r="V118"/>
  <c r="R118"/>
  <c r="N118"/>
  <c r="J118"/>
  <c r="AP117"/>
  <c r="AL117"/>
  <c r="AH117"/>
  <c r="AD117"/>
  <c r="AQ117" s="1"/>
  <c r="Z117"/>
  <c r="V117"/>
  <c r="R117"/>
  <c r="N117"/>
  <c r="J117"/>
  <c r="AP116"/>
  <c r="AL116"/>
  <c r="AH116"/>
  <c r="AD116"/>
  <c r="AQ116" s="1"/>
  <c r="Z116"/>
  <c r="V116"/>
  <c r="R116"/>
  <c r="N116"/>
  <c r="J116"/>
  <c r="AP115"/>
  <c r="AL115"/>
  <c r="AH115"/>
  <c r="AD115"/>
  <c r="AQ115" s="1"/>
  <c r="Z115"/>
  <c r="V115"/>
  <c r="R115"/>
  <c r="N115"/>
  <c r="J115"/>
  <c r="AP114"/>
  <c r="AL114"/>
  <c r="AH114"/>
  <c r="AD114"/>
  <c r="AQ114" s="1"/>
  <c r="Z114"/>
  <c r="V114"/>
  <c r="R114"/>
  <c r="N114"/>
  <c r="J114"/>
  <c r="AP113"/>
  <c r="AL113"/>
  <c r="AH113"/>
  <c r="AD113"/>
  <c r="AQ113" s="1"/>
  <c r="Z113"/>
  <c r="V113"/>
  <c r="R113"/>
  <c r="N113"/>
  <c r="J113"/>
  <c r="AP112"/>
  <c r="AL112"/>
  <c r="AH112"/>
  <c r="AD112"/>
  <c r="AQ112" s="1"/>
  <c r="Z112"/>
  <c r="V112"/>
  <c r="R112"/>
  <c r="N112"/>
  <c r="J112"/>
  <c r="AP111"/>
  <c r="AL111"/>
  <c r="AH111"/>
  <c r="AD111"/>
  <c r="AQ111" s="1"/>
  <c r="Z111"/>
  <c r="V111"/>
  <c r="R111"/>
  <c r="N111"/>
  <c r="J111"/>
  <c r="AP110"/>
  <c r="AL110"/>
  <c r="AH110"/>
  <c r="AD110"/>
  <c r="AQ110" s="1"/>
  <c r="Z110"/>
  <c r="V110"/>
  <c r="R110"/>
  <c r="N110"/>
  <c r="J110"/>
  <c r="AP109"/>
  <c r="AL109"/>
  <c r="AH109"/>
  <c r="AD109"/>
  <c r="AQ109" s="1"/>
  <c r="Z109"/>
  <c r="V109"/>
  <c r="R109"/>
  <c r="N109"/>
  <c r="J109"/>
  <c r="AP108"/>
  <c r="AL108"/>
  <c r="AH108"/>
  <c r="AD108"/>
  <c r="AQ108" s="1"/>
  <c r="Z108"/>
  <c r="V108"/>
  <c r="R108"/>
  <c r="N108"/>
  <c r="J108"/>
  <c r="AP107"/>
  <c r="AL107"/>
  <c r="AH107"/>
  <c r="AD107"/>
  <c r="AQ107" s="1"/>
  <c r="Z107"/>
  <c r="V107"/>
  <c r="R107"/>
  <c r="N107"/>
  <c r="J107"/>
  <c r="AP106"/>
  <c r="AL106"/>
  <c r="AH106"/>
  <c r="AD106"/>
  <c r="AQ106" s="1"/>
  <c r="Z106"/>
  <c r="V106"/>
  <c r="R106"/>
  <c r="N106"/>
  <c r="J106"/>
  <c r="AP105"/>
  <c r="AL105"/>
  <c r="AH105"/>
  <c r="AD105"/>
  <c r="AQ105" s="1"/>
  <c r="Z105"/>
  <c r="V105"/>
  <c r="R105"/>
  <c r="N105"/>
  <c r="J105"/>
  <c r="AP104"/>
  <c r="AL104"/>
  <c r="AH104"/>
  <c r="AD104"/>
  <c r="AQ104" s="1"/>
  <c r="Z104"/>
  <c r="V104"/>
  <c r="R104"/>
  <c r="N104"/>
  <c r="J104"/>
  <c r="AP103"/>
  <c r="AL103"/>
  <c r="AH103"/>
  <c r="AD103"/>
  <c r="AQ103" s="1"/>
  <c r="Z103"/>
  <c r="V103"/>
  <c r="R103"/>
  <c r="N103"/>
  <c r="J103"/>
  <c r="G103"/>
  <c r="AP102"/>
  <c r="AL102"/>
  <c r="AH102"/>
  <c r="AD102"/>
  <c r="Z102"/>
  <c r="V102"/>
  <c r="R102"/>
  <c r="N102"/>
  <c r="J102"/>
  <c r="AP101"/>
  <c r="AL101"/>
  <c r="AH101"/>
  <c r="AD101"/>
  <c r="Z101"/>
  <c r="V101"/>
  <c r="R101"/>
  <c r="N101"/>
  <c r="J101"/>
  <c r="AP100"/>
  <c r="AL100"/>
  <c r="AH100"/>
  <c r="AD100"/>
  <c r="Z100"/>
  <c r="V100"/>
  <c r="R100"/>
  <c r="N100"/>
  <c r="J100"/>
  <c r="AP99"/>
  <c r="AL99"/>
  <c r="AH99"/>
  <c r="AD99"/>
  <c r="Z99"/>
  <c r="V99"/>
  <c r="R99"/>
  <c r="N99"/>
  <c r="J99"/>
  <c r="AP98"/>
  <c r="AL98"/>
  <c r="AH98"/>
  <c r="AD98"/>
  <c r="Z98"/>
  <c r="V98"/>
  <c r="R98"/>
  <c r="J98"/>
  <c r="AP97"/>
  <c r="AL97"/>
  <c r="AH97"/>
  <c r="AD97"/>
  <c r="AQ97" s="1"/>
  <c r="Z97"/>
  <c r="V97"/>
  <c r="R97"/>
  <c r="N97"/>
  <c r="J97"/>
  <c r="AP96"/>
  <c r="AL96"/>
  <c r="AH96"/>
  <c r="AD96"/>
  <c r="AQ96" s="1"/>
  <c r="Z96"/>
  <c r="V96"/>
  <c r="R96"/>
  <c r="N96"/>
  <c r="J96"/>
  <c r="AX95"/>
  <c r="AP95"/>
  <c r="AL95"/>
  <c r="AH95"/>
  <c r="AD95"/>
  <c r="Z95"/>
  <c r="V95"/>
  <c r="R95"/>
  <c r="N95"/>
  <c r="J95"/>
  <c r="AP94"/>
  <c r="AL94"/>
  <c r="AH94"/>
  <c r="AD94"/>
  <c r="Z94"/>
  <c r="V94"/>
  <c r="R94"/>
  <c r="N94"/>
  <c r="J94"/>
  <c r="AP93"/>
  <c r="AL93"/>
  <c r="AH93"/>
  <c r="AD93"/>
  <c r="Z93"/>
  <c r="V93"/>
  <c r="R93"/>
  <c r="N93"/>
  <c r="J93"/>
  <c r="AP92"/>
  <c r="AL92"/>
  <c r="AH92"/>
  <c r="AD92"/>
  <c r="Z92"/>
  <c r="V92"/>
  <c r="R92"/>
  <c r="N92"/>
  <c r="J92"/>
  <c r="AP91"/>
  <c r="AL91"/>
  <c r="AH91"/>
  <c r="AD91"/>
  <c r="Z91"/>
  <c r="V91"/>
  <c r="R91"/>
  <c r="N91"/>
  <c r="J91"/>
  <c r="AP90"/>
  <c r="AL90"/>
  <c r="AH90"/>
  <c r="AD90"/>
  <c r="Z90"/>
  <c r="V90"/>
  <c r="R90"/>
  <c r="N90"/>
  <c r="J90"/>
  <c r="AP89"/>
  <c r="AL89"/>
  <c r="AH89"/>
  <c r="AD89"/>
  <c r="Z89"/>
  <c r="V89"/>
  <c r="R89"/>
  <c r="N89"/>
  <c r="J89"/>
  <c r="AP88"/>
  <c r="AL88"/>
  <c r="AH88"/>
  <c r="AD88"/>
  <c r="Z88"/>
  <c r="V88"/>
  <c r="R88"/>
  <c r="N88"/>
  <c r="J88"/>
  <c r="AP87"/>
  <c r="AL87"/>
  <c r="AH87"/>
  <c r="AD87"/>
  <c r="Z87"/>
  <c r="V87"/>
  <c r="R87"/>
  <c r="N87"/>
  <c r="J87"/>
  <c r="AP86"/>
  <c r="AL86"/>
  <c r="AH86"/>
  <c r="AD86"/>
  <c r="Z86"/>
  <c r="V86"/>
  <c r="R86"/>
  <c r="N86"/>
  <c r="J86"/>
  <c r="AP85"/>
  <c r="AL85"/>
  <c r="AH85"/>
  <c r="AD85"/>
  <c r="Z85"/>
  <c r="V85"/>
  <c r="R85"/>
  <c r="N85"/>
  <c r="J85"/>
  <c r="AP84"/>
  <c r="AL84"/>
  <c r="AH84"/>
  <c r="AD84"/>
  <c r="Z84"/>
  <c r="V84"/>
  <c r="R84"/>
  <c r="N84"/>
  <c r="J84"/>
  <c r="AP83"/>
  <c r="AL83"/>
  <c r="AH83"/>
  <c r="AD83"/>
  <c r="Z83"/>
  <c r="V83"/>
  <c r="R83"/>
  <c r="N83"/>
  <c r="J83"/>
  <c r="AP82"/>
  <c r="AL82"/>
  <c r="AH82"/>
  <c r="AD82"/>
  <c r="Z82"/>
  <c r="V82"/>
  <c r="R82"/>
  <c r="N82"/>
  <c r="J82"/>
  <c r="AP81"/>
  <c r="AL81"/>
  <c r="AH81"/>
  <c r="AD81"/>
  <c r="Z81"/>
  <c r="V81"/>
  <c r="R81"/>
  <c r="N81"/>
  <c r="J81"/>
  <c r="AP80"/>
  <c r="AL80"/>
  <c r="AH80"/>
  <c r="AD80"/>
  <c r="Z80"/>
  <c r="V80"/>
  <c r="R80"/>
  <c r="N80"/>
  <c r="J80"/>
  <c r="AP79"/>
  <c r="AL79"/>
  <c r="AH79"/>
  <c r="AD79"/>
  <c r="Z79"/>
  <c r="V79"/>
  <c r="R79"/>
  <c r="N79"/>
  <c r="J79"/>
  <c r="AP78"/>
  <c r="AL78"/>
  <c r="AH78"/>
  <c r="AD78"/>
  <c r="Z78"/>
  <c r="V78"/>
  <c r="R78"/>
  <c r="N78"/>
  <c r="J78"/>
  <c r="AP77"/>
  <c r="AL77"/>
  <c r="AH77"/>
  <c r="AD77"/>
  <c r="Z77"/>
  <c r="V77"/>
  <c r="R77"/>
  <c r="N77"/>
  <c r="J77"/>
  <c r="AP76"/>
  <c r="AL76"/>
  <c r="AH76"/>
  <c r="AD76"/>
  <c r="Z76"/>
  <c r="V76"/>
  <c r="R76"/>
  <c r="N76"/>
  <c r="J76"/>
  <c r="AP75"/>
  <c r="AL75"/>
  <c r="AH75"/>
  <c r="AD75"/>
  <c r="Z75"/>
  <c r="V75"/>
  <c r="R75"/>
  <c r="N75"/>
  <c r="J75"/>
  <c r="AP74"/>
  <c r="AL74"/>
  <c r="AH74"/>
  <c r="AD74"/>
  <c r="Z74"/>
  <c r="V74"/>
  <c r="R74"/>
  <c r="N74"/>
  <c r="J74"/>
  <c r="AP73"/>
  <c r="AL73"/>
  <c r="AH73"/>
  <c r="AD73"/>
  <c r="Z73"/>
  <c r="V73"/>
  <c r="R73"/>
  <c r="N73"/>
  <c r="J73"/>
  <c r="AP72"/>
  <c r="AL72"/>
  <c r="AH72"/>
  <c r="AD72"/>
  <c r="Z72"/>
  <c r="V72"/>
  <c r="R72"/>
  <c r="N72"/>
  <c r="J72"/>
  <c r="AP71"/>
  <c r="AL71"/>
  <c r="AH71"/>
  <c r="AD71"/>
  <c r="Z71"/>
  <c r="V71"/>
  <c r="R71"/>
  <c r="N71"/>
  <c r="J71"/>
  <c r="AP70"/>
  <c r="AL70"/>
  <c r="AH70"/>
  <c r="AD70"/>
  <c r="Z70"/>
  <c r="V70"/>
  <c r="R70"/>
  <c r="N70"/>
  <c r="J70"/>
  <c r="AP69"/>
  <c r="AL69"/>
  <c r="AH69"/>
  <c r="AD69"/>
  <c r="Z69"/>
  <c r="V69"/>
  <c r="R69"/>
  <c r="N69"/>
  <c r="J69"/>
  <c r="AP68"/>
  <c r="AL68"/>
  <c r="AH68"/>
  <c r="AD68"/>
  <c r="Z68"/>
  <c r="V68"/>
  <c r="R68"/>
  <c r="N68"/>
  <c r="J68"/>
  <c r="AP67"/>
  <c r="AL67"/>
  <c r="AH67"/>
  <c r="AD67"/>
  <c r="Z67"/>
  <c r="V67"/>
  <c r="R67"/>
  <c r="N67"/>
  <c r="J67"/>
  <c r="AP66"/>
  <c r="AL66"/>
  <c r="AH66"/>
  <c r="AD66"/>
  <c r="Z66"/>
  <c r="V66"/>
  <c r="R66"/>
  <c r="N66"/>
  <c r="J66"/>
  <c r="AP65"/>
  <c r="AL65"/>
  <c r="AH65"/>
  <c r="AD65"/>
  <c r="Z65"/>
  <c r="V65"/>
  <c r="R65"/>
  <c r="N65"/>
  <c r="J65"/>
  <c r="AP64"/>
  <c r="AL64"/>
  <c r="AH64"/>
  <c r="AD64"/>
  <c r="Z64"/>
  <c r="V64"/>
  <c r="R64"/>
  <c r="N64"/>
  <c r="J64"/>
  <c r="AP63"/>
  <c r="AL63"/>
  <c r="AH63"/>
  <c r="AD63"/>
  <c r="Z63"/>
  <c r="V63"/>
  <c r="R63"/>
  <c r="N63"/>
  <c r="J63"/>
  <c r="AP62"/>
  <c r="AL62"/>
  <c r="AH62"/>
  <c r="AD62"/>
  <c r="AQ62" s="1"/>
  <c r="Z62"/>
  <c r="V62"/>
  <c r="R62"/>
  <c r="N62"/>
  <c r="J62"/>
  <c r="AP61"/>
  <c r="AL61"/>
  <c r="AH61"/>
  <c r="AD61"/>
  <c r="AQ61" s="1"/>
  <c r="Z61"/>
  <c r="V61"/>
  <c r="R61"/>
  <c r="N61"/>
  <c r="J61"/>
  <c r="AP60"/>
  <c r="AL60"/>
  <c r="AH60"/>
  <c r="AD60"/>
  <c r="AQ60" s="1"/>
  <c r="Z60"/>
  <c r="V60"/>
  <c r="R60"/>
  <c r="N60"/>
  <c r="J60"/>
  <c r="AP59"/>
  <c r="AL59"/>
  <c r="AH59"/>
  <c r="AD59"/>
  <c r="AQ59" s="1"/>
  <c r="Z59"/>
  <c r="V59"/>
  <c r="R59"/>
  <c r="N59"/>
  <c r="J59"/>
  <c r="AP58"/>
  <c r="AL58"/>
  <c r="AH58"/>
  <c r="AD58"/>
  <c r="AQ58" s="1"/>
  <c r="Z58"/>
  <c r="V58"/>
  <c r="R58"/>
  <c r="N58"/>
  <c r="J58"/>
  <c r="AP57"/>
  <c r="AL57"/>
  <c r="AH57"/>
  <c r="AD57"/>
  <c r="AQ57" s="1"/>
  <c r="Z57"/>
  <c r="V57"/>
  <c r="R57"/>
  <c r="N57"/>
  <c r="J57"/>
  <c r="AP56"/>
  <c r="AL56"/>
  <c r="AH56"/>
  <c r="AD56"/>
  <c r="AQ56" s="1"/>
  <c r="Z56"/>
  <c r="V56"/>
  <c r="R56"/>
  <c r="N56"/>
  <c r="J56"/>
  <c r="AP55"/>
  <c r="AL55"/>
  <c r="AH55"/>
  <c r="AD55"/>
  <c r="AQ55" s="1"/>
  <c r="Z55"/>
  <c r="V55"/>
  <c r="R55"/>
  <c r="N55"/>
  <c r="J55"/>
  <c r="AP54"/>
  <c r="AL54"/>
  <c r="AH54"/>
  <c r="AD54"/>
  <c r="AQ54" s="1"/>
  <c r="Z54"/>
  <c r="V54"/>
  <c r="R54"/>
  <c r="N54"/>
  <c r="J54"/>
  <c r="AP53"/>
  <c r="AL53"/>
  <c r="AH53"/>
  <c r="AD53"/>
  <c r="AQ53" s="1"/>
  <c r="Z53"/>
  <c r="V53"/>
  <c r="R53"/>
  <c r="N53"/>
  <c r="J53"/>
  <c r="AP52"/>
  <c r="AL52"/>
  <c r="AH52"/>
  <c r="AD52"/>
  <c r="AQ52" s="1"/>
  <c r="Z52"/>
  <c r="V52"/>
  <c r="R52"/>
  <c r="N52"/>
  <c r="J52"/>
  <c r="AP51"/>
  <c r="AL51"/>
  <c r="AH51"/>
  <c r="AD51"/>
  <c r="AQ51" s="1"/>
  <c r="V51"/>
  <c r="R51"/>
  <c r="N51"/>
  <c r="J51"/>
  <c r="AP50"/>
  <c r="AL50"/>
  <c r="AH50"/>
  <c r="AQ50" s="1"/>
  <c r="AD50"/>
  <c r="V50"/>
  <c r="R50"/>
  <c r="N50"/>
  <c r="J50"/>
  <c r="AP49"/>
  <c r="AL49"/>
  <c r="AH49"/>
  <c r="AD49"/>
  <c r="AQ49" s="1"/>
  <c r="V49"/>
  <c r="R49"/>
  <c r="N49"/>
  <c r="J49"/>
  <c r="AP48"/>
  <c r="AL48"/>
  <c r="AH48"/>
  <c r="AQ48" s="1"/>
  <c r="AD48"/>
  <c r="V48"/>
  <c r="R48"/>
  <c r="N48"/>
  <c r="J48"/>
  <c r="AP47"/>
  <c r="AL47"/>
  <c r="AH47"/>
  <c r="AD47"/>
  <c r="AQ47" s="1"/>
  <c r="V47"/>
  <c r="R47"/>
  <c r="N47"/>
  <c r="J47"/>
  <c r="AP46"/>
  <c r="AL46"/>
  <c r="AH46"/>
  <c r="AQ46" s="1"/>
  <c r="AD46"/>
  <c r="V46"/>
  <c r="R46"/>
  <c r="N46"/>
  <c r="J46"/>
  <c r="AP45"/>
  <c r="AL45"/>
  <c r="AH45"/>
  <c r="AD45"/>
  <c r="AQ45" s="1"/>
  <c r="V45"/>
  <c r="R45"/>
  <c r="N45"/>
  <c r="J45"/>
  <c r="AP44"/>
  <c r="AL44"/>
  <c r="AH44"/>
  <c r="AQ44" s="1"/>
  <c r="AD44"/>
  <c r="V44"/>
  <c r="R44"/>
  <c r="N44"/>
  <c r="J44"/>
  <c r="AP43"/>
  <c r="AL43"/>
  <c r="AH43"/>
  <c r="AD43"/>
  <c r="AQ43" s="1"/>
  <c r="V43"/>
  <c r="R43"/>
  <c r="N43"/>
  <c r="J43"/>
  <c r="AP42"/>
  <c r="AL42"/>
  <c r="AH42"/>
  <c r="AQ42" s="1"/>
  <c r="AD42"/>
  <c r="V42"/>
  <c r="R42"/>
  <c r="N42"/>
  <c r="J42"/>
  <c r="AP41"/>
  <c r="AL41"/>
  <c r="AH41"/>
  <c r="AD41"/>
  <c r="AQ41" s="1"/>
  <c r="V41"/>
  <c r="R41"/>
  <c r="N41"/>
  <c r="J41"/>
  <c r="AP40"/>
  <c r="AL40"/>
  <c r="AH40"/>
  <c r="AQ40" s="1"/>
  <c r="AD40"/>
  <c r="V40"/>
  <c r="R40"/>
  <c r="N40"/>
  <c r="J40"/>
  <c r="AP39"/>
  <c r="AL39"/>
  <c r="AH39"/>
  <c r="AD39"/>
  <c r="AQ39" s="1"/>
  <c r="V39"/>
  <c r="R39"/>
  <c r="N39"/>
  <c r="J39"/>
  <c r="AP38"/>
  <c r="AL38"/>
  <c r="AH38"/>
  <c r="AQ38" s="1"/>
  <c r="AD38"/>
  <c r="V38"/>
  <c r="R38"/>
  <c r="N38"/>
  <c r="J38"/>
  <c r="AP37"/>
  <c r="AL37"/>
  <c r="AH37"/>
  <c r="AD37"/>
  <c r="AQ37" s="1"/>
  <c r="V37"/>
  <c r="R37"/>
  <c r="N37"/>
  <c r="J37"/>
  <c r="AP36"/>
  <c r="AL36"/>
  <c r="AH36"/>
  <c r="AQ36" s="1"/>
  <c r="AD36"/>
  <c r="V36"/>
  <c r="R36"/>
  <c r="N36"/>
  <c r="J36"/>
  <c r="AP35"/>
  <c r="AL35"/>
  <c r="AH35"/>
  <c r="AD35"/>
  <c r="AQ35" s="1"/>
  <c r="Z35"/>
  <c r="V35"/>
  <c r="R35"/>
  <c r="N35"/>
  <c r="J35"/>
  <c r="AQ34"/>
  <c r="AP34"/>
  <c r="AL34"/>
  <c r="AH34"/>
  <c r="AP33"/>
  <c r="AL33"/>
  <c r="AH33"/>
  <c r="AD33"/>
  <c r="AQ33" s="1"/>
  <c r="Z33"/>
  <c r="V33"/>
  <c r="R33"/>
  <c r="N33"/>
  <c r="J33"/>
  <c r="AP32"/>
  <c r="AL32"/>
  <c r="AH32"/>
  <c r="AD32"/>
  <c r="AQ32" s="1"/>
  <c r="Z32"/>
  <c r="V32"/>
  <c r="R32"/>
  <c r="N32"/>
  <c r="J32"/>
  <c r="AP31"/>
  <c r="AL31"/>
  <c r="AH31"/>
  <c r="AD31"/>
  <c r="AQ31" s="1"/>
  <c r="Z31"/>
  <c r="V31"/>
  <c r="R31"/>
  <c r="N31"/>
  <c r="J31"/>
  <c r="AP30"/>
  <c r="AL30"/>
  <c r="AH30"/>
  <c r="AD30"/>
  <c r="AQ30" s="1"/>
  <c r="Z30"/>
  <c r="V30"/>
  <c r="R30"/>
  <c r="N30"/>
  <c r="J30"/>
  <c r="AP29"/>
  <c r="AL29"/>
  <c r="AH29"/>
  <c r="AD29"/>
  <c r="AQ29" s="1"/>
  <c r="Z29"/>
  <c r="V29"/>
  <c r="R29"/>
  <c r="N29"/>
  <c r="J29"/>
  <c r="AX28"/>
  <c r="AS28"/>
  <c r="AY28" s="1"/>
  <c r="AP28"/>
  <c r="AL28"/>
  <c r="AH28"/>
  <c r="AD28"/>
  <c r="Z28"/>
  <c r="V28"/>
  <c r="R28"/>
  <c r="J28"/>
  <c r="AP27"/>
  <c r="AL27"/>
  <c r="AH27"/>
  <c r="AD27"/>
  <c r="AQ27" s="1"/>
  <c r="Z27"/>
  <c r="V27"/>
  <c r="R27"/>
  <c r="N27"/>
  <c r="J27"/>
  <c r="AP26"/>
  <c r="AL26"/>
  <c r="AH26"/>
  <c r="AD26"/>
  <c r="AQ26" s="1"/>
  <c r="Z26"/>
  <c r="V26"/>
  <c r="R26"/>
  <c r="N26"/>
  <c r="J26"/>
  <c r="AP25"/>
  <c r="AL25"/>
  <c r="AH25"/>
  <c r="AQ25" s="1"/>
  <c r="AD25"/>
  <c r="Z25"/>
  <c r="V25"/>
  <c r="R25"/>
  <c r="N25"/>
  <c r="J25"/>
  <c r="AP24"/>
  <c r="AL24"/>
  <c r="AH24"/>
  <c r="AQ24" s="1"/>
  <c r="AD24"/>
  <c r="Z24"/>
  <c r="V24"/>
  <c r="R24"/>
  <c r="N24"/>
  <c r="J24"/>
  <c r="AP23"/>
  <c r="AL23"/>
  <c r="AH23"/>
  <c r="AD23"/>
  <c r="AQ23" s="1"/>
  <c r="Z23"/>
  <c r="V23"/>
  <c r="R23"/>
  <c r="N23"/>
  <c r="J23"/>
  <c r="AP22"/>
  <c r="AL22"/>
  <c r="AH22"/>
  <c r="AD22"/>
  <c r="AQ22" s="1"/>
  <c r="Z22"/>
  <c r="V22"/>
  <c r="R22"/>
  <c r="N22"/>
  <c r="J22"/>
  <c r="AP21"/>
  <c r="AL21"/>
  <c r="AH21"/>
  <c r="AD21"/>
  <c r="AQ21" s="1"/>
  <c r="Z21"/>
  <c r="V21"/>
  <c r="R21"/>
  <c r="N21"/>
  <c r="J21"/>
  <c r="AP20"/>
  <c r="AL20"/>
  <c r="AH20"/>
  <c r="AD20"/>
  <c r="AQ20" s="1"/>
  <c r="Z20"/>
  <c r="V20"/>
  <c r="R20"/>
  <c r="N20"/>
  <c r="J20"/>
  <c r="AP19"/>
  <c r="AL19"/>
  <c r="AH19"/>
  <c r="AD19"/>
  <c r="AQ19" s="1"/>
  <c r="Z19"/>
  <c r="V19"/>
  <c r="R19"/>
  <c r="N19"/>
  <c r="J19"/>
  <c r="AP18"/>
  <c r="AL18"/>
  <c r="AH18"/>
  <c r="AD18"/>
  <c r="AQ18" s="1"/>
  <c r="Z18"/>
  <c r="V18"/>
  <c r="R18"/>
  <c r="N18"/>
  <c r="J18"/>
  <c r="AP17"/>
  <c r="AL17"/>
  <c r="AH17"/>
  <c r="AD17"/>
  <c r="AQ17" s="1"/>
  <c r="Z17"/>
  <c r="V17"/>
  <c r="R17"/>
  <c r="N17"/>
  <c r="J17"/>
  <c r="AP16"/>
  <c r="AL16"/>
  <c r="AH16"/>
  <c r="AD16"/>
  <c r="AQ16" s="1"/>
  <c r="Z16"/>
  <c r="V16"/>
  <c r="R16"/>
  <c r="N16"/>
  <c r="J16"/>
  <c r="AP15"/>
  <c r="AL15"/>
  <c r="AH15"/>
  <c r="AD15"/>
  <c r="Z15"/>
  <c r="V15"/>
  <c r="R15"/>
  <c r="N15"/>
  <c r="J15"/>
  <c r="AX14"/>
  <c r="AQ14"/>
  <c r="AP14"/>
  <c r="AL14"/>
  <c r="AH14"/>
  <c r="AD14"/>
  <c r="Z14"/>
  <c r="V14"/>
  <c r="R14"/>
  <c r="N14"/>
  <c r="J14"/>
  <c r="AS13"/>
  <c r="AY14" s="1"/>
  <c r="AP13"/>
  <c r="AL13"/>
  <c r="AH13"/>
  <c r="AQ12" s="1"/>
  <c r="AD13"/>
  <c r="Z13"/>
  <c r="V13"/>
  <c r="R13"/>
  <c r="N13"/>
  <c r="J13"/>
  <c r="AP12"/>
  <c r="AL12"/>
  <c r="AH12"/>
  <c r="AQ11" s="1"/>
  <c r="AD12"/>
  <c r="Z12"/>
  <c r="V12"/>
  <c r="R12"/>
  <c r="N12"/>
  <c r="J12"/>
  <c r="AY11"/>
  <c r="AX11"/>
  <c r="AP11"/>
  <c r="AL11"/>
  <c r="AH11"/>
  <c r="AD11"/>
  <c r="Z11"/>
  <c r="V11"/>
  <c r="R11"/>
  <c r="N11"/>
  <c r="J11"/>
  <c r="AP10"/>
  <c r="AL10"/>
  <c r="AH10"/>
  <c r="AQ10" s="1"/>
  <c r="AD10"/>
  <c r="Z10"/>
  <c r="V10"/>
  <c r="R10"/>
  <c r="N10"/>
  <c r="J10"/>
  <c r="AP9"/>
  <c r="AL9"/>
  <c r="AH9"/>
  <c r="AQ9" s="1"/>
  <c r="AD9"/>
  <c r="Z9"/>
  <c r="V9"/>
  <c r="R9"/>
  <c r="N9"/>
  <c r="J9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P8"/>
  <c r="AL8"/>
  <c r="AH8"/>
  <c r="AQ8" s="1"/>
  <c r="AD8"/>
  <c r="Z8"/>
  <c r="V8"/>
  <c r="R8"/>
  <c r="N8"/>
  <c r="J8"/>
  <c r="AS8" l="1"/>
  <c r="AX8" s="1"/>
  <c r="AS9"/>
  <c r="AX9" s="1"/>
  <c r="AS12"/>
  <c r="AX13" s="1"/>
  <c r="AS17"/>
  <c r="AX17" s="1"/>
  <c r="AS19"/>
  <c r="AX19" s="1"/>
  <c r="AS21"/>
  <c r="AX21" s="1"/>
  <c r="AS23"/>
  <c r="AX23" s="1"/>
  <c r="AS24"/>
  <c r="AX24" s="1"/>
  <c r="AS27"/>
  <c r="AX27" s="1"/>
  <c r="AS30"/>
  <c r="AX30" s="1"/>
  <c r="AS32"/>
  <c r="AX32" s="1"/>
  <c r="AS35"/>
  <c r="AX35" s="1"/>
  <c r="AS37"/>
  <c r="AX37" s="1"/>
  <c r="AS39"/>
  <c r="AX39" s="1"/>
  <c r="AS41"/>
  <c r="AX41" s="1"/>
  <c r="AS43"/>
  <c r="AX43" s="1"/>
  <c r="AS45"/>
  <c r="AX45" s="1"/>
  <c r="AS47"/>
  <c r="AX47" s="1"/>
  <c r="AS49"/>
  <c r="AX49" s="1"/>
  <c r="AS51"/>
  <c r="AX51" s="1"/>
  <c r="AS53"/>
  <c r="AX53" s="1"/>
  <c r="AS55"/>
  <c r="AX55" s="1"/>
  <c r="AS57"/>
  <c r="AX57" s="1"/>
  <c r="AS59"/>
  <c r="AX59" s="1"/>
  <c r="AS61"/>
  <c r="AX61" s="1"/>
  <c r="AS96"/>
  <c r="AX96" s="1"/>
  <c r="AY10"/>
  <c r="AS10"/>
  <c r="AX10" s="1"/>
  <c r="AY12"/>
  <c r="AS11"/>
  <c r="AX12" s="1"/>
  <c r="AY16"/>
  <c r="AS16"/>
  <c r="AX16" s="1"/>
  <c r="AY18"/>
  <c r="AS18"/>
  <c r="AX18" s="1"/>
  <c r="AY20"/>
  <c r="AS20"/>
  <c r="AX20" s="1"/>
  <c r="AY22"/>
  <c r="AS22"/>
  <c r="AX22" s="1"/>
  <c r="AS25"/>
  <c r="AY25" s="1"/>
  <c r="AY26"/>
  <c r="AS26"/>
  <c r="AX26" s="1"/>
  <c r="AY29"/>
  <c r="AS29"/>
  <c r="AX29" s="1"/>
  <c r="AY31"/>
  <c r="AS31"/>
  <c r="AX31" s="1"/>
  <c r="AY33"/>
  <c r="AS33"/>
  <c r="AX33" s="1"/>
  <c r="AY36"/>
  <c r="AS36"/>
  <c r="AX36" s="1"/>
  <c r="AY38"/>
  <c r="AS38"/>
  <c r="AX38" s="1"/>
  <c r="AY40"/>
  <c r="AS40"/>
  <c r="AX40" s="1"/>
  <c r="AY42"/>
  <c r="AS42"/>
  <c r="AX42" s="1"/>
  <c r="AY44"/>
  <c r="AS44"/>
  <c r="AX44" s="1"/>
  <c r="AY46"/>
  <c r="AS46"/>
  <c r="AX46" s="1"/>
  <c r="AY48"/>
  <c r="AS48"/>
  <c r="AX48" s="1"/>
  <c r="AY50"/>
  <c r="AS50"/>
  <c r="AX50" s="1"/>
  <c r="AY52"/>
  <c r="AS52"/>
  <c r="AX52" s="1"/>
  <c r="AY54"/>
  <c r="AS54"/>
  <c r="AX54" s="1"/>
  <c r="AY56"/>
  <c r="AS56"/>
  <c r="AX56" s="1"/>
  <c r="AY58"/>
  <c r="AS58"/>
  <c r="AX58" s="1"/>
  <c r="AY60"/>
  <c r="AS60"/>
  <c r="AX60" s="1"/>
  <c r="AY62"/>
  <c r="AS62"/>
  <c r="AX62" s="1"/>
  <c r="AY97"/>
  <c r="AS97"/>
  <c r="AX97" s="1"/>
  <c r="AS104"/>
  <c r="AX104" s="1"/>
  <c r="AS106"/>
  <c r="AX106" s="1"/>
  <c r="AS108"/>
  <c r="AX108" s="1"/>
  <c r="AS110"/>
  <c r="AX110" s="1"/>
  <c r="AS112"/>
  <c r="AX112" s="1"/>
  <c r="AS114"/>
  <c r="AX114" s="1"/>
  <c r="AS116"/>
  <c r="AX116" s="1"/>
  <c r="AS118"/>
  <c r="AX118" s="1"/>
  <c r="AS120"/>
  <c r="AX120" s="1"/>
  <c r="AS122"/>
  <c r="AX122" s="1"/>
  <c r="AS124"/>
  <c r="AX124" s="1"/>
  <c r="AS126"/>
  <c r="AX126" s="1"/>
  <c r="AS128"/>
  <c r="AX128" s="1"/>
  <c r="AS130"/>
  <c r="AX130" s="1"/>
  <c r="AS132"/>
  <c r="AX132" s="1"/>
  <c r="AS134"/>
  <c r="AX134" s="1"/>
  <c r="AS136"/>
  <c r="AX136" s="1"/>
  <c r="AS138"/>
  <c r="AX138" s="1"/>
  <c r="AS140"/>
  <c r="AX140" s="1"/>
  <c r="AS142"/>
  <c r="AX142" s="1"/>
  <c r="AS144"/>
  <c r="AX144" s="1"/>
  <c r="AS146"/>
  <c r="AX146" s="1"/>
  <c r="AS148"/>
  <c r="AX148" s="1"/>
  <c r="AS152"/>
  <c r="AX152" s="1"/>
  <c r="AS154"/>
  <c r="AX154" s="1"/>
  <c r="AS156"/>
  <c r="AX156" s="1"/>
  <c r="AS158"/>
  <c r="AX158" s="1"/>
  <c r="AS160"/>
  <c r="AX160" s="1"/>
  <c r="AS162"/>
  <c r="AX162" s="1"/>
  <c r="AS34"/>
  <c r="AX34" s="1"/>
  <c r="AQ63"/>
  <c r="AQ65"/>
  <c r="AQ67"/>
  <c r="AQ69"/>
  <c r="AQ71"/>
  <c r="AQ73"/>
  <c r="AQ75"/>
  <c r="AQ77"/>
  <c r="AQ79"/>
  <c r="AQ81"/>
  <c r="AQ83"/>
  <c r="AQ85"/>
  <c r="AQ87"/>
  <c r="AQ89"/>
  <c r="AQ91"/>
  <c r="AQ93"/>
  <c r="AQ95"/>
  <c r="AY95" s="1"/>
  <c r="AQ98"/>
  <c r="AQ100"/>
  <c r="AQ102"/>
  <c r="AY103"/>
  <c r="AS103"/>
  <c r="AX103" s="1"/>
  <c r="AY105"/>
  <c r="AS105"/>
  <c r="AX105" s="1"/>
  <c r="AY107"/>
  <c r="AS107"/>
  <c r="AX107" s="1"/>
  <c r="AY109"/>
  <c r="AS109"/>
  <c r="AX109" s="1"/>
  <c r="AY111"/>
  <c r="AS111"/>
  <c r="AX111" s="1"/>
  <c r="AY113"/>
  <c r="AS113"/>
  <c r="AX113" s="1"/>
  <c r="AY115"/>
  <c r="AS115"/>
  <c r="AX115" s="1"/>
  <c r="AY117"/>
  <c r="AS117"/>
  <c r="AX117" s="1"/>
  <c r="AY119"/>
  <c r="AS119"/>
  <c r="AX119" s="1"/>
  <c r="AY121"/>
  <c r="AS121"/>
  <c r="AX121" s="1"/>
  <c r="AY123"/>
  <c r="AS123"/>
  <c r="AX123" s="1"/>
  <c r="AY125"/>
  <c r="AS125"/>
  <c r="AX125" s="1"/>
  <c r="AY127"/>
  <c r="AS127"/>
  <c r="AX127" s="1"/>
  <c r="AY129"/>
  <c r="AS129"/>
  <c r="AX129" s="1"/>
  <c r="AY131"/>
  <c r="AS131"/>
  <c r="AX131" s="1"/>
  <c r="AY133"/>
  <c r="AS133"/>
  <c r="AX133" s="1"/>
  <c r="AY135"/>
  <c r="AS135"/>
  <c r="AX135" s="1"/>
  <c r="AY137"/>
  <c r="AS137"/>
  <c r="AX137" s="1"/>
  <c r="AY139"/>
  <c r="AS139"/>
  <c r="AX139" s="1"/>
  <c r="AY141"/>
  <c r="AS141"/>
  <c r="AX141" s="1"/>
  <c r="AY143"/>
  <c r="AS143"/>
  <c r="AX143" s="1"/>
  <c r="AY145"/>
  <c r="AS145"/>
  <c r="AX145" s="1"/>
  <c r="AY147"/>
  <c r="AS147"/>
  <c r="AX147" s="1"/>
  <c r="AY149"/>
  <c r="AS149"/>
  <c r="AX149" s="1"/>
  <c r="AY151"/>
  <c r="AS151"/>
  <c r="AX151" s="1"/>
  <c r="AY153"/>
  <c r="AS153"/>
  <c r="AX153" s="1"/>
  <c r="AY155"/>
  <c r="AS155"/>
  <c r="AX155" s="1"/>
  <c r="AY157"/>
  <c r="AS157"/>
  <c r="AX157" s="1"/>
  <c r="AY159"/>
  <c r="AS159"/>
  <c r="AX159" s="1"/>
  <c r="AY161"/>
  <c r="AS161"/>
  <c r="AX161" s="1"/>
  <c r="AS14"/>
  <c r="AX15" s="1"/>
  <c r="AQ64"/>
  <c r="AQ66"/>
  <c r="AQ68"/>
  <c r="AQ70"/>
  <c r="AQ72"/>
  <c r="AQ74"/>
  <c r="AQ76"/>
  <c r="AQ78"/>
  <c r="AQ80"/>
  <c r="AQ82"/>
  <c r="AQ84"/>
  <c r="AQ86"/>
  <c r="AQ88"/>
  <c r="AQ90"/>
  <c r="AQ92"/>
  <c r="AQ94"/>
  <c r="AQ99"/>
  <c r="AQ101"/>
  <c r="AY150"/>
  <c r="AS101" l="1"/>
  <c r="AX101" s="1"/>
  <c r="AS90"/>
  <c r="AX90" s="1"/>
  <c r="AS82"/>
  <c r="AX82" s="1"/>
  <c r="AS78"/>
  <c r="AX78" s="1"/>
  <c r="AS70"/>
  <c r="AX70" s="1"/>
  <c r="AS66"/>
  <c r="AX66" s="1"/>
  <c r="AS87"/>
  <c r="AX87" s="1"/>
  <c r="AY87"/>
  <c r="AS83"/>
  <c r="AX83" s="1"/>
  <c r="AY83"/>
  <c r="AS75"/>
  <c r="AX75" s="1"/>
  <c r="AY75"/>
  <c r="AS71"/>
  <c r="AX71" s="1"/>
  <c r="AY71"/>
  <c r="AS63"/>
  <c r="AX63" s="1"/>
  <c r="AY63"/>
  <c r="AS99"/>
  <c r="AX99" s="1"/>
  <c r="AS92"/>
  <c r="AX92" s="1"/>
  <c r="AS88"/>
  <c r="AX88" s="1"/>
  <c r="AS84"/>
  <c r="AX84" s="1"/>
  <c r="AS80"/>
  <c r="AX80" s="1"/>
  <c r="AS76"/>
  <c r="AX76" s="1"/>
  <c r="AS72"/>
  <c r="AX72" s="1"/>
  <c r="AS68"/>
  <c r="AX68" s="1"/>
  <c r="AS64"/>
  <c r="AX64" s="1"/>
  <c r="AS102"/>
  <c r="AX102" s="1"/>
  <c r="AY102"/>
  <c r="AS98"/>
  <c r="AX98" s="1"/>
  <c r="AY98"/>
  <c r="AS93"/>
  <c r="AX93" s="1"/>
  <c r="AY93"/>
  <c r="AS89"/>
  <c r="AX89" s="1"/>
  <c r="AY89"/>
  <c r="AS85"/>
  <c r="AX85" s="1"/>
  <c r="AY85"/>
  <c r="AS81"/>
  <c r="AX81" s="1"/>
  <c r="AY81"/>
  <c r="AS77"/>
  <c r="AX77" s="1"/>
  <c r="AY77"/>
  <c r="AS73"/>
  <c r="AX73" s="1"/>
  <c r="AY73"/>
  <c r="AS69"/>
  <c r="AX69" s="1"/>
  <c r="AY69"/>
  <c r="AS65"/>
  <c r="AX65" s="1"/>
  <c r="AY65"/>
  <c r="AY162"/>
  <c r="AY160"/>
  <c r="AY158"/>
  <c r="AY156"/>
  <c r="AY154"/>
  <c r="AY152"/>
  <c r="AY148"/>
  <c r="AY146"/>
  <c r="AY144"/>
  <c r="AY142"/>
  <c r="AY140"/>
  <c r="AY138"/>
  <c r="AY136"/>
  <c r="AY134"/>
  <c r="AY132"/>
  <c r="AY130"/>
  <c r="AY128"/>
  <c r="AY126"/>
  <c r="AY124"/>
  <c r="AY122"/>
  <c r="AY120"/>
  <c r="AY118"/>
  <c r="AY116"/>
  <c r="AY114"/>
  <c r="AY112"/>
  <c r="AY110"/>
  <c r="AY108"/>
  <c r="AY106"/>
  <c r="AY104"/>
  <c r="AY34"/>
  <c r="AY96"/>
  <c r="AY61"/>
  <c r="AY59"/>
  <c r="AY57"/>
  <c r="AY55"/>
  <c r="AY53"/>
  <c r="AY51"/>
  <c r="AY49"/>
  <c r="AY47"/>
  <c r="AY45"/>
  <c r="AY43"/>
  <c r="AY41"/>
  <c r="AY39"/>
  <c r="AY37"/>
  <c r="AY35"/>
  <c r="AY32"/>
  <c r="AY30"/>
  <c r="AY27"/>
  <c r="AY24"/>
  <c r="AY23"/>
  <c r="AY21"/>
  <c r="AY19"/>
  <c r="AY17"/>
  <c r="AY13"/>
  <c r="AY9"/>
  <c r="AY8"/>
  <c r="AS94"/>
  <c r="AX94" s="1"/>
  <c r="AS86"/>
  <c r="AX86" s="1"/>
  <c r="AS74"/>
  <c r="AX74" s="1"/>
  <c r="AS100"/>
  <c r="AX100" s="1"/>
  <c r="AY100"/>
  <c r="AS91"/>
  <c r="AX91" s="1"/>
  <c r="AY91"/>
  <c r="AS79"/>
  <c r="AX79" s="1"/>
  <c r="AY79"/>
  <c r="AS67"/>
  <c r="AX67" s="1"/>
  <c r="AY67"/>
  <c r="AY15"/>
  <c r="AY74" l="1"/>
  <c r="AY86"/>
  <c r="AY94"/>
  <c r="AY64"/>
  <c r="AY68"/>
  <c r="AY72"/>
  <c r="AY76"/>
  <c r="AY80"/>
  <c r="AY84"/>
  <c r="AY88"/>
  <c r="AY92"/>
  <c r="AY99"/>
  <c r="AY66"/>
  <c r="AY70"/>
  <c r="AY78"/>
  <c r="AY82"/>
  <c r="AY90"/>
  <c r="AY101"/>
</calcChain>
</file>

<file path=xl/sharedStrings.xml><?xml version="1.0" encoding="utf-8"?>
<sst xmlns="http://schemas.openxmlformats.org/spreadsheetml/2006/main" count="995" uniqueCount="599">
  <si>
    <t>PD.MEKAR SARI JAYA</t>
  </si>
  <si>
    <t>Jl.Raya Dramaga - ciherang LapTegal loceng Depan kantor POS</t>
  </si>
  <si>
    <t>REKAP PENJUALAN BULAN  APRIL  2014</t>
  </si>
  <si>
    <t>Telp. 0251 -8628377</t>
  </si>
  <si>
    <t>NO</t>
  </si>
  <si>
    <t>TANGGAL</t>
  </si>
  <si>
    <t>NO FAKTUR</t>
  </si>
  <si>
    <t>NAMA KONSUMEN</t>
  </si>
  <si>
    <t>ALAMAT</t>
  </si>
  <si>
    <t>Kota</t>
  </si>
  <si>
    <t>NAMA BARANG 1</t>
  </si>
  <si>
    <t>GRAND</t>
  </si>
  <si>
    <t>Jumlah Masuk</t>
  </si>
  <si>
    <t>BYK</t>
  </si>
  <si>
    <t>HARGA</t>
  </si>
  <si>
    <t>JUMLAH</t>
  </si>
  <si>
    <t>NAMA BARANG 2</t>
  </si>
  <si>
    <t>NAMA BARANG 3</t>
  </si>
  <si>
    <t>NAMA BARANG 4</t>
  </si>
  <si>
    <t>NAMA BARANG 5</t>
  </si>
  <si>
    <t>NAMA BARANG 6</t>
  </si>
  <si>
    <t>NAMA BARANG 7</t>
  </si>
  <si>
    <t>NAMA BARANG 8</t>
  </si>
  <si>
    <t>NAMA BARANG 9</t>
  </si>
  <si>
    <t>TOTAL</t>
  </si>
  <si>
    <t>DP/ CASH</t>
  </si>
  <si>
    <t>SP 1</t>
  </si>
  <si>
    <t>SP 2</t>
  </si>
  <si>
    <t>SP 3</t>
  </si>
  <si>
    <t>SP 4</t>
  </si>
  <si>
    <t>SP 5</t>
  </si>
  <si>
    <t>Sisa Pembayaran</t>
  </si>
  <si>
    <t>01 april 2014</t>
  </si>
  <si>
    <t>84590</t>
  </si>
  <si>
    <t>ibu.Tati/ibu.oon-bpk.udin</t>
  </si>
  <si>
    <t>dra.caringin dpn anid RT.01/06 - 082116219690</t>
  </si>
  <si>
    <t>Bogor</t>
  </si>
  <si>
    <t>matrass bella standard uk:180 - merah</t>
  </si>
  <si>
    <t>84591</t>
  </si>
  <si>
    <t>ibu.neneng</t>
  </si>
  <si>
    <t>hegarmanah - pk.mumuh</t>
  </si>
  <si>
    <t>talet garuda standard + puk</t>
  </si>
  <si>
    <t>84592</t>
  </si>
  <si>
    <t>bu.papat</t>
  </si>
  <si>
    <t>hegarmanah</t>
  </si>
  <si>
    <t>lm natural 3pt - kelender</t>
  </si>
  <si>
    <t>84593</t>
  </si>
  <si>
    <t>H.OLAN</t>
  </si>
  <si>
    <t>PT.Antara Merdeka</t>
  </si>
  <si>
    <t>rak piring all-black 3p - mgc gdg</t>
  </si>
  <si>
    <t>84594</t>
  </si>
  <si>
    <t>Bpk Binton</t>
  </si>
  <si>
    <t>CV.Abadi Jaya</t>
  </si>
  <si>
    <t>KTM visto 221 (coklat bunga) + mj box</t>
  </si>
  <si>
    <t>84595</t>
  </si>
  <si>
    <t>ibu.ratna/bpk.herdi</t>
  </si>
  <si>
    <t>cisasah rawasari RT&gt;01/06 - 085718436686</t>
  </si>
  <si>
    <t>Buffet tv - coklat</t>
  </si>
  <si>
    <t>84596</t>
  </si>
  <si>
    <t>fitri</t>
  </si>
  <si>
    <t>kontrakan mas.alan mie.ayam</t>
  </si>
  <si>
    <t>lm naiba 3.s - lotus</t>
  </si>
  <si>
    <t>kasur lipat uk:120</t>
  </si>
  <si>
    <t>84597</t>
  </si>
  <si>
    <t>ibu.teti</t>
  </si>
  <si>
    <t>warung dket mushola</t>
  </si>
  <si>
    <t>rak piring mgc 3pt - stenlis</t>
  </si>
  <si>
    <t>02 april 2014</t>
  </si>
  <si>
    <t>84598</t>
  </si>
  <si>
    <t>Bu.tuti</t>
  </si>
  <si>
    <t>cibanteng - pasar rebo</t>
  </si>
  <si>
    <t>Sofa L sudut (hijau bunga) + mj kc + kc sudut</t>
  </si>
  <si>
    <t>84599</t>
  </si>
  <si>
    <t>KTM vanessa 321 (sesuai gambar) + mj box</t>
  </si>
  <si>
    <t>dipotong harga ktm verzha 221 + mj box</t>
  </si>
  <si>
    <t>84600</t>
  </si>
  <si>
    <t>Ibu novi/bp.andi</t>
  </si>
  <si>
    <t>Kp.cib.jiung rt.03/09</t>
  </si>
  <si>
    <t>KTM muria sesuai gambar</t>
  </si>
  <si>
    <t>84601</t>
  </si>
  <si>
    <t>Bpk.ukas bobih</t>
  </si>
  <si>
    <t>Laladon cilauk rt.02/01</t>
  </si>
  <si>
    <t>KTM jati hongkong gold-krem</t>
  </si>
  <si>
    <t>84602</t>
  </si>
  <si>
    <t>s/bed escon standard uk:160 - biru</t>
  </si>
  <si>
    <t>LM pajangan wosh 4p +  jam</t>
  </si>
  <si>
    <t>LM natural 3p - kelenderan</t>
  </si>
  <si>
    <t>84603</t>
  </si>
  <si>
    <t>ibu.hesti</t>
  </si>
  <si>
    <t>cih.hegarsari RT.05/08</t>
  </si>
  <si>
    <t>rak piring 4pt - kotak2</t>
  </si>
  <si>
    <t>84604</t>
  </si>
  <si>
    <t>cash</t>
  </si>
  <si>
    <t>dramaga tegaloceng</t>
  </si>
  <si>
    <t>lm soccer 4.s</t>
  </si>
  <si>
    <t>ket : bawa sendiri</t>
  </si>
  <si>
    <t>84605</t>
  </si>
  <si>
    <t>bantal busa</t>
  </si>
  <si>
    <t>84606</t>
  </si>
  <si>
    <t>karpet hambal</t>
  </si>
  <si>
    <t>03 april 2014</t>
  </si>
  <si>
    <t>84607</t>
  </si>
  <si>
    <t>ibu.enjun</t>
  </si>
  <si>
    <t>Gg.mushola teras bri RT.01/03</t>
  </si>
  <si>
    <t>LM triplek 2pt</t>
  </si>
  <si>
    <t>rak piring 2pt - mgc biru (biasa)</t>
  </si>
  <si>
    <t>84608</t>
  </si>
  <si>
    <t>ibu.uum</t>
  </si>
  <si>
    <t>pop - ice</t>
  </si>
  <si>
    <t>lm plastik soccer 4.s</t>
  </si>
  <si>
    <t xml:space="preserve"> ++</t>
  </si>
  <si>
    <t>84609</t>
  </si>
  <si>
    <t>bpk.toha/ibu.mamay</t>
  </si>
  <si>
    <t>kp.manggis RT.02/04 - al-bainah</t>
  </si>
  <si>
    <t>lm kw p2 - lampu</t>
  </si>
  <si>
    <t>84610</t>
  </si>
  <si>
    <t xml:space="preserve">bpk.anto </t>
  </si>
  <si>
    <t>jbs</t>
  </si>
  <si>
    <t>LM pajangan tiara 4p - jati</t>
  </si>
  <si>
    <t>ket : sisa bon ditransfer</t>
  </si>
  <si>
    <t>84611</t>
  </si>
  <si>
    <t>KTM L muria (sesuai gambar) + mj kc + puk</t>
  </si>
  <si>
    <t>84612</t>
  </si>
  <si>
    <t>KM belgia k.6 - hijau + mj kc</t>
  </si>
  <si>
    <t>04 april 2014</t>
  </si>
  <si>
    <t>84613</t>
  </si>
  <si>
    <t>84614</t>
  </si>
  <si>
    <t xml:space="preserve">KTM L minimalis (merah bunga) + mj </t>
  </si>
  <si>
    <t>84615</t>
  </si>
  <si>
    <t>bpk.RT adung</t>
  </si>
  <si>
    <t>kuripan Gg.citiris - 085777630417</t>
  </si>
  <si>
    <t>matrass worldstar uk:160 pilowtop (merah)</t>
  </si>
  <si>
    <t>05 april 2014</t>
  </si>
  <si>
    <t>84616</t>
  </si>
  <si>
    <t>84617</t>
  </si>
  <si>
    <t>Ibu.Hj yuni</t>
  </si>
  <si>
    <t>Sumber Jaya 2</t>
  </si>
  <si>
    <t>KTM vandina 321 (krem bunga)</t>
  </si>
  <si>
    <t>KTM laura 221 (coklat bunga)</t>
  </si>
  <si>
    <t xml:space="preserve">KTM laura 321` (coklat bunga) </t>
  </si>
  <si>
    <t>KTM sanvito 211 (full kalep hitam)</t>
  </si>
  <si>
    <t xml:space="preserve">KTM visto 321 (hitam bunga kotak) </t>
  </si>
  <si>
    <t>KTM montana 221 (coklat bunga)</t>
  </si>
  <si>
    <t>84618</t>
  </si>
  <si>
    <t>ibu.aam/pk.rw uus</t>
  </si>
  <si>
    <t xml:space="preserve">cib.Gg.cereme kp.setu tengah </t>
  </si>
  <si>
    <t>84619</t>
  </si>
  <si>
    <t>ibu.nina/bpk.ridwan - mmh.dilla</t>
  </si>
  <si>
    <t xml:space="preserve">          </t>
  </si>
  <si>
    <t>lm plastik sbp 3.s - biru</t>
  </si>
  <si>
    <t>84620</t>
  </si>
  <si>
    <t>ibu.yuli/bpk.abas</t>
  </si>
  <si>
    <t>cib.ji'ung RT.05/08</t>
  </si>
  <si>
    <t>jemuran jumbo p.12 - merah</t>
  </si>
  <si>
    <t>06 april 2014</t>
  </si>
  <si>
    <t>84621</t>
  </si>
  <si>
    <t>bpk.junaedi/ibu.sri wulan</t>
  </si>
  <si>
    <t>kp.manggis RT.04/04</t>
  </si>
  <si>
    <t>KTM lavender 211 (hjau bunga) + mj kc</t>
  </si>
  <si>
    <t>84622</t>
  </si>
  <si>
    <t>ibu.tuti</t>
  </si>
  <si>
    <t>pasar rebo</t>
  </si>
  <si>
    <t>KTM vandina 321 (impreza hijau komb bunga) + mj box</t>
  </si>
  <si>
    <t>84623</t>
  </si>
  <si>
    <t>ibu.dilla</t>
  </si>
  <si>
    <t xml:space="preserve">cih.pentas RT&gt;01/05 Gg.tk </t>
  </si>
  <si>
    <t>matrass worldstar uk:160 - coklat</t>
  </si>
  <si>
    <t>07 april 2014</t>
  </si>
  <si>
    <t>84624</t>
  </si>
  <si>
    <t>ibu.neneng/bpk.bule rollingdor</t>
  </si>
  <si>
    <t xml:space="preserve">drabas RT.01/01 </t>
  </si>
  <si>
    <t xml:space="preserve">KM kartini k.4 + mj </t>
  </si>
  <si>
    <t>lm pajangan minimalis p2</t>
  </si>
  <si>
    <t>84625</t>
  </si>
  <si>
    <t>bpk. Bambang</t>
  </si>
  <si>
    <t>ciomas</t>
  </si>
  <si>
    <t>lamari natural 3 pintu klender</t>
  </si>
  <si>
    <t>84626</t>
  </si>
  <si>
    <t>KM keranjang k.6 (osc nuget) + mj kc</t>
  </si>
  <si>
    <t>84627</t>
  </si>
  <si>
    <t>ibu.uung/bpk.isak</t>
  </si>
  <si>
    <t>kp.manggis RT&gt;01/04</t>
  </si>
  <si>
    <t>LM pajangan minimalis coklat - 4p</t>
  </si>
  <si>
    <t>08 april 2014</t>
  </si>
  <si>
    <t>84628</t>
  </si>
  <si>
    <t>ibu.ana</t>
  </si>
  <si>
    <t>tegaloceng RT.04/04</t>
  </si>
  <si>
    <t>rak piring 2pt - stenlis orange</t>
  </si>
  <si>
    <t>84629</t>
  </si>
  <si>
    <t>bpk.tira/ibu.mimin</t>
  </si>
  <si>
    <t xml:space="preserve">dra.pasar RT.01/03 </t>
  </si>
  <si>
    <t>matrass bella standard uk:120 - putih</t>
  </si>
  <si>
    <t>kasur busa bigfoam uk:90</t>
  </si>
  <si>
    <t>rak piring stenlis 2pt - pink</t>
  </si>
  <si>
    <t>84630</t>
  </si>
  <si>
    <t>bpk.ranta</t>
  </si>
  <si>
    <t>cib.tengah sinarsari RT.04/01</t>
  </si>
  <si>
    <t>service KTM jati 2111 + mj (buludru bunga hijau)</t>
  </si>
  <si>
    <t>ket : pake plastik - coklat salak/hitam</t>
  </si>
  <si>
    <t>09 april 2014</t>
  </si>
  <si>
    <t>84631</t>
  </si>
  <si>
    <t>ibu.umi/jali</t>
  </si>
  <si>
    <t>cih.rawakalong RT.04/08 - 085770516862</t>
  </si>
  <si>
    <t>KTM L muria (klp coklat) + mj</t>
  </si>
  <si>
    <t>84632</t>
  </si>
  <si>
    <t>Bp.imran/ibu munah</t>
  </si>
  <si>
    <t>cih.rawa kalong rt.01/085774771716</t>
  </si>
  <si>
    <t>Lm sleding 2p</t>
  </si>
  <si>
    <t>84633</t>
  </si>
  <si>
    <t>ibu nyai</t>
  </si>
  <si>
    <t>TK BPI Gg.mesjid rt.o2/05</t>
  </si>
  <si>
    <t>rak piring 3p biru  staenlis</t>
  </si>
  <si>
    <t>84634</t>
  </si>
  <si>
    <t>ibu neng</t>
  </si>
  <si>
    <t>kasur busa (msj) uk:160 - biru Q</t>
  </si>
  <si>
    <t>Garansi : 10th</t>
  </si>
  <si>
    <t>10 april 2014</t>
  </si>
  <si>
    <t>84635</t>
  </si>
  <si>
    <t>ibu.anis/bpk.ujang</t>
  </si>
  <si>
    <t>babakan Gg.salak RT.06/02</t>
  </si>
  <si>
    <t>b/sorong bella super (cow hello) uk:100</t>
  </si>
  <si>
    <t xml:space="preserve">karpet piknik </t>
  </si>
  <si>
    <t>guling</t>
  </si>
  <si>
    <t>84636</t>
  </si>
  <si>
    <t>LM garuda p3 mini</t>
  </si>
  <si>
    <t>84637</t>
  </si>
  <si>
    <t>pk.ridwan</t>
  </si>
  <si>
    <t>antara</t>
  </si>
  <si>
    <t xml:space="preserve">jemuran handuk narita </t>
  </si>
  <si>
    <t>11 april 2014</t>
  </si>
  <si>
    <t>84638</t>
  </si>
  <si>
    <t>ibu.ikah</t>
  </si>
  <si>
    <t>kokoncong</t>
  </si>
  <si>
    <t>s/bed uniland standard - biru uk :160</t>
  </si>
  <si>
    <t>84639</t>
  </si>
  <si>
    <t>bu.enur/bpk.jaih ciberem pentas</t>
  </si>
  <si>
    <t>klp7 RT.02/03 - 085881875670</t>
  </si>
  <si>
    <t>12 april 2014</t>
  </si>
  <si>
    <t>84640</t>
  </si>
  <si>
    <t>bpk. Isak/ibu sanah</t>
  </si>
  <si>
    <t>ciherang kramat RT 02/09</t>
  </si>
  <si>
    <t xml:space="preserve">Lm plastik soccer 4.S -kuning </t>
  </si>
  <si>
    <t>kasur busah big poam ukran : 90cm</t>
  </si>
  <si>
    <t>84641</t>
  </si>
  <si>
    <t>Bpk Silalahi</t>
  </si>
  <si>
    <t>KKB Yasmin sektor 06</t>
  </si>
  <si>
    <t>LM natural kelender 2pt - jati</t>
  </si>
  <si>
    <t>84642</t>
  </si>
  <si>
    <t>ibu.sri</t>
  </si>
  <si>
    <t>bubulak</t>
  </si>
  <si>
    <t>buffet palembang - jati 2pt</t>
  </si>
  <si>
    <t>K.teras kartini</t>
  </si>
  <si>
    <t>84643</t>
  </si>
  <si>
    <t>ibu.iyom</t>
  </si>
  <si>
    <t>KTM romawi buah tgn lengkung (coklat) + mj kc</t>
  </si>
  <si>
    <t>84644</t>
  </si>
  <si>
    <t>84645</t>
  </si>
  <si>
    <t>LM pajangan pruli p.4</t>
  </si>
  <si>
    <t>84646</t>
  </si>
  <si>
    <t>bpk.sihotang</t>
  </si>
  <si>
    <t>matrass uniland uk:160</t>
  </si>
  <si>
    <t>14 april 2014</t>
  </si>
  <si>
    <t>84647</t>
  </si>
  <si>
    <t>ibu.nia/bpk.ade</t>
  </si>
  <si>
    <t>cih.stamplas RT.03/06</t>
  </si>
  <si>
    <t>kasur busa bigfoam uk:160 - standard</t>
  </si>
  <si>
    <t>84648</t>
  </si>
  <si>
    <t>pak.bambang</t>
  </si>
  <si>
    <t>KTM louis bolong 3111 (merah gold) + mj</t>
  </si>
  <si>
    <t>84649</t>
  </si>
  <si>
    <t>Buffet pajangan wosh + jam</t>
  </si>
  <si>
    <t>84650</t>
  </si>
  <si>
    <t>bpk.odih</t>
  </si>
  <si>
    <t>cib.impres RT.01/03</t>
  </si>
  <si>
    <t xml:space="preserve">buffet pajangan kelender </t>
  </si>
  <si>
    <t>rak piring 3pt - allblack mgc</t>
  </si>
  <si>
    <t>toalet mawar + puk</t>
  </si>
  <si>
    <t>15 april 2014</t>
  </si>
  <si>
    <t>84651</t>
  </si>
  <si>
    <t>bpk.ari/ibu.umsih</t>
  </si>
  <si>
    <t>petir lebak RT.02/06 - dket pk.hj endang</t>
  </si>
  <si>
    <t>Buffet triplek - legok</t>
  </si>
  <si>
    <t>TT mw 007 - uk:140</t>
  </si>
  <si>
    <t>84652</t>
  </si>
  <si>
    <t>wiwi</t>
  </si>
  <si>
    <t>GM.ipb</t>
  </si>
  <si>
    <t>kasur busa bigfoam uk:90cm</t>
  </si>
  <si>
    <t>84653</t>
  </si>
  <si>
    <t>LM kw p3 - lampu</t>
  </si>
  <si>
    <t>84654</t>
  </si>
  <si>
    <t>ibu lia/pa juardi (guru)</t>
  </si>
  <si>
    <t>setu uncal rt.03/01 purwasari</t>
  </si>
  <si>
    <t>lm soccer 3s campur</t>
  </si>
  <si>
    <t>bed sorong citra uk.100x200 mickey</t>
  </si>
  <si>
    <t>84655</t>
  </si>
  <si>
    <t>ibu.ririn/bpk.iciw</t>
  </si>
  <si>
    <t>dra.tanjakan RT.03/05 - 081316575406</t>
  </si>
  <si>
    <t>Sofa L sudut village (klp hitam) + mj MT</t>
  </si>
  <si>
    <t>keset (sudahdibawa)</t>
  </si>
  <si>
    <t>84656</t>
  </si>
  <si>
    <t>KM belgia k.4 - biru + mj kc</t>
  </si>
  <si>
    <t>84657</t>
  </si>
  <si>
    <t>KTM laura 321 (krem bunga) + mj box</t>
  </si>
  <si>
    <t>84658</t>
  </si>
  <si>
    <t>cepih</t>
  </si>
  <si>
    <t>cib.impres RT.03/09</t>
  </si>
  <si>
    <t>LM plastik club (kelinci- biru) - 4.s</t>
  </si>
  <si>
    <t>16 april 2014</t>
  </si>
  <si>
    <t>84659</t>
  </si>
  <si>
    <t>Ibu ami/bp.ahmad</t>
  </si>
  <si>
    <t>caringin dramaga rt.03/05</t>
  </si>
  <si>
    <t>bed sorong citra uk.100x200</t>
  </si>
  <si>
    <t>84660</t>
  </si>
  <si>
    <t>kasur busa belgium uk:160 - retsleting coklat</t>
  </si>
  <si>
    <t>KTM L minmalis tgn bks (chenil hijau) + mj</t>
  </si>
  <si>
    <t>84661</t>
  </si>
  <si>
    <t>OLIVER</t>
  </si>
  <si>
    <t>ttp service KTM romeo 321 (merah salur)</t>
  </si>
  <si>
    <t>84662</t>
  </si>
  <si>
    <t>ibu yanah</t>
  </si>
  <si>
    <t>margajaya rt 01/05</t>
  </si>
  <si>
    <t>lm kw p2 + lampu</t>
  </si>
  <si>
    <t>TT minimalis uk:160 - besi</t>
  </si>
  <si>
    <t>84663</t>
  </si>
  <si>
    <t>ibu.iis</t>
  </si>
  <si>
    <t>lm club 4.s - pinguin</t>
  </si>
  <si>
    <t>17 april 2014</t>
  </si>
  <si>
    <t>84664</t>
  </si>
  <si>
    <t xml:space="preserve">ibu.tuti </t>
  </si>
  <si>
    <t>psr.rebo</t>
  </si>
  <si>
    <t>KTM vandina 321 (hijau bunga) + mj box</t>
  </si>
  <si>
    <t>84665</t>
  </si>
  <si>
    <t>LM pajangan kasmir p.3</t>
  </si>
  <si>
    <t>84666</t>
  </si>
  <si>
    <t>ibu monik</t>
  </si>
  <si>
    <t>kp. Ciberem gank bulul</t>
  </si>
  <si>
    <t>rak piring allblack - 3pt - mgc gdg</t>
  </si>
  <si>
    <t>84667</t>
  </si>
  <si>
    <t>Andri</t>
  </si>
  <si>
    <t>batu wulung - mentas jaya</t>
  </si>
  <si>
    <t>84668</t>
  </si>
  <si>
    <t>ibu ike</t>
  </si>
  <si>
    <t>kp ciherang gede rt 02/02</t>
  </si>
  <si>
    <t>kasur lipet</t>
  </si>
  <si>
    <t>18 april 2014</t>
  </si>
  <si>
    <t>84669</t>
  </si>
  <si>
    <t>bpk. Eka</t>
  </si>
  <si>
    <t>kp dramaga loceng rt 03/04</t>
  </si>
  <si>
    <t>jemuran 12 palang-ungu</t>
  </si>
  <si>
    <t>ket.bawa sendiri</t>
  </si>
  <si>
    <t>84670</t>
  </si>
  <si>
    <t>Bp.rinan/ibu anah</t>
  </si>
  <si>
    <t>Kp.munjul rt.06/07</t>
  </si>
  <si>
    <t>KM holy 4k</t>
  </si>
  <si>
    <t>jemuran jumbo 12p (kuning)</t>
  </si>
  <si>
    <t>84671</t>
  </si>
  <si>
    <t xml:space="preserve">jln. Cimahpar bogor </t>
  </si>
  <si>
    <t>L 22 Aquila+MT (Ungu)</t>
  </si>
  <si>
    <t>Regio ( Sopa santai)-(Oscar)</t>
  </si>
  <si>
    <t>Villa + MT ( Merah)</t>
  </si>
  <si>
    <t>84672</t>
  </si>
  <si>
    <t>ibu sri</t>
  </si>
  <si>
    <t xml:space="preserve">jln. Bubulak </t>
  </si>
  <si>
    <t>kursi makan kartini kursi 4</t>
  </si>
  <si>
    <t>84673</t>
  </si>
  <si>
    <t>ibu emar</t>
  </si>
  <si>
    <t>kp. Ciberem impres rt 02/03</t>
  </si>
  <si>
    <t>ktm jati madura +dudukan leter L</t>
  </si>
  <si>
    <t>84674</t>
  </si>
  <si>
    <t>BP.omang</t>
  </si>
  <si>
    <t xml:space="preserve">cigudeg </t>
  </si>
  <si>
    <t>sofa bed merah salur</t>
  </si>
  <si>
    <t>sofa bed polkadot hijau</t>
  </si>
  <si>
    <t>84675</t>
  </si>
  <si>
    <t>84676</t>
  </si>
  <si>
    <t>karpet permadani coklat uk.120x200</t>
  </si>
  <si>
    <t>84677</t>
  </si>
  <si>
    <t>bpk.iis</t>
  </si>
  <si>
    <t>matras bella ukrn 160x200 biru</t>
  </si>
  <si>
    <t>19 april 2014</t>
  </si>
  <si>
    <t>84678</t>
  </si>
  <si>
    <t>bpk.ajo</t>
  </si>
  <si>
    <t>bensin eceran dket BPI</t>
  </si>
  <si>
    <t>lm garuda 3pt - jumbo</t>
  </si>
  <si>
    <t>84679</t>
  </si>
  <si>
    <t>bpk.aga/ibu.ratna - 085692227025</t>
  </si>
  <si>
    <t>nuansa indah ciomas Blok.D2 no.1</t>
  </si>
  <si>
    <t>LM sledding 3pt - aloha</t>
  </si>
  <si>
    <t>jemuran handuk narita - biru</t>
  </si>
  <si>
    <t>84680</t>
  </si>
  <si>
    <t>tk Rapih indah - H mumuh</t>
  </si>
  <si>
    <t>pasar jasinga</t>
  </si>
  <si>
    <t>JASINGA</t>
  </si>
  <si>
    <t>romawi bunga - cat warna warni</t>
  </si>
  <si>
    <t>lm plastik club p4</t>
  </si>
  <si>
    <t xml:space="preserve">lm platik soccer p4 </t>
  </si>
  <si>
    <t>20 april 2014</t>
  </si>
  <si>
    <t>84681</t>
  </si>
  <si>
    <t>ibu.riska</t>
  </si>
  <si>
    <t>kp.manggis</t>
  </si>
  <si>
    <t>LM naiba 3.s - doraemon</t>
  </si>
  <si>
    <t>84682</t>
  </si>
  <si>
    <t>bpk.yusuf</t>
  </si>
  <si>
    <t>kp.carangpulang RT.02/03 - 085813792155</t>
  </si>
  <si>
    <t>bantal quantum</t>
  </si>
  <si>
    <t>guling quantum</t>
  </si>
  <si>
    <t>84683</t>
  </si>
  <si>
    <t>ibu.tika</t>
  </si>
  <si>
    <t>ciherang stamplas</t>
  </si>
  <si>
    <t>LM club 4.s - biru</t>
  </si>
  <si>
    <t>84684</t>
  </si>
  <si>
    <t>bpk.rebab</t>
  </si>
  <si>
    <t>kp.kuripan rt 04/04</t>
  </si>
  <si>
    <t>84685</t>
  </si>
  <si>
    <t>ibu.nita</t>
  </si>
  <si>
    <t>cib.neglasari RT.03/02</t>
  </si>
  <si>
    <t>21 april 2014</t>
  </si>
  <si>
    <t>84686</t>
  </si>
  <si>
    <t>bojong dede</t>
  </si>
  <si>
    <t>sopa belimbing ( canil brudru hijau ) 321</t>
  </si>
  <si>
    <t xml:space="preserve">sopa belimbing ( canil brudru merah ) 211 </t>
  </si>
  <si>
    <t xml:space="preserve">sopa vanesa 211 (merah kotak) </t>
  </si>
  <si>
    <t xml:space="preserve">sopa vanesa 211 (coklat  kotak) </t>
  </si>
  <si>
    <t xml:space="preserve">sopa montana 211 ( biru kalep- kombi) </t>
  </si>
  <si>
    <t>sopa bed azola/laura ( 2 ster)</t>
  </si>
  <si>
    <t>84687</t>
  </si>
  <si>
    <t>bpk.asman/ibu.nanat</t>
  </si>
  <si>
    <t>Kasur busa (MSJ) uk:140x180 - merah Q</t>
  </si>
  <si>
    <t>84688</t>
  </si>
  <si>
    <t>s/bed worldstar standard SPT (coklat) uk:160</t>
  </si>
  <si>
    <t>84689</t>
  </si>
  <si>
    <t>ibu.lilis</t>
  </si>
  <si>
    <t xml:space="preserve">cib.wr.jo'ang </t>
  </si>
  <si>
    <t>kasur busa Hy-land - Q biru</t>
  </si>
  <si>
    <t>banta + guling</t>
  </si>
  <si>
    <t>84690</t>
  </si>
  <si>
    <t>ibu .yuni</t>
  </si>
  <si>
    <t>kp. Mangis rt 05/04 dkt wrung ba darmi</t>
  </si>
  <si>
    <t>kasur big poam ukran 160</t>
  </si>
  <si>
    <t>22 april 2014</t>
  </si>
  <si>
    <t>84691</t>
  </si>
  <si>
    <t>Bpk.Bram</t>
  </si>
  <si>
    <t>CV.Berkah Bersama</t>
  </si>
  <si>
    <t>KTM Melati 321 (hijau coklat muda) + mj laker</t>
  </si>
  <si>
    <t>84692</t>
  </si>
  <si>
    <t>H.ija suhendar</t>
  </si>
  <si>
    <t>Kp.cib.Gg merdeka</t>
  </si>
  <si>
    <t>servis KTM romawi bunga 3111 (cenil merah)+mj bsr + kecil 1</t>
  </si>
  <si>
    <t>84693</t>
  </si>
  <si>
    <t>Pak.Bram</t>
  </si>
  <si>
    <t>84694</t>
  </si>
  <si>
    <t>Buffet pajangan minimalis - hitam</t>
  </si>
  <si>
    <t>84695</t>
  </si>
  <si>
    <t>KTM montana 211 (full taso putih) + mj box</t>
  </si>
  <si>
    <t>LM pajangan atlanta 3pt</t>
  </si>
  <si>
    <t>84696</t>
  </si>
  <si>
    <t>ibu.sena/baso.amin</t>
  </si>
  <si>
    <t>cih.kaum RT.04/10</t>
  </si>
  <si>
    <t>LM plastik soccer 4.s + K - biru</t>
  </si>
  <si>
    <t>23 april 2014</t>
  </si>
  <si>
    <t>84697</t>
  </si>
  <si>
    <t>ibu.encih/bpk.sanin</t>
  </si>
  <si>
    <t>kp.mangga dua RT.01/07 - PDAM</t>
  </si>
  <si>
    <t>s/bed uniland uk:160 - merah</t>
  </si>
  <si>
    <t>LM kw p2 + lampu</t>
  </si>
  <si>
    <t>84698</t>
  </si>
  <si>
    <t>bpk.ridwan/ibu.ica</t>
  </si>
  <si>
    <t>Antara</t>
  </si>
  <si>
    <t>KM salina k.6 - plong (kalep merah maroon)</t>
  </si>
  <si>
    <t>84699</t>
  </si>
  <si>
    <t>84700</t>
  </si>
  <si>
    <t>ibu.uci/bpk.erlan</t>
  </si>
  <si>
    <t>cikiruh RT.02/03</t>
  </si>
  <si>
    <t>Buffet golo</t>
  </si>
  <si>
    <t>84701</t>
  </si>
  <si>
    <t>bpk.agus/ibu.mila</t>
  </si>
  <si>
    <t>cih.asri rawakalong - 081319219741</t>
  </si>
  <si>
    <t>rak piring 3pt - merah (bamboo)</t>
  </si>
  <si>
    <t>24 april 2014</t>
  </si>
  <si>
    <t>84702</t>
  </si>
  <si>
    <t>KTM vandina 321 (krem bunga) + mj box kuda</t>
  </si>
  <si>
    <t>84703</t>
  </si>
  <si>
    <t>bpk. Erwin</t>
  </si>
  <si>
    <t>kp.ciberem kalong rt 05/93</t>
  </si>
  <si>
    <t>LM olimpik doraemon P.2 ( BIRU)</t>
  </si>
  <si>
    <t>Big foam uk : 160x200</t>
  </si>
  <si>
    <t>84704</t>
  </si>
  <si>
    <t>bpk.amon/gali</t>
  </si>
  <si>
    <t>bogor</t>
  </si>
  <si>
    <t>84705</t>
  </si>
  <si>
    <t>ibu.anih/bpk.ada</t>
  </si>
  <si>
    <t>cib.kalong kp.sawah RT.06/05</t>
  </si>
  <si>
    <t>rak piring 2pt (biasa) - pink</t>
  </si>
  <si>
    <t>84706</t>
  </si>
  <si>
    <t>84707</t>
  </si>
  <si>
    <t>KTM merapi 221 (ungu bunga) + mj kc</t>
  </si>
  <si>
    <t>25 april 2014</t>
  </si>
  <si>
    <t>84708</t>
  </si>
  <si>
    <t>ibu.narsih/bpk.udin</t>
  </si>
  <si>
    <t>cib.tengah sinarsari RT.02/02 Gg.mekarsari</t>
  </si>
  <si>
    <t>matrass worldstar standard uk:160 - merah</t>
  </si>
  <si>
    <t>84709</t>
  </si>
  <si>
    <t>bpk.emus/ibu.kokom</t>
  </si>
  <si>
    <t>KTM louis bolong 3111 (krem gold) + mj</t>
  </si>
  <si>
    <t>84710</t>
  </si>
  <si>
    <t>pak.ali</t>
  </si>
  <si>
    <t>kuripan - aqua - 081617332094</t>
  </si>
  <si>
    <t xml:space="preserve">kasur busa (MSJ) uk:160 - merah Q </t>
  </si>
  <si>
    <t>LM club 3.s - merah kelinci</t>
  </si>
  <si>
    <t>jemuran handuk narita - hijau</t>
  </si>
  <si>
    <t>ket : kasur busa (MSJ) garansi 10th</t>
  </si>
  <si>
    <t>84711</t>
  </si>
  <si>
    <t>matrass world star SPT - coklat uk:160</t>
  </si>
  <si>
    <t>divan oscar - coklat</t>
  </si>
  <si>
    <t>84712</t>
  </si>
  <si>
    <t>LM sledding 2pt - aloha</t>
  </si>
  <si>
    <t>dipotong harga KTM hkg 3111 tgl 03/02/14</t>
  </si>
  <si>
    <t>26 april 2014</t>
  </si>
  <si>
    <t>84713</t>
  </si>
  <si>
    <t>Cash</t>
  </si>
  <si>
    <t>ciherang tegaloceng</t>
  </si>
  <si>
    <t>LM soccer 4.s + K</t>
  </si>
  <si>
    <t>84714</t>
  </si>
  <si>
    <t>s/bed worldstar standard uk:160 - merah</t>
  </si>
  <si>
    <t>KTM romawi 3111 (coffee brown) + bantal - mj kc</t>
  </si>
  <si>
    <t>84715</t>
  </si>
  <si>
    <t>cimahpar</t>
  </si>
  <si>
    <t>sofa L sudut aquila (coklat galardo) + mj kc</t>
  </si>
  <si>
    <t>KTM laura 321 (hijau fenien)</t>
  </si>
  <si>
    <t>84716</t>
  </si>
  <si>
    <t>84717</t>
  </si>
  <si>
    <t>bu.narti</t>
  </si>
  <si>
    <t>pangkalan nambo</t>
  </si>
  <si>
    <t>KTM messi 221 (hijau bunga) + mj kc</t>
  </si>
  <si>
    <t>jemuran handuk narita=</t>
  </si>
  <si>
    <t>84718</t>
  </si>
  <si>
    <t>ibu. Sri</t>
  </si>
  <si>
    <t>LM. Panel-doraemon-P2 ( biru )</t>
  </si>
  <si>
    <t>27 April 2014</t>
  </si>
  <si>
    <t>84719</t>
  </si>
  <si>
    <t>Bpk. Encep/ibu endah</t>
  </si>
  <si>
    <t>Malimping rt02/01</t>
  </si>
  <si>
    <t>Hongkong piala 3111 (bludru mrh)</t>
  </si>
  <si>
    <t>Matras uniland uk 160x200 (merah)</t>
  </si>
  <si>
    <t>28 april 2014</t>
  </si>
  <si>
    <t>84720</t>
  </si>
  <si>
    <t>bpk.oji</t>
  </si>
  <si>
    <t>kp.manggis RT.05/04/SD manggis</t>
  </si>
  <si>
    <t>divan mawar kalung uk:160</t>
  </si>
  <si>
    <t>84721</t>
  </si>
  <si>
    <t>matrass uniland uk:160 - merah</t>
  </si>
  <si>
    <t>Buffet minimalis - besar</t>
  </si>
  <si>
    <t>LM natural 3pt - jati</t>
  </si>
  <si>
    <t>84722</t>
  </si>
  <si>
    <t>ibu.aam</t>
  </si>
  <si>
    <t>ciherang rt 02/09</t>
  </si>
  <si>
    <t>Matras Quantum ukrn 160x200</t>
  </si>
  <si>
    <t>divan vajero (hitam)</t>
  </si>
  <si>
    <t>84723</t>
  </si>
  <si>
    <t>bpk.encuy</t>
  </si>
  <si>
    <t>tegal loceng sebelah mtrial pb.subur</t>
  </si>
  <si>
    <t>s/bed uniland uk:160 - biru</t>
  </si>
  <si>
    <t>LM sleding 2pt - aloha</t>
  </si>
  <si>
    <t>84724</t>
  </si>
  <si>
    <t>LM pajangan atlanta p.4</t>
  </si>
  <si>
    <t>29 april 2014</t>
  </si>
  <si>
    <t>84725</t>
  </si>
  <si>
    <t>ibu.ati</t>
  </si>
  <si>
    <t>randusari RT.06/03 - 085719381463</t>
  </si>
  <si>
    <t>84726</t>
  </si>
  <si>
    <t>ibu.enur/bpk.endang</t>
  </si>
  <si>
    <t>kp.manggis RT.05/04 pabrik tahu</t>
  </si>
  <si>
    <t>LM pajangan minimalis p.4 - laci</t>
  </si>
  <si>
    <t>84727</t>
  </si>
  <si>
    <t>s/bed worldstar uk:160 DPT - coklat</t>
  </si>
  <si>
    <t>buffet tv - coklat</t>
  </si>
  <si>
    <t>84728</t>
  </si>
  <si>
    <t>84729</t>
  </si>
  <si>
    <t>kp.manggis RT.05/04</t>
  </si>
  <si>
    <t>kasur kapuk uk:80cm</t>
  </si>
  <si>
    <t>84730</t>
  </si>
  <si>
    <t>dramaga RT.02/03 - Gg.al-mukhtar</t>
  </si>
  <si>
    <t>LM pajangan p4 - atlanta coklat</t>
  </si>
  <si>
    <t>30 april 2014</t>
  </si>
  <si>
    <t>84731</t>
  </si>
  <si>
    <t>LM pajangan kristal kasmir 2pt</t>
  </si>
  <si>
    <t>84732</t>
  </si>
  <si>
    <t>84733</t>
  </si>
  <si>
    <t>84734</t>
  </si>
  <si>
    <t>84735</t>
  </si>
  <si>
    <t>84736</t>
  </si>
  <si>
    <t>84737</t>
  </si>
  <si>
    <t>84738</t>
  </si>
  <si>
    <t>84739</t>
  </si>
  <si>
    <t>84740</t>
  </si>
  <si>
    <t>84741</t>
  </si>
  <si>
    <t>84742</t>
  </si>
  <si>
    <t>84743</t>
  </si>
  <si>
    <t>84744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</si>
</sst>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2" tint="-0.74999237037263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theme="2" tint="-0.749992370372631"/>
      <name val="Calibri"/>
      <family val="2"/>
      <charset val="1"/>
      <scheme val="minor"/>
    </font>
    <font>
      <b/>
      <sz val="13"/>
      <color theme="2" tint="-0.74999237037263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theme="0" tint="-0.249977111117893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ck">
        <color theme="3" tint="0.3999755851924192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3" tint="0.39997558519241921"/>
      </right>
      <top style="medium">
        <color indexed="64"/>
      </top>
      <bottom style="thin">
        <color indexed="64"/>
      </bottom>
      <diagonal/>
    </border>
    <border>
      <left/>
      <right style="thick">
        <color theme="3" tint="0.39997558519241921"/>
      </right>
      <top style="thick">
        <color theme="3" tint="0.39997558519241921"/>
      </top>
      <bottom style="thick">
        <color theme="3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theme="3" tint="0.39997558519241921"/>
      </left>
      <right style="thick">
        <color theme="3" tint="0.39997558519241921"/>
      </right>
      <top style="thick">
        <color theme="3" tint="0.39997558519241921"/>
      </top>
      <bottom style="thick">
        <color theme="3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3" tint="0.39997558519241921"/>
      </left>
      <right style="thick">
        <color theme="3" tint="0.39997558519241921"/>
      </right>
      <top style="thick">
        <color theme="3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theme="3" tint="0.39997558519241921"/>
      </left>
      <right style="thick">
        <color theme="3" tint="0.39997558519241921"/>
      </right>
      <top/>
      <bottom style="thick">
        <color theme="3" tint="0.399975585192419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10">
    <xf numFmtId="0" fontId="0" fillId="0" borderId="0" xfId="0"/>
    <xf numFmtId="0" fontId="3" fillId="2" borderId="0" xfId="0" applyFont="1" applyFill="1"/>
    <xf numFmtId="49" fontId="0" fillId="2" borderId="0" xfId="0" applyNumberForma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41" fontId="5" fillId="2" borderId="0" xfId="2" applyNumberFormat="1" applyFont="1" applyFill="1"/>
    <xf numFmtId="41" fontId="4" fillId="2" borderId="0" xfId="2" applyFont="1" applyFill="1"/>
    <xf numFmtId="41" fontId="5" fillId="2" borderId="0" xfId="2" applyFont="1" applyFill="1"/>
    <xf numFmtId="41" fontId="6" fillId="2" borderId="0" xfId="2" applyFont="1" applyFill="1"/>
    <xf numFmtId="164" fontId="4" fillId="2" borderId="0" xfId="1" applyNumberFormat="1" applyFont="1" applyFill="1"/>
    <xf numFmtId="0" fontId="6" fillId="2" borderId="0" xfId="0" applyFont="1" applyFill="1"/>
    <xf numFmtId="0" fontId="0" fillId="2" borderId="0" xfId="0" applyFill="1" applyAlignment="1">
      <alignment vertical="center"/>
    </xf>
    <xf numFmtId="49" fontId="0" fillId="2" borderId="0" xfId="0" applyNumberForma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/>
    <xf numFmtId="49" fontId="8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vertical="center"/>
    </xf>
    <xf numFmtId="41" fontId="9" fillId="2" borderId="0" xfId="2" applyNumberFormat="1" applyFont="1" applyFill="1" applyAlignment="1"/>
    <xf numFmtId="41" fontId="8" fillId="2" borderId="0" xfId="2" applyFont="1" applyFill="1" applyAlignment="1"/>
    <xf numFmtId="41" fontId="9" fillId="2" borderId="0" xfId="2" applyFont="1" applyFill="1" applyAlignment="1"/>
    <xf numFmtId="41" fontId="6" fillId="2" borderId="0" xfId="2" applyFont="1" applyFill="1" applyAlignment="1"/>
    <xf numFmtId="164" fontId="8" fillId="2" borderId="0" xfId="1" applyNumberFormat="1" applyFont="1" applyFill="1" applyAlignment="1"/>
    <xf numFmtId="0" fontId="6" fillId="2" borderId="0" xfId="0" applyFont="1" applyFill="1" applyAlignment="1"/>
    <xf numFmtId="0" fontId="3" fillId="3" borderId="1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1" fontId="10" fillId="4" borderId="2" xfId="2" applyNumberFormat="1" applyFont="1" applyFill="1" applyBorder="1" applyAlignment="1"/>
    <xf numFmtId="41" fontId="3" fillId="4" borderId="2" xfId="2" applyFont="1" applyFill="1" applyBorder="1" applyAlignment="1"/>
    <xf numFmtId="0" fontId="3" fillId="5" borderId="2" xfId="0" applyFont="1" applyFill="1" applyBorder="1" applyAlignment="1"/>
    <xf numFmtId="0" fontId="3" fillId="5" borderId="2" xfId="0" applyFont="1" applyFill="1" applyBorder="1" applyAlignment="1">
      <alignment horizontal="center" vertical="center"/>
    </xf>
    <xf numFmtId="41" fontId="10" fillId="5" borderId="2" xfId="2" applyFont="1" applyFill="1" applyBorder="1" applyAlignment="1"/>
    <xf numFmtId="0" fontId="3" fillId="6" borderId="2" xfId="0" applyFont="1" applyFill="1" applyBorder="1" applyAlignment="1"/>
    <xf numFmtId="0" fontId="3" fillId="6" borderId="2" xfId="0" applyFont="1" applyFill="1" applyBorder="1" applyAlignment="1">
      <alignment horizontal="center" vertical="center"/>
    </xf>
    <xf numFmtId="41" fontId="3" fillId="6" borderId="2" xfId="2" applyFont="1" applyFill="1" applyBorder="1" applyAlignment="1"/>
    <xf numFmtId="0" fontId="3" fillId="7" borderId="2" xfId="0" applyFont="1" applyFill="1" applyBorder="1" applyAlignment="1"/>
    <xf numFmtId="0" fontId="3" fillId="8" borderId="2" xfId="0" applyFont="1" applyFill="1" applyBorder="1" applyAlignment="1"/>
    <xf numFmtId="0" fontId="3" fillId="8" borderId="2" xfId="0" applyFont="1" applyFill="1" applyBorder="1" applyAlignment="1">
      <alignment horizontal="center" vertical="center"/>
    </xf>
    <xf numFmtId="41" fontId="3" fillId="8" borderId="2" xfId="2" applyFont="1" applyFill="1" applyBorder="1" applyAlignment="1"/>
    <xf numFmtId="0" fontId="3" fillId="9" borderId="2" xfId="0" applyFont="1" applyFill="1" applyBorder="1" applyAlignment="1"/>
    <xf numFmtId="0" fontId="3" fillId="9" borderId="2" xfId="0" applyFont="1" applyFill="1" applyBorder="1" applyAlignment="1">
      <alignment horizontal="center" vertical="center"/>
    </xf>
    <xf numFmtId="41" fontId="3" fillId="9" borderId="2" xfId="2" applyFont="1" applyFill="1" applyBorder="1" applyAlignment="1"/>
    <xf numFmtId="0" fontId="3" fillId="10" borderId="2" xfId="0" applyFont="1" applyFill="1" applyBorder="1" applyAlignment="1"/>
    <xf numFmtId="0" fontId="3" fillId="11" borderId="2" xfId="0" applyFont="1" applyFill="1" applyBorder="1" applyAlignment="1"/>
    <xf numFmtId="0" fontId="3" fillId="11" borderId="2" xfId="0" applyFont="1" applyFill="1" applyBorder="1" applyAlignment="1">
      <alignment horizontal="center" vertical="center"/>
    </xf>
    <xf numFmtId="41" fontId="3" fillId="11" borderId="2" xfId="2" applyFont="1" applyFill="1" applyBorder="1" applyAlignment="1"/>
    <xf numFmtId="0" fontId="3" fillId="12" borderId="2" xfId="0" applyFont="1" applyFill="1" applyBorder="1" applyAlignment="1"/>
    <xf numFmtId="0" fontId="3" fillId="12" borderId="2" xfId="0" applyFont="1" applyFill="1" applyBorder="1" applyAlignment="1">
      <alignment horizontal="center" vertical="center"/>
    </xf>
    <xf numFmtId="41" fontId="3" fillId="12" borderId="2" xfId="2" applyFont="1" applyFill="1" applyBorder="1" applyAlignment="1"/>
    <xf numFmtId="41" fontId="3" fillId="12" borderId="3" xfId="2" applyFont="1" applyFill="1" applyBorder="1" applyAlignment="1"/>
    <xf numFmtId="41" fontId="3" fillId="13" borderId="3" xfId="2" applyFont="1" applyFill="1" applyBorder="1" applyAlignment="1"/>
    <xf numFmtId="41" fontId="3" fillId="14" borderId="3" xfId="2" applyFont="1" applyFill="1" applyBorder="1" applyAlignment="1"/>
    <xf numFmtId="41" fontId="3" fillId="15" borderId="3" xfId="2" applyFont="1" applyFill="1" applyBorder="1" applyAlignment="1"/>
    <xf numFmtId="41" fontId="3" fillId="16" borderId="3" xfId="2" applyFont="1" applyFill="1" applyBorder="1" applyAlignment="1"/>
    <xf numFmtId="41" fontId="6" fillId="2" borderId="4" xfId="2" applyFont="1" applyFill="1" applyBorder="1" applyAlignment="1">
      <alignment horizontal="center"/>
    </xf>
    <xf numFmtId="41" fontId="3" fillId="2" borderId="5" xfId="2" applyFont="1" applyFill="1" applyBorder="1" applyAlignment="1">
      <alignment horizontal="center"/>
    </xf>
    <xf numFmtId="164" fontId="3" fillId="2" borderId="6" xfId="1" applyNumberFormat="1" applyFont="1" applyFill="1" applyBorder="1" applyAlignment="1"/>
    <xf numFmtId="164" fontId="3" fillId="2" borderId="7" xfId="1" applyNumberFormat="1" applyFont="1" applyFill="1" applyBorder="1" applyAlignment="1"/>
    <xf numFmtId="0" fontId="6" fillId="2" borderId="6" xfId="0" applyFont="1" applyFill="1" applyBorder="1" applyAlignment="1"/>
    <xf numFmtId="0" fontId="3" fillId="3" borderId="8" xfId="0" applyFont="1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41" fontId="10" fillId="4" borderId="9" xfId="2" applyNumberFormat="1" applyFont="1" applyFill="1" applyBorder="1" applyAlignment="1">
      <alignment horizontal="center" vertical="center"/>
    </xf>
    <xf numFmtId="41" fontId="3" fillId="4" borderId="9" xfId="2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41" fontId="10" fillId="5" borderId="9" xfId="2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41" fontId="3" fillId="6" borderId="9" xfId="2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41" fontId="3" fillId="8" borderId="9" xfId="2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41" fontId="3" fillId="9" borderId="9" xfId="2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11" borderId="10" xfId="0" applyFont="1" applyFill="1" applyBorder="1" applyAlignment="1">
      <alignment horizontal="center" vertical="center"/>
    </xf>
    <xf numFmtId="41" fontId="3" fillId="11" borderId="9" xfId="2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top"/>
    </xf>
    <xf numFmtId="0" fontId="3" fillId="12" borderId="9" xfId="0" applyFont="1" applyFill="1" applyBorder="1" applyAlignment="1">
      <alignment horizontal="center" vertical="center"/>
    </xf>
    <xf numFmtId="41" fontId="3" fillId="12" borderId="9" xfId="2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top"/>
    </xf>
    <xf numFmtId="0" fontId="3" fillId="13" borderId="9" xfId="0" applyFont="1" applyFill="1" applyBorder="1" applyAlignment="1">
      <alignment horizontal="center" vertical="center"/>
    </xf>
    <xf numFmtId="41" fontId="3" fillId="13" borderId="9" xfId="2" applyFont="1" applyFill="1" applyBorder="1" applyAlignment="1">
      <alignment horizontal="center" vertical="center"/>
    </xf>
    <xf numFmtId="0" fontId="3" fillId="14" borderId="9" xfId="0" applyFont="1" applyFill="1" applyBorder="1" applyAlignment="1">
      <alignment horizontal="center" vertical="center"/>
    </xf>
    <xf numFmtId="0" fontId="3" fillId="15" borderId="9" xfId="0" applyFont="1" applyFill="1" applyBorder="1" applyAlignment="1">
      <alignment horizontal="center" vertical="top"/>
    </xf>
    <xf numFmtId="0" fontId="3" fillId="15" borderId="9" xfId="0" applyFont="1" applyFill="1" applyBorder="1" applyAlignment="1">
      <alignment horizontal="center" vertical="center"/>
    </xf>
    <xf numFmtId="41" fontId="3" fillId="15" borderId="9" xfId="2" applyFont="1" applyFill="1" applyBorder="1" applyAlignment="1">
      <alignment horizontal="center" vertical="center"/>
    </xf>
    <xf numFmtId="0" fontId="3" fillId="16" borderId="9" xfId="0" applyFont="1" applyFill="1" applyBorder="1" applyAlignment="1">
      <alignment horizontal="center" vertical="center"/>
    </xf>
    <xf numFmtId="41" fontId="6" fillId="2" borderId="11" xfId="2" applyFont="1" applyFill="1" applyBorder="1" applyAlignment="1">
      <alignment horizontal="center" vertical="center"/>
    </xf>
    <xf numFmtId="41" fontId="3" fillId="2" borderId="12" xfId="2" applyFont="1" applyFill="1" applyBorder="1" applyAlignment="1">
      <alignment horizontal="center" vertical="center"/>
    </xf>
    <xf numFmtId="164" fontId="3" fillId="2" borderId="13" xfId="1" applyNumberFormat="1" applyFont="1" applyFill="1" applyBorder="1" applyAlignment="1">
      <alignment horizontal="center" vertical="center"/>
    </xf>
    <xf numFmtId="164" fontId="3" fillId="2" borderId="14" xfId="1" applyNumberFormat="1" applyFont="1" applyFill="1" applyBorder="1" applyAlignment="1">
      <alignment horizontal="center" vertical="center"/>
    </xf>
    <xf numFmtId="0" fontId="6" fillId="2" borderId="15" xfId="0" applyFont="1" applyFill="1" applyBorder="1" applyAlignment="1"/>
    <xf numFmtId="0" fontId="0" fillId="0" borderId="16" xfId="0" applyFill="1" applyBorder="1"/>
    <xf numFmtId="49" fontId="0" fillId="0" borderId="17" xfId="0" applyNumberFormat="1" applyFill="1" applyBorder="1" applyAlignment="1">
      <alignment horizontal="center"/>
    </xf>
    <xf numFmtId="49" fontId="0" fillId="0" borderId="16" xfId="0" applyNumberFormat="1" applyFill="1" applyBorder="1" applyAlignment="1">
      <alignment horizontal="center"/>
    </xf>
    <xf numFmtId="0" fontId="0" fillId="0" borderId="17" xfId="0" applyFill="1" applyBorder="1"/>
    <xf numFmtId="0" fontId="2" fillId="0" borderId="17" xfId="0" applyFont="1" applyFill="1" applyBorder="1" applyAlignment="1">
      <alignment horizontal="center"/>
    </xf>
    <xf numFmtId="0" fontId="0" fillId="0" borderId="17" xfId="0" applyFill="1" applyBorder="1" applyAlignment="1">
      <alignment horizontal="center" vertical="center"/>
    </xf>
    <xf numFmtId="41" fontId="5" fillId="0" borderId="17" xfId="2" applyNumberFormat="1" applyFont="1" applyFill="1" applyBorder="1"/>
    <xf numFmtId="41" fontId="11" fillId="0" borderId="16" xfId="2" applyFont="1" applyFill="1" applyBorder="1"/>
    <xf numFmtId="41" fontId="5" fillId="0" borderId="17" xfId="2" applyFont="1" applyFill="1" applyBorder="1"/>
    <xf numFmtId="41" fontId="11" fillId="0" borderId="16" xfId="0" applyNumberFormat="1" applyFont="1" applyFill="1" applyBorder="1"/>
    <xf numFmtId="0" fontId="0" fillId="0" borderId="18" xfId="0" applyFill="1" applyBorder="1"/>
    <xf numFmtId="0" fontId="0" fillId="0" borderId="18" xfId="0" applyFill="1" applyBorder="1" applyAlignment="1">
      <alignment horizontal="center" vertical="center"/>
    </xf>
    <xf numFmtId="41" fontId="12" fillId="0" borderId="17" xfId="2" applyFont="1" applyFill="1" applyBorder="1"/>
    <xf numFmtId="41" fontId="6" fillId="0" borderId="16" xfId="2" applyFont="1" applyFill="1" applyBorder="1"/>
    <xf numFmtId="41" fontId="4" fillId="0" borderId="16" xfId="2" applyFont="1" applyFill="1" applyBorder="1"/>
    <xf numFmtId="41" fontId="11" fillId="0" borderId="19" xfId="2" applyFont="1" applyFill="1" applyBorder="1"/>
    <xf numFmtId="41" fontId="6" fillId="0" borderId="20" xfId="2" applyFont="1" applyFill="1" applyBorder="1"/>
    <xf numFmtId="41" fontId="4" fillId="0" borderId="21" xfId="2" applyFont="1" applyFill="1" applyBorder="1"/>
    <xf numFmtId="164" fontId="4" fillId="0" borderId="22" xfId="1" applyNumberFormat="1" applyFont="1" applyFill="1" applyBorder="1"/>
    <xf numFmtId="164" fontId="4" fillId="0" borderId="23" xfId="1" applyNumberFormat="1" applyFont="1" applyFill="1" applyBorder="1"/>
    <xf numFmtId="41" fontId="6" fillId="0" borderId="24" xfId="0" applyNumberFormat="1" applyFont="1" applyFill="1" applyBorder="1"/>
    <xf numFmtId="0" fontId="0" fillId="0" borderId="16" xfId="0" applyFill="1" applyBorder="1" applyAlignment="1">
      <alignment horizontal="center" vertical="center"/>
    </xf>
    <xf numFmtId="41" fontId="11" fillId="0" borderId="25" xfId="2" applyFont="1" applyFill="1" applyBorder="1"/>
    <xf numFmtId="41" fontId="6" fillId="0" borderId="26" xfId="2" applyFont="1" applyFill="1" applyBorder="1"/>
    <xf numFmtId="164" fontId="4" fillId="0" borderId="18" xfId="1" applyNumberFormat="1" applyFont="1" applyFill="1" applyBorder="1"/>
    <xf numFmtId="0" fontId="2" fillId="5" borderId="27" xfId="0" applyFont="1" applyFill="1" applyBorder="1" applyAlignment="1">
      <alignment horizontal="left"/>
    </xf>
    <xf numFmtId="0" fontId="2" fillId="5" borderId="18" xfId="0" applyFont="1" applyFill="1" applyBorder="1"/>
    <xf numFmtId="41" fontId="5" fillId="0" borderId="18" xfId="2" applyNumberFormat="1" applyFont="1" applyFill="1" applyBorder="1"/>
    <xf numFmtId="0" fontId="0" fillId="17" borderId="27" xfId="0" applyFill="1" applyBorder="1" applyAlignment="1">
      <alignment horizontal="left"/>
    </xf>
    <xf numFmtId="0" fontId="0" fillId="17" borderId="18" xfId="0" applyFill="1" applyBorder="1"/>
    <xf numFmtId="41" fontId="5" fillId="0" borderId="18" xfId="2" applyFont="1" applyFill="1" applyBorder="1"/>
    <xf numFmtId="41" fontId="12" fillId="0" borderId="18" xfId="2" applyFont="1" applyFill="1" applyBorder="1"/>
    <xf numFmtId="41" fontId="5" fillId="0" borderId="18" xfId="0" applyNumberFormat="1" applyFont="1" applyFill="1" applyBorder="1"/>
    <xf numFmtId="41" fontId="6" fillId="0" borderId="28" xfId="2" applyFont="1" applyFill="1" applyBorder="1"/>
    <xf numFmtId="41" fontId="4" fillId="0" borderId="29" xfId="2" applyFont="1" applyFill="1" applyBorder="1"/>
    <xf numFmtId="41" fontId="4" fillId="0" borderId="10" xfId="2" applyFont="1" applyFill="1" applyBorder="1"/>
    <xf numFmtId="41" fontId="6" fillId="0" borderId="18" xfId="2" applyFont="1" applyFill="1" applyBorder="1"/>
    <xf numFmtId="41" fontId="4" fillId="0" borderId="18" xfId="2" applyFont="1" applyFill="1" applyBorder="1"/>
    <xf numFmtId="41" fontId="6" fillId="0" borderId="30" xfId="2" applyFont="1" applyFill="1" applyBorder="1"/>
    <xf numFmtId="0" fontId="0" fillId="0" borderId="0" xfId="0" applyFill="1"/>
    <xf numFmtId="0" fontId="13" fillId="8" borderId="27" xfId="0" applyFont="1" applyFill="1" applyBorder="1" applyAlignment="1">
      <alignment horizontal="left"/>
    </xf>
    <xf numFmtId="0" fontId="13" fillId="8" borderId="18" xfId="0" applyFont="1" applyFill="1" applyBorder="1"/>
    <xf numFmtId="41" fontId="6" fillId="0" borderId="6" xfId="0" applyNumberFormat="1" applyFont="1" applyFill="1" applyBorder="1"/>
    <xf numFmtId="41" fontId="4" fillId="0" borderId="27" xfId="2" applyFont="1" applyFill="1" applyBorder="1"/>
    <xf numFmtId="41" fontId="6" fillId="0" borderId="31" xfId="0" applyNumberFormat="1" applyFont="1" applyFill="1" applyBorder="1"/>
    <xf numFmtId="41" fontId="11" fillId="0" borderId="18" xfId="0" applyNumberFormat="1" applyFont="1" applyFill="1" applyBorder="1"/>
    <xf numFmtId="41" fontId="5" fillId="0" borderId="16" xfId="2" applyNumberFormat="1" applyFont="1" applyFill="1" applyBorder="1"/>
    <xf numFmtId="41" fontId="5" fillId="0" borderId="16" xfId="2" applyFont="1" applyFill="1" applyBorder="1"/>
    <xf numFmtId="41" fontId="12" fillId="0" borderId="16" xfId="2" applyFont="1" applyFill="1" applyBorder="1"/>
    <xf numFmtId="41" fontId="6" fillId="0" borderId="32" xfId="0" applyNumberFormat="1" applyFont="1" applyFill="1" applyBorder="1"/>
    <xf numFmtId="0" fontId="0" fillId="18" borderId="18" xfId="0" applyFill="1" applyBorder="1"/>
    <xf numFmtId="0" fontId="13" fillId="0" borderId="18" xfId="0" applyFont="1" applyFill="1" applyBorder="1"/>
    <xf numFmtId="0" fontId="13" fillId="0" borderId="18" xfId="0" applyFont="1" applyFill="1" applyBorder="1" applyAlignment="1">
      <alignment horizontal="center" vertical="center"/>
    </xf>
    <xf numFmtId="41" fontId="11" fillId="0" borderId="18" xfId="2" applyFont="1" applyFill="1" applyBorder="1"/>
    <xf numFmtId="0" fontId="13" fillId="0" borderId="33" xfId="0" applyFont="1" applyFill="1" applyBorder="1"/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/>
    <xf numFmtId="0" fontId="0" fillId="2" borderId="18" xfId="0" applyFill="1" applyBorder="1"/>
    <xf numFmtId="0" fontId="0" fillId="2" borderId="17" xfId="0" applyFill="1" applyBorder="1"/>
    <xf numFmtId="0" fontId="0" fillId="2" borderId="17" xfId="0" applyFill="1" applyBorder="1" applyAlignment="1">
      <alignment horizontal="center" vertical="center"/>
    </xf>
    <xf numFmtId="41" fontId="5" fillId="2" borderId="17" xfId="2" applyNumberFormat="1" applyFont="1" applyFill="1" applyBorder="1"/>
    <xf numFmtId="41" fontId="11" fillId="2" borderId="16" xfId="2" applyFont="1" applyFill="1" applyBorder="1"/>
    <xf numFmtId="41" fontId="5" fillId="2" borderId="17" xfId="2" applyFont="1" applyFill="1" applyBorder="1"/>
    <xf numFmtId="41" fontId="11" fillId="2" borderId="16" xfId="0" applyNumberFormat="1" applyFont="1" applyFill="1" applyBorder="1"/>
    <xf numFmtId="41" fontId="12" fillId="2" borderId="17" xfId="2" applyFont="1" applyFill="1" applyBorder="1"/>
    <xf numFmtId="41" fontId="4" fillId="2" borderId="16" xfId="2" applyFont="1" applyFill="1" applyBorder="1"/>
    <xf numFmtId="41" fontId="11" fillId="2" borderId="25" xfId="2" applyFont="1" applyFill="1" applyBorder="1"/>
    <xf numFmtId="41" fontId="6" fillId="2" borderId="26" xfId="2" applyFont="1" applyFill="1" applyBorder="1"/>
    <xf numFmtId="41" fontId="4" fillId="2" borderId="27" xfId="2" applyFont="1" applyFill="1" applyBorder="1"/>
    <xf numFmtId="41" fontId="4" fillId="2" borderId="18" xfId="2" applyFont="1" applyFill="1" applyBorder="1"/>
    <xf numFmtId="164" fontId="4" fillId="2" borderId="18" xfId="1" applyNumberFormat="1" applyFont="1" applyFill="1" applyBorder="1"/>
    <xf numFmtId="164" fontId="4" fillId="2" borderId="23" xfId="1" applyNumberFormat="1" applyFont="1" applyFill="1" applyBorder="1"/>
    <xf numFmtId="41" fontId="6" fillId="2" borderId="32" xfId="0" applyNumberFormat="1" applyFont="1" applyFill="1" applyBorder="1"/>
    <xf numFmtId="0" fontId="0" fillId="2" borderId="16" xfId="0" applyFill="1" applyBorder="1"/>
    <xf numFmtId="49" fontId="0" fillId="2" borderId="17" xfId="0" applyNumberFormat="1" applyFill="1" applyBorder="1" applyAlignment="1">
      <alignment horizontal="center"/>
    </xf>
    <xf numFmtId="41" fontId="5" fillId="19" borderId="17" xfId="2" applyNumberFormat="1" applyFont="1" applyFill="1" applyBorder="1"/>
    <xf numFmtId="41" fontId="11" fillId="19" borderId="16" xfId="2" applyFont="1" applyFill="1" applyBorder="1"/>
    <xf numFmtId="0" fontId="0" fillId="19" borderId="17" xfId="0" applyFill="1" applyBorder="1"/>
    <xf numFmtId="49" fontId="0" fillId="2" borderId="17" xfId="0" applyNumberFormat="1" applyFill="1" applyBorder="1"/>
    <xf numFmtId="0" fontId="13" fillId="20" borderId="17" xfId="0" applyFont="1" applyFill="1" applyBorder="1"/>
    <xf numFmtId="41" fontId="6" fillId="2" borderId="30" xfId="2" applyFont="1" applyFill="1" applyBorder="1"/>
    <xf numFmtId="0" fontId="0" fillId="21" borderId="18" xfId="0" applyFill="1" applyBorder="1"/>
    <xf numFmtId="49" fontId="0" fillId="21" borderId="17" xfId="0" applyNumberFormat="1" applyFill="1" applyBorder="1" applyAlignment="1">
      <alignment horizontal="center"/>
    </xf>
    <xf numFmtId="49" fontId="0" fillId="21" borderId="16" xfId="0" applyNumberFormat="1" applyFill="1" applyBorder="1" applyAlignment="1">
      <alignment horizontal="center"/>
    </xf>
    <xf numFmtId="0" fontId="0" fillId="21" borderId="17" xfId="0" applyFill="1" applyBorder="1"/>
    <xf numFmtId="0" fontId="2" fillId="21" borderId="17" xfId="0" applyFont="1" applyFill="1" applyBorder="1" applyAlignment="1">
      <alignment horizontal="center"/>
    </xf>
    <xf numFmtId="0" fontId="0" fillId="21" borderId="17" xfId="0" applyFill="1" applyBorder="1" applyAlignment="1">
      <alignment horizontal="center" vertical="center"/>
    </xf>
    <xf numFmtId="41" fontId="5" fillId="21" borderId="17" xfId="2" applyNumberFormat="1" applyFont="1" applyFill="1" applyBorder="1"/>
    <xf numFmtId="41" fontId="11" fillId="21" borderId="16" xfId="2" applyFont="1" applyFill="1" applyBorder="1"/>
    <xf numFmtId="41" fontId="5" fillId="21" borderId="17" xfId="2" applyFont="1" applyFill="1" applyBorder="1"/>
    <xf numFmtId="41" fontId="11" fillId="21" borderId="16" xfId="0" applyNumberFormat="1" applyFont="1" applyFill="1" applyBorder="1"/>
    <xf numFmtId="41" fontId="12" fillId="21" borderId="17" xfId="2" applyFont="1" applyFill="1" applyBorder="1"/>
    <xf numFmtId="41" fontId="4" fillId="21" borderId="16" xfId="2" applyFont="1" applyFill="1" applyBorder="1"/>
    <xf numFmtId="41" fontId="11" fillId="21" borderId="25" xfId="2" applyFont="1" applyFill="1" applyBorder="1"/>
    <xf numFmtId="41" fontId="6" fillId="21" borderId="26" xfId="2" applyFont="1" applyFill="1" applyBorder="1"/>
    <xf numFmtId="41" fontId="4" fillId="21" borderId="27" xfId="2" applyFont="1" applyFill="1" applyBorder="1"/>
    <xf numFmtId="41" fontId="4" fillId="21" borderId="18" xfId="2" applyFont="1" applyFill="1" applyBorder="1"/>
    <xf numFmtId="164" fontId="4" fillId="21" borderId="18" xfId="1" applyNumberFormat="1" applyFont="1" applyFill="1" applyBorder="1"/>
    <xf numFmtId="164" fontId="4" fillId="21" borderId="23" xfId="1" applyNumberFormat="1" applyFont="1" applyFill="1" applyBorder="1"/>
    <xf numFmtId="41" fontId="6" fillId="21" borderId="32" xfId="0" applyNumberFormat="1" applyFont="1" applyFill="1" applyBorder="1"/>
    <xf numFmtId="49" fontId="0" fillId="21" borderId="18" xfId="0" applyNumberFormat="1" applyFill="1" applyBorder="1" applyAlignment="1">
      <alignment horizontal="center"/>
    </xf>
    <xf numFmtId="0" fontId="0" fillId="21" borderId="18" xfId="0" applyFill="1" applyBorder="1" applyAlignment="1">
      <alignment horizontal="center" vertical="center"/>
    </xf>
    <xf numFmtId="41" fontId="5" fillId="21" borderId="18" xfId="2" applyNumberFormat="1" applyFont="1" applyFill="1" applyBorder="1"/>
    <xf numFmtId="41" fontId="11" fillId="21" borderId="18" xfId="2" applyFont="1" applyFill="1" applyBorder="1"/>
    <xf numFmtId="41" fontId="5" fillId="21" borderId="18" xfId="2" applyFont="1" applyFill="1" applyBorder="1"/>
    <xf numFmtId="41" fontId="11" fillId="21" borderId="18" xfId="0" applyNumberFormat="1" applyFont="1" applyFill="1" applyBorder="1"/>
    <xf numFmtId="41" fontId="12" fillId="21" borderId="18" xfId="2" applyFont="1" applyFill="1" applyBorder="1"/>
    <xf numFmtId="41" fontId="6" fillId="21" borderId="30" xfId="2" applyFont="1" applyFill="1" applyBorder="1"/>
    <xf numFmtId="41" fontId="6" fillId="21" borderId="13" xfId="0" applyNumberFormat="1" applyFont="1" applyFill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Y163"/>
  <sheetViews>
    <sheetView tabSelected="1" topLeftCell="A16" workbookViewId="0">
      <selection activeCell="G168" sqref="G168"/>
    </sheetView>
  </sheetViews>
  <sheetFormatPr defaultRowHeight="15"/>
  <sheetData>
    <row r="1" spans="1:51" ht="17.25">
      <c r="A1" s="1" t="s">
        <v>0</v>
      </c>
      <c r="B1" s="2"/>
      <c r="C1" s="2"/>
      <c r="D1" s="3"/>
      <c r="E1" s="3"/>
      <c r="F1" s="4"/>
      <c r="G1" s="3"/>
      <c r="H1" s="5"/>
      <c r="I1" s="6"/>
      <c r="J1" s="7"/>
      <c r="K1" s="3"/>
      <c r="L1" s="5"/>
      <c r="M1" s="8"/>
      <c r="N1" s="3"/>
      <c r="O1" s="3"/>
      <c r="P1" s="5"/>
      <c r="Q1" s="7"/>
      <c r="R1" s="3"/>
      <c r="S1" s="3"/>
      <c r="T1" s="5"/>
      <c r="U1" s="7"/>
      <c r="V1" s="3"/>
      <c r="W1" s="3"/>
      <c r="X1" s="5"/>
      <c r="Y1" s="7"/>
      <c r="Z1" s="3"/>
      <c r="AA1" s="3"/>
      <c r="AB1" s="5"/>
      <c r="AC1" s="7"/>
      <c r="AD1" s="3"/>
      <c r="AE1" s="3"/>
      <c r="AF1" s="5"/>
      <c r="AG1" s="7"/>
      <c r="AH1" s="7"/>
      <c r="AI1" s="7"/>
      <c r="AJ1" s="7"/>
      <c r="AK1" s="7"/>
      <c r="AL1" s="7"/>
      <c r="AM1" s="7"/>
      <c r="AN1" s="7"/>
      <c r="AO1" s="7"/>
      <c r="AP1" s="7"/>
      <c r="AQ1" s="9"/>
      <c r="AR1" s="7"/>
      <c r="AS1" s="7"/>
      <c r="AT1" s="7"/>
      <c r="AU1" s="7"/>
      <c r="AV1" s="7"/>
      <c r="AW1" s="10"/>
      <c r="AX1" s="10"/>
      <c r="AY1" s="11"/>
    </row>
    <row r="2" spans="1:51" ht="32.25">
      <c r="A2" s="12" t="s">
        <v>1</v>
      </c>
      <c r="B2" s="2"/>
      <c r="C2" s="13"/>
      <c r="D2" s="3"/>
      <c r="E2" s="3"/>
      <c r="F2" s="14" t="s">
        <v>2</v>
      </c>
      <c r="G2" s="14"/>
      <c r="H2" s="14"/>
      <c r="I2" s="14"/>
      <c r="J2" s="14"/>
      <c r="K2" s="14"/>
      <c r="L2" s="5"/>
      <c r="M2" s="8"/>
      <c r="N2" s="3"/>
      <c r="O2" s="3"/>
      <c r="P2" s="5"/>
      <c r="Q2" s="7"/>
      <c r="R2" s="3"/>
      <c r="S2" s="3"/>
      <c r="T2" s="5"/>
      <c r="U2" s="7"/>
      <c r="V2" s="3"/>
      <c r="W2" s="3"/>
      <c r="X2" s="5"/>
      <c r="Y2" s="7"/>
      <c r="Z2" s="3"/>
      <c r="AA2" s="3"/>
      <c r="AB2" s="5"/>
      <c r="AC2" s="7"/>
      <c r="AD2" s="3"/>
      <c r="AE2" s="3"/>
      <c r="AF2" s="5"/>
      <c r="AG2" s="7"/>
      <c r="AH2" s="7"/>
      <c r="AI2" s="7"/>
      <c r="AJ2" s="7"/>
      <c r="AK2" s="7"/>
      <c r="AL2" s="7"/>
      <c r="AM2" s="7"/>
      <c r="AN2" s="7"/>
      <c r="AO2" s="7"/>
      <c r="AP2" s="7"/>
      <c r="AQ2" s="9"/>
      <c r="AR2" s="7"/>
      <c r="AS2" s="7"/>
      <c r="AT2" s="7"/>
      <c r="AU2" s="7"/>
      <c r="AV2" s="7"/>
      <c r="AW2" s="10"/>
      <c r="AX2" s="10"/>
      <c r="AY2" s="11"/>
    </row>
    <row r="3" spans="1:51" ht="15.75">
      <c r="A3" s="3" t="s">
        <v>3</v>
      </c>
      <c r="B3" s="2"/>
      <c r="C3" s="2"/>
      <c r="D3" s="3"/>
      <c r="E3" s="3"/>
      <c r="F3" s="4"/>
      <c r="G3" s="3"/>
      <c r="H3" s="5"/>
      <c r="I3" s="6"/>
      <c r="J3" s="7"/>
      <c r="K3" s="3"/>
      <c r="L3" s="5"/>
      <c r="M3" s="8"/>
      <c r="N3" s="3"/>
      <c r="O3" s="3"/>
      <c r="P3" s="5"/>
      <c r="Q3" s="7"/>
      <c r="R3" s="3"/>
      <c r="S3" s="3"/>
      <c r="T3" s="5"/>
      <c r="U3" s="7"/>
      <c r="V3" s="3"/>
      <c r="W3" s="3"/>
      <c r="X3" s="5"/>
      <c r="Y3" s="7"/>
      <c r="Z3" s="3"/>
      <c r="AA3" s="3"/>
      <c r="AB3" s="5"/>
      <c r="AC3" s="7"/>
      <c r="AD3" s="3"/>
      <c r="AE3" s="3"/>
      <c r="AF3" s="5"/>
      <c r="AG3" s="7"/>
      <c r="AH3" s="7"/>
      <c r="AI3" s="7"/>
      <c r="AJ3" s="7"/>
      <c r="AK3" s="7"/>
      <c r="AL3" s="7"/>
      <c r="AM3" s="7"/>
      <c r="AN3" s="7"/>
      <c r="AO3" s="7"/>
      <c r="AP3" s="7"/>
      <c r="AQ3" s="9"/>
      <c r="AR3" s="7"/>
      <c r="AS3" s="7"/>
      <c r="AT3" s="7"/>
      <c r="AU3" s="7"/>
      <c r="AV3" s="7"/>
      <c r="AW3" s="10"/>
      <c r="AX3" s="10"/>
      <c r="AY3" s="11"/>
    </row>
    <row r="4" spans="1:51" ht="15.75">
      <c r="A4" s="3"/>
      <c r="B4" s="2"/>
      <c r="C4" s="2"/>
      <c r="D4" s="3"/>
      <c r="E4" s="3"/>
      <c r="F4" s="4"/>
      <c r="G4" s="3"/>
      <c r="H4" s="5"/>
      <c r="I4" s="6"/>
      <c r="J4" s="7"/>
      <c r="K4" s="3"/>
      <c r="L4" s="5"/>
      <c r="M4" s="8"/>
      <c r="N4" s="3"/>
      <c r="O4" s="3"/>
      <c r="P4" s="5"/>
      <c r="Q4" s="7"/>
      <c r="R4" s="3"/>
      <c r="S4" s="3"/>
      <c r="T4" s="5"/>
      <c r="U4" s="7"/>
      <c r="V4" s="3"/>
      <c r="W4" s="3"/>
      <c r="X4" s="5"/>
      <c r="Y4" s="7"/>
      <c r="Z4" s="3"/>
      <c r="AA4" s="3"/>
      <c r="AB4" s="5"/>
      <c r="AC4" s="7"/>
      <c r="AD4" s="3"/>
      <c r="AE4" s="3"/>
      <c r="AF4" s="5"/>
      <c r="AG4" s="7"/>
      <c r="AH4" s="7"/>
      <c r="AI4" s="7"/>
      <c r="AJ4" s="7"/>
      <c r="AK4" s="7"/>
      <c r="AL4" s="7"/>
      <c r="AM4" s="7"/>
      <c r="AN4" s="7"/>
      <c r="AO4" s="7"/>
      <c r="AP4" s="7"/>
      <c r="AQ4" s="9"/>
      <c r="AR4" s="7"/>
      <c r="AS4" s="7"/>
      <c r="AT4" s="7"/>
      <c r="AU4" s="7"/>
      <c r="AV4" s="7"/>
      <c r="AW4" s="10"/>
      <c r="AX4" s="10"/>
      <c r="AY4" s="11"/>
    </row>
    <row r="5" spans="1:51" ht="20.25" thickBot="1">
      <c r="A5" s="15"/>
      <c r="B5" s="16"/>
      <c r="C5" s="16"/>
      <c r="D5" s="15"/>
      <c r="E5" s="15"/>
      <c r="F5" s="17"/>
      <c r="G5" s="15"/>
      <c r="H5" s="18"/>
      <c r="I5" s="19"/>
      <c r="J5" s="20"/>
      <c r="K5" s="15"/>
      <c r="L5" s="18"/>
      <c r="M5" s="21"/>
      <c r="N5" s="15"/>
      <c r="O5" s="15"/>
      <c r="P5" s="18"/>
      <c r="Q5" s="20"/>
      <c r="R5" s="15"/>
      <c r="S5" s="15"/>
      <c r="T5" s="18"/>
      <c r="U5" s="20"/>
      <c r="V5" s="15"/>
      <c r="W5" s="15"/>
      <c r="X5" s="18"/>
      <c r="Y5" s="20"/>
      <c r="Z5" s="15"/>
      <c r="AA5" s="15"/>
      <c r="AB5" s="18"/>
      <c r="AC5" s="20"/>
      <c r="AD5" s="15"/>
      <c r="AE5" s="15"/>
      <c r="AF5" s="18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2"/>
      <c r="AR5" s="20"/>
      <c r="AS5" s="20"/>
      <c r="AT5" s="20"/>
      <c r="AU5" s="20"/>
      <c r="AV5" s="20"/>
      <c r="AW5" s="23"/>
      <c r="AX5" s="23"/>
      <c r="AY5" s="24"/>
    </row>
    <row r="6" spans="1:51" ht="17.25">
      <c r="A6" s="25" t="s">
        <v>4</v>
      </c>
      <c r="B6" s="26" t="s">
        <v>5</v>
      </c>
      <c r="C6" s="27" t="s">
        <v>6</v>
      </c>
      <c r="D6" s="28" t="s">
        <v>7</v>
      </c>
      <c r="E6" s="28" t="s">
        <v>8</v>
      </c>
      <c r="F6" s="28" t="s">
        <v>9</v>
      </c>
      <c r="G6" s="29" t="s">
        <v>10</v>
      </c>
      <c r="H6" s="30"/>
      <c r="I6" s="31"/>
      <c r="J6" s="32"/>
      <c r="K6" s="33"/>
      <c r="L6" s="34"/>
      <c r="M6" s="35"/>
      <c r="N6" s="33"/>
      <c r="O6" s="36"/>
      <c r="P6" s="37"/>
      <c r="Q6" s="38"/>
      <c r="R6" s="39"/>
      <c r="S6" s="40"/>
      <c r="T6" s="41"/>
      <c r="U6" s="42"/>
      <c r="V6" s="40"/>
      <c r="W6" s="43"/>
      <c r="X6" s="44"/>
      <c r="Y6" s="45"/>
      <c r="Z6" s="46"/>
      <c r="AA6" s="47"/>
      <c r="AB6" s="48"/>
      <c r="AC6" s="49"/>
      <c r="AD6" s="47"/>
      <c r="AE6" s="50"/>
      <c r="AF6" s="51"/>
      <c r="AG6" s="52"/>
      <c r="AH6" s="53"/>
      <c r="AI6" s="54"/>
      <c r="AJ6" s="54"/>
      <c r="AK6" s="54"/>
      <c r="AL6" s="55"/>
      <c r="AM6" s="56"/>
      <c r="AN6" s="56"/>
      <c r="AO6" s="56"/>
      <c r="AP6" s="57"/>
      <c r="AQ6" s="58" t="s">
        <v>11</v>
      </c>
      <c r="AR6" s="59"/>
      <c r="AS6" s="59"/>
      <c r="AT6" s="59"/>
      <c r="AU6" s="59"/>
      <c r="AV6" s="59"/>
      <c r="AW6" s="60"/>
      <c r="AX6" s="61" t="s">
        <v>12</v>
      </c>
      <c r="AY6" s="62"/>
    </row>
    <row r="7" spans="1:51" ht="18" thickBot="1">
      <c r="A7" s="63"/>
      <c r="B7" s="64"/>
      <c r="C7" s="65"/>
      <c r="D7" s="66"/>
      <c r="E7" s="66"/>
      <c r="F7" s="66"/>
      <c r="G7" s="67"/>
      <c r="H7" s="68" t="s">
        <v>13</v>
      </c>
      <c r="I7" s="69" t="s">
        <v>14</v>
      </c>
      <c r="J7" s="70" t="s">
        <v>15</v>
      </c>
      <c r="K7" s="71" t="s">
        <v>16</v>
      </c>
      <c r="L7" s="71" t="s">
        <v>13</v>
      </c>
      <c r="M7" s="72" t="s">
        <v>14</v>
      </c>
      <c r="N7" s="71" t="s">
        <v>15</v>
      </c>
      <c r="O7" s="73" t="s">
        <v>17</v>
      </c>
      <c r="P7" s="73" t="s">
        <v>13</v>
      </c>
      <c r="Q7" s="74" t="s">
        <v>14</v>
      </c>
      <c r="R7" s="75" t="s">
        <v>15</v>
      </c>
      <c r="S7" s="76" t="s">
        <v>18</v>
      </c>
      <c r="T7" s="76" t="s">
        <v>13</v>
      </c>
      <c r="U7" s="77" t="s">
        <v>14</v>
      </c>
      <c r="V7" s="78" t="s">
        <v>15</v>
      </c>
      <c r="W7" s="79" t="s">
        <v>19</v>
      </c>
      <c r="X7" s="79" t="s">
        <v>13</v>
      </c>
      <c r="Y7" s="80" t="s">
        <v>14</v>
      </c>
      <c r="Z7" s="81" t="s">
        <v>15</v>
      </c>
      <c r="AA7" s="82" t="s">
        <v>20</v>
      </c>
      <c r="AB7" s="83" t="s">
        <v>13</v>
      </c>
      <c r="AC7" s="84" t="s">
        <v>14</v>
      </c>
      <c r="AD7" s="82" t="s">
        <v>15</v>
      </c>
      <c r="AE7" s="85" t="s">
        <v>21</v>
      </c>
      <c r="AF7" s="86" t="s">
        <v>13</v>
      </c>
      <c r="AG7" s="87" t="s">
        <v>14</v>
      </c>
      <c r="AH7" s="86" t="s">
        <v>15</v>
      </c>
      <c r="AI7" s="88" t="s">
        <v>22</v>
      </c>
      <c r="AJ7" s="89" t="s">
        <v>13</v>
      </c>
      <c r="AK7" s="90" t="s">
        <v>14</v>
      </c>
      <c r="AL7" s="91" t="s">
        <v>15</v>
      </c>
      <c r="AM7" s="92" t="s">
        <v>23</v>
      </c>
      <c r="AN7" s="93" t="s">
        <v>13</v>
      </c>
      <c r="AO7" s="94" t="s">
        <v>14</v>
      </c>
      <c r="AP7" s="95" t="s">
        <v>15</v>
      </c>
      <c r="AQ7" s="96" t="s">
        <v>24</v>
      </c>
      <c r="AR7" s="97" t="s">
        <v>25</v>
      </c>
      <c r="AS7" s="97" t="s">
        <v>26</v>
      </c>
      <c r="AT7" s="97" t="s">
        <v>27</v>
      </c>
      <c r="AU7" s="97" t="s">
        <v>28</v>
      </c>
      <c r="AV7" s="97" t="s">
        <v>29</v>
      </c>
      <c r="AW7" s="98" t="s">
        <v>30</v>
      </c>
      <c r="AX7" s="99"/>
      <c r="AY7" s="100" t="s">
        <v>31</v>
      </c>
    </row>
    <row r="8" spans="1:51" ht="17.25" thickTop="1" thickBot="1">
      <c r="A8" s="101">
        <v>1</v>
      </c>
      <c r="B8" s="102" t="s">
        <v>32</v>
      </c>
      <c r="C8" s="103" t="s">
        <v>33</v>
      </c>
      <c r="D8" s="104" t="s">
        <v>34</v>
      </c>
      <c r="E8" s="104" t="s">
        <v>35</v>
      </c>
      <c r="F8" s="105" t="s">
        <v>36</v>
      </c>
      <c r="G8" s="104" t="s">
        <v>37</v>
      </c>
      <c r="H8" s="106">
        <v>1</v>
      </c>
      <c r="I8" s="107">
        <v>1350000</v>
      </c>
      <c r="J8" s="108">
        <f>H8*I8</f>
        <v>1350000</v>
      </c>
      <c r="K8" s="104"/>
      <c r="L8" s="106"/>
      <c r="M8" s="109"/>
      <c r="N8" s="110">
        <f>L8*M8</f>
        <v>0</v>
      </c>
      <c r="O8" s="111"/>
      <c r="P8" s="112"/>
      <c r="Q8" s="113"/>
      <c r="R8" s="110">
        <f>P8*Q8</f>
        <v>0</v>
      </c>
      <c r="S8" s="111"/>
      <c r="T8" s="112"/>
      <c r="U8" s="113"/>
      <c r="V8" s="110">
        <f>T8*U8</f>
        <v>0</v>
      </c>
      <c r="W8" s="111"/>
      <c r="X8" s="112"/>
      <c r="Y8" s="113"/>
      <c r="Z8" s="110">
        <f>X8*Y8</f>
        <v>0</v>
      </c>
      <c r="AA8" s="104"/>
      <c r="AB8" s="112"/>
      <c r="AC8" s="113"/>
      <c r="AD8" s="110">
        <f>AB8*AC8</f>
        <v>0</v>
      </c>
      <c r="AE8" s="104"/>
      <c r="AF8" s="106"/>
      <c r="AG8" s="113"/>
      <c r="AH8" s="108">
        <f>AF8*AG8</f>
        <v>0</v>
      </c>
      <c r="AI8" s="114"/>
      <c r="AJ8" s="115"/>
      <c r="AK8" s="115"/>
      <c r="AL8" s="108">
        <f>AJ8*AK8</f>
        <v>0</v>
      </c>
      <c r="AM8" s="115"/>
      <c r="AN8" s="115"/>
      <c r="AO8" s="115"/>
      <c r="AP8" s="116">
        <f>AN8*AO8</f>
        <v>0</v>
      </c>
      <c r="AQ8" s="117">
        <f>AH8+AD8+Z8+V8+R8+N8+J8+AL8+AP8</f>
        <v>1350000</v>
      </c>
      <c r="AR8" s="118">
        <v>500000</v>
      </c>
      <c r="AS8" s="115">
        <f>AQ8-AR8</f>
        <v>850000</v>
      </c>
      <c r="AT8" s="115"/>
      <c r="AU8" s="115"/>
      <c r="AV8" s="115"/>
      <c r="AW8" s="119"/>
      <c r="AX8" s="120">
        <f>AR8+AS8+AT8+AU8+AV8+AW8</f>
        <v>1350000</v>
      </c>
      <c r="AY8" s="121">
        <f>AQ8-AR8-AS8-AT8-AU8-AV8-AW8</f>
        <v>0</v>
      </c>
    </row>
    <row r="9" spans="1:51" ht="17.25" thickTop="1" thickBot="1">
      <c r="A9" s="111">
        <f>A8+1</f>
        <v>2</v>
      </c>
      <c r="B9" s="102" t="s">
        <v>32</v>
      </c>
      <c r="C9" s="103" t="s">
        <v>38</v>
      </c>
      <c r="D9" s="104" t="s">
        <v>39</v>
      </c>
      <c r="E9" s="104" t="s">
        <v>40</v>
      </c>
      <c r="F9" s="105" t="s">
        <v>36</v>
      </c>
      <c r="G9" s="104" t="s">
        <v>41</v>
      </c>
      <c r="H9" s="106">
        <v>1</v>
      </c>
      <c r="I9" s="107">
        <v>800000</v>
      </c>
      <c r="J9" s="108">
        <f>H9*I9</f>
        <v>800000</v>
      </c>
      <c r="K9" s="111"/>
      <c r="L9" s="112"/>
      <c r="M9" s="109"/>
      <c r="N9" s="108">
        <f>L9*M9</f>
        <v>0</v>
      </c>
      <c r="O9" s="111"/>
      <c r="P9" s="122"/>
      <c r="Q9" s="113"/>
      <c r="R9" s="108">
        <f>P9*Q9</f>
        <v>0</v>
      </c>
      <c r="S9" s="111"/>
      <c r="T9" s="112"/>
      <c r="U9" s="113"/>
      <c r="V9" s="108">
        <f>T9*U9</f>
        <v>0</v>
      </c>
      <c r="W9" s="111"/>
      <c r="X9" s="112"/>
      <c r="Y9" s="113"/>
      <c r="Z9" s="108">
        <f>X9*Y9</f>
        <v>0</v>
      </c>
      <c r="AA9" s="111"/>
      <c r="AB9" s="112"/>
      <c r="AC9" s="113"/>
      <c r="AD9" s="108">
        <f>AB9*AC9</f>
        <v>0</v>
      </c>
      <c r="AE9" s="111"/>
      <c r="AF9" s="112"/>
      <c r="AG9" s="113"/>
      <c r="AH9" s="108">
        <f>AF9*AG9</f>
        <v>0</v>
      </c>
      <c r="AI9" s="115"/>
      <c r="AJ9" s="115"/>
      <c r="AK9" s="115"/>
      <c r="AL9" s="108">
        <f>AJ9*AK9</f>
        <v>0</v>
      </c>
      <c r="AM9" s="115"/>
      <c r="AN9" s="115"/>
      <c r="AO9" s="115"/>
      <c r="AP9" s="123">
        <f>AN9*AO9</f>
        <v>0</v>
      </c>
      <c r="AQ9" s="124">
        <f>AH9+AD9+Z9+V9+R9+N9+J9</f>
        <v>800000</v>
      </c>
      <c r="AR9" s="118">
        <v>800000</v>
      </c>
      <c r="AS9" s="115">
        <f t="shared" ref="AS9:AS72" si="0">AQ9-AR9</f>
        <v>0</v>
      </c>
      <c r="AT9" s="115"/>
      <c r="AU9" s="115"/>
      <c r="AV9" s="115"/>
      <c r="AW9" s="125"/>
      <c r="AX9" s="120">
        <f>AR9+AS9+AT9+AU9+AV9+AW9</f>
        <v>800000</v>
      </c>
      <c r="AY9" s="121">
        <f>AQ9-AR9-AS9-AT9-AU9-AW9</f>
        <v>0</v>
      </c>
    </row>
    <row r="10" spans="1:51" ht="17.25" thickTop="1" thickBot="1">
      <c r="A10" s="111">
        <f>A9+1</f>
        <v>3</v>
      </c>
      <c r="B10" s="102" t="s">
        <v>32</v>
      </c>
      <c r="C10" s="103" t="s">
        <v>42</v>
      </c>
      <c r="D10" s="104" t="s">
        <v>43</v>
      </c>
      <c r="E10" s="104" t="s">
        <v>44</v>
      </c>
      <c r="F10" s="105" t="s">
        <v>36</v>
      </c>
      <c r="G10" s="104" t="s">
        <v>45</v>
      </c>
      <c r="H10" s="106">
        <v>1</v>
      </c>
      <c r="I10" s="107">
        <v>1950000</v>
      </c>
      <c r="J10" s="108">
        <f>H10*I10</f>
        <v>1950000</v>
      </c>
      <c r="K10" s="101"/>
      <c r="L10" s="122"/>
      <c r="M10" s="109"/>
      <c r="N10" s="108">
        <f>L10*M10</f>
        <v>0</v>
      </c>
      <c r="O10" s="101"/>
      <c r="P10" s="122"/>
      <c r="Q10" s="113"/>
      <c r="R10" s="108">
        <f>P10*Q10</f>
        <v>0</v>
      </c>
      <c r="S10" s="101"/>
      <c r="T10" s="122"/>
      <c r="U10" s="113"/>
      <c r="V10" s="108">
        <f>T10*U10</f>
        <v>0</v>
      </c>
      <c r="W10" s="101"/>
      <c r="X10" s="122"/>
      <c r="Y10" s="113"/>
      <c r="Z10" s="108">
        <f>X10*Y10</f>
        <v>0</v>
      </c>
      <c r="AA10" s="101"/>
      <c r="AB10" s="122"/>
      <c r="AC10" s="113"/>
      <c r="AD10" s="108">
        <f>AB10*AC10</f>
        <v>0</v>
      </c>
      <c r="AE10" s="101"/>
      <c r="AF10" s="122"/>
      <c r="AG10" s="113"/>
      <c r="AH10" s="108">
        <f t="shared" ref="AH10:AH73" si="1">AF10*AG10</f>
        <v>0</v>
      </c>
      <c r="AI10" s="115"/>
      <c r="AJ10" s="115"/>
      <c r="AK10" s="115"/>
      <c r="AL10" s="108">
        <f t="shared" ref="AL10:AL73" si="2">AJ10*AK10</f>
        <v>0</v>
      </c>
      <c r="AM10" s="115"/>
      <c r="AN10" s="115"/>
      <c r="AO10" s="115"/>
      <c r="AP10" s="123">
        <f t="shared" ref="AP10:AP73" si="3">AN10*AO10</f>
        <v>0</v>
      </c>
      <c r="AQ10" s="124">
        <f t="shared" ref="AQ10:AQ73" si="4">AH10+AD10+Z10+V10+R10+N10+J10</f>
        <v>1950000</v>
      </c>
      <c r="AR10" s="118">
        <v>1500000</v>
      </c>
      <c r="AS10" s="115">
        <f t="shared" si="0"/>
        <v>450000</v>
      </c>
      <c r="AT10" s="115"/>
      <c r="AU10" s="115"/>
      <c r="AV10" s="115"/>
      <c r="AW10" s="125"/>
      <c r="AX10" s="120">
        <f t="shared" ref="AX10:AX40" si="5">AR10+AS10+AT10+AU10+AV10+AW10</f>
        <v>1950000</v>
      </c>
      <c r="AY10" s="121">
        <f t="shared" ref="AY10:AY38" si="6">AQ10-AR10-AS10-AT10-AU10-AW10</f>
        <v>0</v>
      </c>
    </row>
    <row r="11" spans="1:51" ht="17.25" thickTop="1" thickBot="1">
      <c r="A11" s="111">
        <f>A10+1</f>
        <v>4</v>
      </c>
      <c r="B11" s="102" t="s">
        <v>32</v>
      </c>
      <c r="C11" s="103" t="s">
        <v>46</v>
      </c>
      <c r="D11" s="126" t="s">
        <v>47</v>
      </c>
      <c r="E11" s="127" t="s">
        <v>48</v>
      </c>
      <c r="F11" s="105" t="s">
        <v>36</v>
      </c>
      <c r="G11" s="111" t="s">
        <v>49</v>
      </c>
      <c r="H11" s="112">
        <v>1</v>
      </c>
      <c r="I11" s="128">
        <v>1150000</v>
      </c>
      <c r="J11" s="108" t="e">
        <f>#REF!*#REF!</f>
        <v>#REF!</v>
      </c>
      <c r="K11" s="101"/>
      <c r="L11" s="122"/>
      <c r="M11" s="109"/>
      <c r="N11" s="108">
        <f>L11*M11</f>
        <v>0</v>
      </c>
      <c r="O11" s="101"/>
      <c r="P11" s="122"/>
      <c r="Q11" s="113"/>
      <c r="R11" s="108">
        <f>P11*Q11</f>
        <v>0</v>
      </c>
      <c r="S11" s="101"/>
      <c r="T11" s="122"/>
      <c r="U11" s="113"/>
      <c r="V11" s="108">
        <f>T11*U11</f>
        <v>0</v>
      </c>
      <c r="W11" s="101"/>
      <c r="X11" s="122"/>
      <c r="Y11" s="113"/>
      <c r="Z11" s="108">
        <f>X11*Y11</f>
        <v>0</v>
      </c>
      <c r="AA11" s="101"/>
      <c r="AB11" s="122"/>
      <c r="AC11" s="113"/>
      <c r="AD11" s="108">
        <f>AB11*AC11</f>
        <v>0</v>
      </c>
      <c r="AE11" s="101"/>
      <c r="AF11" s="122"/>
      <c r="AG11" s="113"/>
      <c r="AH11" s="108">
        <f t="shared" si="1"/>
        <v>0</v>
      </c>
      <c r="AI11" s="115"/>
      <c r="AJ11" s="115"/>
      <c r="AK11" s="115"/>
      <c r="AL11" s="108">
        <f t="shared" si="2"/>
        <v>0</v>
      </c>
      <c r="AM11" s="115"/>
      <c r="AN11" s="115"/>
      <c r="AO11" s="115"/>
      <c r="AP11" s="123">
        <f t="shared" si="3"/>
        <v>0</v>
      </c>
      <c r="AQ11" s="124">
        <f>AH12+AD12+Z12+V12+R12+N12+J12</f>
        <v>1150000</v>
      </c>
      <c r="AR11" s="118"/>
      <c r="AS11" s="115">
        <f>AQ11-AR11</f>
        <v>1150000</v>
      </c>
      <c r="AT11" s="115"/>
      <c r="AU11" s="115"/>
      <c r="AV11" s="115"/>
      <c r="AW11" s="125"/>
      <c r="AX11" s="120" t="e">
        <f>#REF!+#REF!+AT11+AU11+AV11+AW11</f>
        <v>#REF!</v>
      </c>
      <c r="AY11" s="121" t="e">
        <f>#REF!-#REF!-#REF!-AT11-AU11-AW11</f>
        <v>#REF!</v>
      </c>
    </row>
    <row r="12" spans="1:51" ht="17.25" thickTop="1" thickBot="1">
      <c r="A12" s="111">
        <f t="shared" ref="A12:A40" si="7">A11+1</f>
        <v>5</v>
      </c>
      <c r="B12" s="102" t="s">
        <v>32</v>
      </c>
      <c r="C12" s="103" t="s">
        <v>50</v>
      </c>
      <c r="D12" s="129" t="s">
        <v>51</v>
      </c>
      <c r="E12" s="130" t="s">
        <v>52</v>
      </c>
      <c r="F12" s="105" t="s">
        <v>36</v>
      </c>
      <c r="G12" s="111" t="s">
        <v>53</v>
      </c>
      <c r="H12" s="112">
        <v>1</v>
      </c>
      <c r="I12" s="128">
        <v>2400000</v>
      </c>
      <c r="J12" s="108">
        <f>H11*I11</f>
        <v>1150000</v>
      </c>
      <c r="K12" s="111"/>
      <c r="L12" s="112"/>
      <c r="M12" s="131"/>
      <c r="N12" s="108">
        <f>L12*M12</f>
        <v>0</v>
      </c>
      <c r="O12" s="111"/>
      <c r="P12" s="112"/>
      <c r="Q12" s="132"/>
      <c r="R12" s="108">
        <f>P12*Q12</f>
        <v>0</v>
      </c>
      <c r="S12" s="111"/>
      <c r="T12" s="112"/>
      <c r="U12" s="132"/>
      <c r="V12" s="108">
        <f>T12*U12</f>
        <v>0</v>
      </c>
      <c r="W12" s="111"/>
      <c r="X12" s="112"/>
      <c r="Y12" s="132"/>
      <c r="Z12" s="108">
        <f>X12*Y12</f>
        <v>0</v>
      </c>
      <c r="AA12" s="111"/>
      <c r="AB12" s="112"/>
      <c r="AC12" s="132"/>
      <c r="AD12" s="108">
        <f>AB12*AC12</f>
        <v>0</v>
      </c>
      <c r="AE12" s="111"/>
      <c r="AF12" s="112"/>
      <c r="AG12" s="132"/>
      <c r="AH12" s="108">
        <f t="shared" si="1"/>
        <v>0</v>
      </c>
      <c r="AI12" s="115"/>
      <c r="AJ12" s="115"/>
      <c r="AK12" s="115"/>
      <c r="AL12" s="108">
        <f t="shared" si="2"/>
        <v>0</v>
      </c>
      <c r="AM12" s="115"/>
      <c r="AN12" s="115"/>
      <c r="AO12" s="115"/>
      <c r="AP12" s="123">
        <f t="shared" si="3"/>
        <v>0</v>
      </c>
      <c r="AQ12" s="124">
        <f>AH13+AD13+Z13+V13+R13+N13+J13</f>
        <v>2400000</v>
      </c>
      <c r="AR12" s="118"/>
      <c r="AS12" s="115">
        <f>AQ12-AR12</f>
        <v>2400000</v>
      </c>
      <c r="AT12" s="115"/>
      <c r="AU12" s="115"/>
      <c r="AV12" s="115"/>
      <c r="AW12" s="125"/>
      <c r="AX12" s="120">
        <f>AR11+AS11+AT12+AU12+AV12+AW12</f>
        <v>1150000</v>
      </c>
      <c r="AY12" s="121">
        <f>AQ11-AR11-AS11-AT12-AU12-AW12</f>
        <v>0</v>
      </c>
    </row>
    <row r="13" spans="1:51" ht="17.25" thickTop="1" thickBot="1">
      <c r="A13" s="111">
        <f t="shared" si="7"/>
        <v>6</v>
      </c>
      <c r="B13" s="102" t="s">
        <v>32</v>
      </c>
      <c r="C13" s="103" t="s">
        <v>54</v>
      </c>
      <c r="D13" s="101" t="s">
        <v>55</v>
      </c>
      <c r="E13" s="101" t="s">
        <v>56</v>
      </c>
      <c r="F13" s="105" t="s">
        <v>36</v>
      </c>
      <c r="G13" s="104" t="s">
        <v>57</v>
      </c>
      <c r="H13" s="106">
        <v>1</v>
      </c>
      <c r="I13" s="107">
        <v>1300000</v>
      </c>
      <c r="J13" s="108">
        <f>H12*I12</f>
        <v>2400000</v>
      </c>
      <c r="K13" s="111"/>
      <c r="L13" s="112"/>
      <c r="M13" s="131"/>
      <c r="N13" s="108">
        <f t="shared" ref="N13:N30" si="8">L13*M13</f>
        <v>0</v>
      </c>
      <c r="O13" s="111"/>
      <c r="P13" s="112"/>
      <c r="Q13" s="132"/>
      <c r="R13" s="108">
        <f t="shared" ref="R13:R30" si="9">P13*Q13</f>
        <v>0</v>
      </c>
      <c r="S13" s="111"/>
      <c r="T13" s="112"/>
      <c r="U13" s="132"/>
      <c r="V13" s="108">
        <f t="shared" ref="V13:V30" si="10">T13*U13</f>
        <v>0</v>
      </c>
      <c r="W13" s="111"/>
      <c r="X13" s="112"/>
      <c r="Y13" s="132"/>
      <c r="Z13" s="108">
        <f t="shared" ref="Z13:Z30" si="11">X13*Y13</f>
        <v>0</v>
      </c>
      <c r="AA13" s="111"/>
      <c r="AB13" s="112"/>
      <c r="AC13" s="132"/>
      <c r="AD13" s="108">
        <f t="shared" ref="AD13:AD30" si="12">AB13*AC13</f>
        <v>0</v>
      </c>
      <c r="AE13" s="111"/>
      <c r="AF13" s="112"/>
      <c r="AG13" s="132"/>
      <c r="AH13" s="108">
        <f t="shared" si="1"/>
        <v>0</v>
      </c>
      <c r="AI13" s="115"/>
      <c r="AJ13" s="115"/>
      <c r="AK13" s="115"/>
      <c r="AL13" s="108">
        <f t="shared" si="2"/>
        <v>0</v>
      </c>
      <c r="AM13" s="115"/>
      <c r="AN13" s="115"/>
      <c r="AO13" s="115"/>
      <c r="AP13" s="123">
        <f t="shared" si="3"/>
        <v>0</v>
      </c>
      <c r="AQ13" s="124">
        <v>500000</v>
      </c>
      <c r="AR13" s="118">
        <v>500000</v>
      </c>
      <c r="AS13" s="115">
        <f>AQ13-AR13</f>
        <v>0</v>
      </c>
      <c r="AT13" s="115"/>
      <c r="AU13" s="115"/>
      <c r="AV13" s="115"/>
      <c r="AW13" s="125"/>
      <c r="AX13" s="120">
        <f>AR12+AS12+AT13+AU13+AV13+AW13</f>
        <v>2400000</v>
      </c>
      <c r="AY13" s="121">
        <f>AQ12-AR12-AS12-AT13-AU13-AW13</f>
        <v>0</v>
      </c>
    </row>
    <row r="14" spans="1:51" ht="17.25" thickTop="1" thickBot="1">
      <c r="A14" s="111">
        <f t="shared" si="7"/>
        <v>7</v>
      </c>
      <c r="B14" s="102" t="s">
        <v>32</v>
      </c>
      <c r="C14" s="103" t="s">
        <v>58</v>
      </c>
      <c r="D14" s="111" t="s">
        <v>59</v>
      </c>
      <c r="E14" s="111" t="s">
        <v>60</v>
      </c>
      <c r="F14" s="111" t="s">
        <v>36</v>
      </c>
      <c r="G14" s="111" t="s">
        <v>61</v>
      </c>
      <c r="H14" s="111">
        <v>1</v>
      </c>
      <c r="I14" s="133">
        <v>350000</v>
      </c>
      <c r="J14" s="108">
        <f>H13*I13</f>
        <v>1300000</v>
      </c>
      <c r="K14" s="111" t="s">
        <v>62</v>
      </c>
      <c r="L14" s="112">
        <v>1</v>
      </c>
      <c r="M14" s="131">
        <v>150000</v>
      </c>
      <c r="N14" s="108">
        <f t="shared" si="8"/>
        <v>150000</v>
      </c>
      <c r="O14" s="111"/>
      <c r="P14" s="112"/>
      <c r="Q14" s="132"/>
      <c r="R14" s="108">
        <f t="shared" si="9"/>
        <v>0</v>
      </c>
      <c r="S14" s="111"/>
      <c r="T14" s="112"/>
      <c r="U14" s="132"/>
      <c r="V14" s="108">
        <f t="shared" si="10"/>
        <v>0</v>
      </c>
      <c r="W14" s="111"/>
      <c r="X14" s="112"/>
      <c r="Y14" s="132"/>
      <c r="Z14" s="108">
        <f t="shared" si="11"/>
        <v>0</v>
      </c>
      <c r="AA14" s="111"/>
      <c r="AB14" s="112"/>
      <c r="AC14" s="132"/>
      <c r="AD14" s="108">
        <f t="shared" si="12"/>
        <v>0</v>
      </c>
      <c r="AE14" s="111"/>
      <c r="AF14" s="112"/>
      <c r="AG14" s="132"/>
      <c r="AH14" s="108">
        <f t="shared" si="1"/>
        <v>0</v>
      </c>
      <c r="AI14" s="115"/>
      <c r="AJ14" s="115"/>
      <c r="AK14" s="115"/>
      <c r="AL14" s="108">
        <f t="shared" si="2"/>
        <v>0</v>
      </c>
      <c r="AM14" s="115"/>
      <c r="AN14" s="115"/>
      <c r="AO14" s="115"/>
      <c r="AP14" s="123">
        <f t="shared" si="3"/>
        <v>0</v>
      </c>
      <c r="AQ14" s="134">
        <f>AH15+AD15+Z15+V15+R15+N15+J15</f>
        <v>550000</v>
      </c>
      <c r="AR14" s="135">
        <v>550000</v>
      </c>
      <c r="AS14" s="136">
        <f>AQ14-AR14</f>
        <v>0</v>
      </c>
      <c r="AT14" s="115"/>
      <c r="AU14" s="115"/>
      <c r="AV14" s="115"/>
      <c r="AW14" s="125"/>
      <c r="AX14" s="120">
        <f>AR13+AS13+AT14+AU14+AV14+AW14</f>
        <v>500000</v>
      </c>
      <c r="AY14" s="121">
        <f>AQ13-AR13-AS13-AT14-AU14-AW14</f>
        <v>0</v>
      </c>
    </row>
    <row r="15" spans="1:51" ht="16.5" thickBot="1">
      <c r="A15" s="111">
        <f t="shared" si="7"/>
        <v>8</v>
      </c>
      <c r="B15" s="102" t="s">
        <v>32</v>
      </c>
      <c r="C15" s="103" t="s">
        <v>63</v>
      </c>
      <c r="D15" s="111" t="s">
        <v>64</v>
      </c>
      <c r="E15" s="111" t="s">
        <v>65</v>
      </c>
      <c r="F15" s="105" t="s">
        <v>36</v>
      </c>
      <c r="G15" s="111" t="s">
        <v>66</v>
      </c>
      <c r="H15" s="112">
        <v>1</v>
      </c>
      <c r="I15" s="128">
        <v>550000</v>
      </c>
      <c r="J15" s="108">
        <f t="shared" ref="J15:J78" si="13">H15*I15</f>
        <v>550000</v>
      </c>
      <c r="K15" s="111"/>
      <c r="L15" s="112"/>
      <c r="M15" s="131"/>
      <c r="N15" s="108">
        <f t="shared" si="8"/>
        <v>0</v>
      </c>
      <c r="O15" s="111"/>
      <c r="P15" s="112"/>
      <c r="Q15" s="132"/>
      <c r="R15" s="108">
        <f t="shared" si="9"/>
        <v>0</v>
      </c>
      <c r="S15" s="111"/>
      <c r="T15" s="112"/>
      <c r="U15" s="132"/>
      <c r="V15" s="108">
        <f t="shared" si="10"/>
        <v>0</v>
      </c>
      <c r="W15" s="111"/>
      <c r="X15" s="112"/>
      <c r="Y15" s="132"/>
      <c r="Z15" s="108">
        <f t="shared" si="11"/>
        <v>0</v>
      </c>
      <c r="AA15" s="111"/>
      <c r="AB15" s="112"/>
      <c r="AC15" s="132"/>
      <c r="AD15" s="108">
        <f t="shared" si="12"/>
        <v>0</v>
      </c>
      <c r="AE15" s="111"/>
      <c r="AF15" s="112"/>
      <c r="AG15" s="132"/>
      <c r="AH15" s="108">
        <f t="shared" si="1"/>
        <v>0</v>
      </c>
      <c r="AI15" s="115"/>
      <c r="AJ15" s="115"/>
      <c r="AK15" s="115"/>
      <c r="AL15" s="108">
        <f t="shared" si="2"/>
        <v>0</v>
      </c>
      <c r="AM15" s="115"/>
      <c r="AN15" s="115"/>
      <c r="AO15" s="115"/>
      <c r="AP15" s="123">
        <f t="shared" si="3"/>
        <v>0</v>
      </c>
      <c r="AQ15" s="111"/>
      <c r="AR15" s="111"/>
      <c r="AS15" s="111"/>
      <c r="AT15" s="115"/>
      <c r="AU15" s="115"/>
      <c r="AV15" s="115"/>
      <c r="AW15" s="125"/>
      <c r="AX15" s="120">
        <f>AR14+AS14+AT15+AU15+AV15+AW15</f>
        <v>550000</v>
      </c>
      <c r="AY15" s="121">
        <f>AQ14-AR14-AS14-AT15-AU15-AW15</f>
        <v>0</v>
      </c>
    </row>
    <row r="16" spans="1:51" ht="16.5" thickBot="1">
      <c r="A16" s="111">
        <f t="shared" si="7"/>
        <v>9</v>
      </c>
      <c r="B16" s="102" t="s">
        <v>67</v>
      </c>
      <c r="C16" s="103" t="s">
        <v>68</v>
      </c>
      <c r="D16" s="101" t="s">
        <v>69</v>
      </c>
      <c r="E16" s="101" t="s">
        <v>70</v>
      </c>
      <c r="F16" s="105" t="s">
        <v>36</v>
      </c>
      <c r="G16" s="111" t="s">
        <v>71</v>
      </c>
      <c r="H16" s="112">
        <v>1</v>
      </c>
      <c r="I16" s="128">
        <v>1900000</v>
      </c>
      <c r="J16" s="108">
        <f t="shared" si="13"/>
        <v>1900000</v>
      </c>
      <c r="K16" s="111"/>
      <c r="L16" s="112"/>
      <c r="M16" s="131"/>
      <c r="N16" s="108">
        <f t="shared" si="8"/>
        <v>0</v>
      </c>
      <c r="O16" s="111"/>
      <c r="P16" s="112"/>
      <c r="Q16" s="132"/>
      <c r="R16" s="108">
        <f t="shared" si="9"/>
        <v>0</v>
      </c>
      <c r="S16" s="111"/>
      <c r="T16" s="112"/>
      <c r="U16" s="132"/>
      <c r="V16" s="108">
        <f t="shared" si="10"/>
        <v>0</v>
      </c>
      <c r="W16" s="111"/>
      <c r="X16" s="112"/>
      <c r="Y16" s="132"/>
      <c r="Z16" s="108">
        <f t="shared" si="11"/>
        <v>0</v>
      </c>
      <c r="AA16" s="111"/>
      <c r="AB16" s="112"/>
      <c r="AC16" s="132"/>
      <c r="AD16" s="108">
        <f t="shared" si="12"/>
        <v>0</v>
      </c>
      <c r="AE16" s="111"/>
      <c r="AF16" s="112"/>
      <c r="AG16" s="132"/>
      <c r="AH16" s="108">
        <f t="shared" si="1"/>
        <v>0</v>
      </c>
      <c r="AI16" s="115"/>
      <c r="AJ16" s="115"/>
      <c r="AK16" s="115"/>
      <c r="AL16" s="108">
        <f t="shared" si="2"/>
        <v>0</v>
      </c>
      <c r="AM16" s="115"/>
      <c r="AN16" s="115"/>
      <c r="AO16" s="115"/>
      <c r="AP16" s="123">
        <f t="shared" si="3"/>
        <v>0</v>
      </c>
      <c r="AQ16" s="137">
        <f>AH16+AD16+Z16+V16+R16+N16+J16</f>
        <v>1900000</v>
      </c>
      <c r="AR16" s="138"/>
      <c r="AS16" s="138">
        <f t="shared" si="0"/>
        <v>1900000</v>
      </c>
      <c r="AT16" s="115"/>
      <c r="AU16" s="115"/>
      <c r="AV16" s="115"/>
      <c r="AW16" s="125"/>
      <c r="AX16" s="120">
        <f t="shared" si="5"/>
        <v>1900000</v>
      </c>
      <c r="AY16" s="121">
        <f t="shared" si="6"/>
        <v>0</v>
      </c>
    </row>
    <row r="17" spans="1:51" ht="16.5" thickBot="1">
      <c r="A17" s="111">
        <f t="shared" si="7"/>
        <v>10</v>
      </c>
      <c r="B17" s="102" t="s">
        <v>67</v>
      </c>
      <c r="C17" s="103" t="s">
        <v>72</v>
      </c>
      <c r="D17" s="129" t="s">
        <v>51</v>
      </c>
      <c r="E17" s="130" t="s">
        <v>52</v>
      </c>
      <c r="F17" s="105" t="s">
        <v>36</v>
      </c>
      <c r="G17" s="111" t="s">
        <v>73</v>
      </c>
      <c r="H17" s="112">
        <v>1</v>
      </c>
      <c r="I17" s="128">
        <v>2700000</v>
      </c>
      <c r="J17" s="108">
        <f t="shared" si="13"/>
        <v>2700000</v>
      </c>
      <c r="K17" s="111" t="s">
        <v>74</v>
      </c>
      <c r="L17" s="112">
        <v>1</v>
      </c>
      <c r="M17" s="131">
        <v>700000</v>
      </c>
      <c r="N17" s="108">
        <f t="shared" si="8"/>
        <v>700000</v>
      </c>
      <c r="O17" s="111"/>
      <c r="P17" s="112"/>
      <c r="Q17" s="132"/>
      <c r="R17" s="108">
        <f t="shared" si="9"/>
        <v>0</v>
      </c>
      <c r="S17" s="111"/>
      <c r="T17" s="112"/>
      <c r="U17" s="132"/>
      <c r="V17" s="108">
        <f t="shared" si="10"/>
        <v>0</v>
      </c>
      <c r="W17" s="111"/>
      <c r="X17" s="112"/>
      <c r="Y17" s="132"/>
      <c r="Z17" s="108">
        <f t="shared" si="11"/>
        <v>0</v>
      </c>
      <c r="AA17" s="111"/>
      <c r="AB17" s="112"/>
      <c r="AC17" s="132"/>
      <c r="AD17" s="108">
        <f t="shared" si="12"/>
        <v>0</v>
      </c>
      <c r="AE17" s="111"/>
      <c r="AF17" s="112"/>
      <c r="AG17" s="132"/>
      <c r="AH17" s="108">
        <f t="shared" si="1"/>
        <v>0</v>
      </c>
      <c r="AI17" s="115"/>
      <c r="AJ17" s="115"/>
      <c r="AK17" s="115"/>
      <c r="AL17" s="108">
        <f t="shared" si="2"/>
        <v>0</v>
      </c>
      <c r="AM17" s="115"/>
      <c r="AN17" s="115"/>
      <c r="AO17" s="115"/>
      <c r="AP17" s="123">
        <f t="shared" si="3"/>
        <v>0</v>
      </c>
      <c r="AQ17" s="139">
        <f t="shared" si="4"/>
        <v>3400000</v>
      </c>
      <c r="AR17" s="118"/>
      <c r="AS17" s="115">
        <f t="shared" si="0"/>
        <v>3400000</v>
      </c>
      <c r="AT17" s="115"/>
      <c r="AU17" s="115"/>
      <c r="AV17" s="115"/>
      <c r="AW17" s="125"/>
      <c r="AX17" s="120">
        <f t="shared" si="5"/>
        <v>3400000</v>
      </c>
      <c r="AY17" s="121">
        <f t="shared" si="6"/>
        <v>0</v>
      </c>
    </row>
    <row r="18" spans="1:51" ht="17.25" thickTop="1" thickBot="1">
      <c r="A18" s="111">
        <f t="shared" si="7"/>
        <v>11</v>
      </c>
      <c r="B18" s="102" t="s">
        <v>67</v>
      </c>
      <c r="C18" s="103" t="s">
        <v>75</v>
      </c>
      <c r="D18" s="104" t="s">
        <v>76</v>
      </c>
      <c r="E18" s="104" t="s">
        <v>77</v>
      </c>
      <c r="F18" s="105" t="s">
        <v>36</v>
      </c>
      <c r="G18" s="111" t="s">
        <v>78</v>
      </c>
      <c r="H18" s="112">
        <v>1</v>
      </c>
      <c r="I18" s="128">
        <v>1000000</v>
      </c>
      <c r="J18" s="108">
        <f t="shared" si="13"/>
        <v>1000000</v>
      </c>
      <c r="K18" s="111"/>
      <c r="L18" s="112"/>
      <c r="M18" s="131"/>
      <c r="N18" s="108">
        <f t="shared" si="8"/>
        <v>0</v>
      </c>
      <c r="O18" s="111"/>
      <c r="P18" s="112"/>
      <c r="Q18" s="132"/>
      <c r="R18" s="108">
        <f t="shared" si="9"/>
        <v>0</v>
      </c>
      <c r="S18" s="111"/>
      <c r="T18" s="112"/>
      <c r="U18" s="132"/>
      <c r="V18" s="108">
        <f t="shared" si="10"/>
        <v>0</v>
      </c>
      <c r="W18" s="111"/>
      <c r="X18" s="112"/>
      <c r="Y18" s="132"/>
      <c r="Z18" s="108">
        <f t="shared" si="11"/>
        <v>0</v>
      </c>
      <c r="AA18" s="111"/>
      <c r="AB18" s="112"/>
      <c r="AC18" s="132"/>
      <c r="AD18" s="108">
        <f t="shared" si="12"/>
        <v>0</v>
      </c>
      <c r="AE18" s="111"/>
      <c r="AF18" s="112"/>
      <c r="AG18" s="132"/>
      <c r="AH18" s="108">
        <f t="shared" si="1"/>
        <v>0</v>
      </c>
      <c r="AI18" s="115"/>
      <c r="AJ18" s="115"/>
      <c r="AK18" s="115"/>
      <c r="AL18" s="108">
        <f t="shared" si="2"/>
        <v>0</v>
      </c>
      <c r="AM18" s="115"/>
      <c r="AN18" s="115"/>
      <c r="AO18" s="115"/>
      <c r="AP18" s="123">
        <f t="shared" si="3"/>
        <v>0</v>
      </c>
      <c r="AQ18" s="124">
        <f t="shared" si="4"/>
        <v>1000000</v>
      </c>
      <c r="AR18" s="118">
        <v>1000000</v>
      </c>
      <c r="AS18" s="115">
        <f t="shared" si="0"/>
        <v>0</v>
      </c>
      <c r="AT18" s="115"/>
      <c r="AU18" s="115"/>
      <c r="AV18" s="115"/>
      <c r="AW18" s="125"/>
      <c r="AX18" s="120">
        <f t="shared" si="5"/>
        <v>1000000</v>
      </c>
      <c r="AY18" s="121">
        <f t="shared" si="6"/>
        <v>0</v>
      </c>
    </row>
    <row r="19" spans="1:51" ht="17.25" thickTop="1" thickBot="1">
      <c r="A19" s="111">
        <f t="shared" si="7"/>
        <v>12</v>
      </c>
      <c r="B19" s="102" t="s">
        <v>67</v>
      </c>
      <c r="C19" s="103" t="s">
        <v>79</v>
      </c>
      <c r="D19" s="104" t="s">
        <v>80</v>
      </c>
      <c r="E19" s="104" t="s">
        <v>81</v>
      </c>
      <c r="F19" s="105" t="s">
        <v>36</v>
      </c>
      <c r="G19" s="111" t="s">
        <v>82</v>
      </c>
      <c r="H19" s="112">
        <v>1</v>
      </c>
      <c r="I19" s="128">
        <v>1450000</v>
      </c>
      <c r="J19" s="108">
        <f t="shared" si="13"/>
        <v>1450000</v>
      </c>
      <c r="K19" s="111"/>
      <c r="L19" s="112"/>
      <c r="M19" s="131"/>
      <c r="N19" s="108">
        <f t="shared" si="8"/>
        <v>0</v>
      </c>
      <c r="O19" s="111"/>
      <c r="P19" s="112"/>
      <c r="Q19" s="132"/>
      <c r="R19" s="108">
        <f t="shared" si="9"/>
        <v>0</v>
      </c>
      <c r="S19" s="111"/>
      <c r="T19" s="112"/>
      <c r="U19" s="132"/>
      <c r="V19" s="108">
        <f t="shared" si="10"/>
        <v>0</v>
      </c>
      <c r="W19" s="111"/>
      <c r="X19" s="112"/>
      <c r="Y19" s="132"/>
      <c r="Z19" s="108">
        <f t="shared" si="11"/>
        <v>0</v>
      </c>
      <c r="AA19" s="111"/>
      <c r="AB19" s="112"/>
      <c r="AC19" s="132"/>
      <c r="AD19" s="108">
        <f t="shared" si="12"/>
        <v>0</v>
      </c>
      <c r="AE19" s="111"/>
      <c r="AF19" s="112"/>
      <c r="AG19" s="132"/>
      <c r="AH19" s="108">
        <f t="shared" si="1"/>
        <v>0</v>
      </c>
      <c r="AI19" s="115"/>
      <c r="AJ19" s="115"/>
      <c r="AK19" s="115"/>
      <c r="AL19" s="108">
        <f t="shared" si="2"/>
        <v>0</v>
      </c>
      <c r="AM19" s="115"/>
      <c r="AN19" s="115"/>
      <c r="AO19" s="115"/>
      <c r="AP19" s="123">
        <f t="shared" si="3"/>
        <v>0</v>
      </c>
      <c r="AQ19" s="124">
        <f t="shared" si="4"/>
        <v>1450000</v>
      </c>
      <c r="AR19" s="118"/>
      <c r="AS19" s="115">
        <f t="shared" si="0"/>
        <v>1450000</v>
      </c>
      <c r="AT19" s="115"/>
      <c r="AU19" s="115"/>
      <c r="AV19" s="115"/>
      <c r="AW19" s="125"/>
      <c r="AX19" s="120">
        <f t="shared" si="5"/>
        <v>1450000</v>
      </c>
      <c r="AY19" s="121">
        <f t="shared" si="6"/>
        <v>0</v>
      </c>
    </row>
    <row r="20" spans="1:51" ht="17.25" thickTop="1" thickBot="1">
      <c r="A20" s="111">
        <f t="shared" si="7"/>
        <v>13</v>
      </c>
      <c r="B20" s="102" t="s">
        <v>67</v>
      </c>
      <c r="C20" s="103" t="s">
        <v>83</v>
      </c>
      <c r="D20" s="126" t="s">
        <v>47</v>
      </c>
      <c r="E20" s="127" t="s">
        <v>48</v>
      </c>
      <c r="F20" s="105" t="s">
        <v>36</v>
      </c>
      <c r="G20" s="111" t="s">
        <v>84</v>
      </c>
      <c r="H20" s="112">
        <v>1</v>
      </c>
      <c r="I20" s="128">
        <v>1650000</v>
      </c>
      <c r="J20" s="108">
        <f t="shared" si="13"/>
        <v>1650000</v>
      </c>
      <c r="K20" s="111" t="s">
        <v>85</v>
      </c>
      <c r="L20" s="112">
        <v>1</v>
      </c>
      <c r="M20" s="131">
        <v>2400000</v>
      </c>
      <c r="N20" s="108">
        <f t="shared" si="8"/>
        <v>2400000</v>
      </c>
      <c r="O20" s="111" t="s">
        <v>86</v>
      </c>
      <c r="P20" s="112">
        <v>1</v>
      </c>
      <c r="Q20" s="132">
        <v>1950000</v>
      </c>
      <c r="R20" s="108">
        <f t="shared" si="9"/>
        <v>1950000</v>
      </c>
      <c r="S20" s="111"/>
      <c r="T20" s="112"/>
      <c r="U20" s="132"/>
      <c r="V20" s="108">
        <f t="shared" si="10"/>
        <v>0</v>
      </c>
      <c r="W20" s="111"/>
      <c r="X20" s="112"/>
      <c r="Y20" s="132"/>
      <c r="Z20" s="108">
        <f t="shared" si="11"/>
        <v>0</v>
      </c>
      <c r="AA20" s="111"/>
      <c r="AB20" s="112"/>
      <c r="AC20" s="132"/>
      <c r="AD20" s="108">
        <f t="shared" si="12"/>
        <v>0</v>
      </c>
      <c r="AE20" s="111"/>
      <c r="AF20" s="112"/>
      <c r="AG20" s="132"/>
      <c r="AH20" s="108">
        <f t="shared" si="1"/>
        <v>0</v>
      </c>
      <c r="AI20" s="115"/>
      <c r="AJ20" s="115"/>
      <c r="AK20" s="115"/>
      <c r="AL20" s="108">
        <f t="shared" si="2"/>
        <v>0</v>
      </c>
      <c r="AM20" s="115"/>
      <c r="AN20" s="115"/>
      <c r="AO20" s="115"/>
      <c r="AP20" s="123">
        <f t="shared" si="3"/>
        <v>0</v>
      </c>
      <c r="AQ20" s="124">
        <f t="shared" si="4"/>
        <v>6000000</v>
      </c>
      <c r="AR20" s="118"/>
      <c r="AS20" s="115">
        <f t="shared" si="0"/>
        <v>6000000</v>
      </c>
      <c r="AT20" s="115"/>
      <c r="AU20" s="115"/>
      <c r="AV20" s="115"/>
      <c r="AW20" s="125"/>
      <c r="AX20" s="120">
        <f t="shared" si="5"/>
        <v>6000000</v>
      </c>
      <c r="AY20" s="121">
        <f t="shared" si="6"/>
        <v>0</v>
      </c>
    </row>
    <row r="21" spans="1:51" ht="17.25" thickTop="1" thickBot="1">
      <c r="A21" s="111">
        <f t="shared" si="7"/>
        <v>14</v>
      </c>
      <c r="B21" s="102" t="s">
        <v>67</v>
      </c>
      <c r="C21" s="103" t="s">
        <v>87</v>
      </c>
      <c r="D21" s="111" t="s">
        <v>88</v>
      </c>
      <c r="E21" s="111" t="s">
        <v>89</v>
      </c>
      <c r="F21" s="105" t="s">
        <v>36</v>
      </c>
      <c r="G21" s="111" t="s">
        <v>90</v>
      </c>
      <c r="H21" s="112">
        <v>1</v>
      </c>
      <c r="I21" s="128">
        <v>1300000</v>
      </c>
      <c r="J21" s="108">
        <f t="shared" si="13"/>
        <v>1300000</v>
      </c>
      <c r="K21" s="111"/>
      <c r="L21" s="112"/>
      <c r="M21" s="131"/>
      <c r="N21" s="108">
        <f t="shared" si="8"/>
        <v>0</v>
      </c>
      <c r="O21" s="111"/>
      <c r="P21" s="112"/>
      <c r="Q21" s="132"/>
      <c r="R21" s="108">
        <f t="shared" si="9"/>
        <v>0</v>
      </c>
      <c r="S21" s="111"/>
      <c r="T21" s="112"/>
      <c r="U21" s="132"/>
      <c r="V21" s="108">
        <f t="shared" si="10"/>
        <v>0</v>
      </c>
      <c r="W21" s="111"/>
      <c r="X21" s="112"/>
      <c r="Y21" s="132"/>
      <c r="Z21" s="108">
        <f t="shared" si="11"/>
        <v>0</v>
      </c>
      <c r="AA21" s="111"/>
      <c r="AB21" s="112"/>
      <c r="AC21" s="132"/>
      <c r="AD21" s="108">
        <f t="shared" si="12"/>
        <v>0</v>
      </c>
      <c r="AE21" s="111"/>
      <c r="AF21" s="112"/>
      <c r="AG21" s="132"/>
      <c r="AH21" s="108">
        <f t="shared" si="1"/>
        <v>0</v>
      </c>
      <c r="AI21" s="115"/>
      <c r="AJ21" s="115"/>
      <c r="AK21" s="115"/>
      <c r="AL21" s="108">
        <f t="shared" si="2"/>
        <v>0</v>
      </c>
      <c r="AM21" s="115"/>
      <c r="AN21" s="115"/>
      <c r="AO21" s="115"/>
      <c r="AP21" s="123">
        <f t="shared" si="3"/>
        <v>0</v>
      </c>
      <c r="AQ21" s="124">
        <f t="shared" si="4"/>
        <v>1300000</v>
      </c>
      <c r="AR21" s="118">
        <v>300000</v>
      </c>
      <c r="AS21" s="115">
        <f t="shared" si="0"/>
        <v>1000000</v>
      </c>
      <c r="AT21" s="115"/>
      <c r="AU21" s="115"/>
      <c r="AV21" s="115"/>
      <c r="AW21" s="125"/>
      <c r="AX21" s="120">
        <f t="shared" si="5"/>
        <v>1300000</v>
      </c>
      <c r="AY21" s="121">
        <f t="shared" si="6"/>
        <v>0</v>
      </c>
    </row>
    <row r="22" spans="1:51" ht="17.25" thickTop="1" thickBot="1">
      <c r="A22" s="111">
        <f t="shared" si="7"/>
        <v>15</v>
      </c>
      <c r="B22" s="102" t="s">
        <v>67</v>
      </c>
      <c r="C22" s="103" t="s">
        <v>91</v>
      </c>
      <c r="D22" s="111" t="s">
        <v>92</v>
      </c>
      <c r="E22" s="111" t="s">
        <v>93</v>
      </c>
      <c r="F22" s="105" t="s">
        <v>36</v>
      </c>
      <c r="G22" s="111" t="s">
        <v>94</v>
      </c>
      <c r="H22" s="112">
        <v>1</v>
      </c>
      <c r="I22" s="128">
        <v>420000</v>
      </c>
      <c r="J22" s="108">
        <f t="shared" si="13"/>
        <v>420000</v>
      </c>
      <c r="K22" s="111" t="s">
        <v>95</v>
      </c>
      <c r="L22" s="112"/>
      <c r="M22" s="131"/>
      <c r="N22" s="108">
        <f t="shared" si="8"/>
        <v>0</v>
      </c>
      <c r="O22" s="111"/>
      <c r="P22" s="112"/>
      <c r="Q22" s="132"/>
      <c r="R22" s="108">
        <f t="shared" si="9"/>
        <v>0</v>
      </c>
      <c r="S22" s="111"/>
      <c r="T22" s="112"/>
      <c r="U22" s="132"/>
      <c r="V22" s="108">
        <f t="shared" si="10"/>
        <v>0</v>
      </c>
      <c r="W22" s="111"/>
      <c r="X22" s="112"/>
      <c r="Y22" s="132"/>
      <c r="Z22" s="108">
        <f t="shared" si="11"/>
        <v>0</v>
      </c>
      <c r="AA22" s="111"/>
      <c r="AB22" s="112"/>
      <c r="AC22" s="132"/>
      <c r="AD22" s="108">
        <f t="shared" si="12"/>
        <v>0</v>
      </c>
      <c r="AE22" s="111"/>
      <c r="AF22" s="112"/>
      <c r="AG22" s="132"/>
      <c r="AH22" s="108">
        <f t="shared" si="1"/>
        <v>0</v>
      </c>
      <c r="AI22" s="115"/>
      <c r="AJ22" s="115"/>
      <c r="AK22" s="115"/>
      <c r="AL22" s="108">
        <f t="shared" si="2"/>
        <v>0</v>
      </c>
      <c r="AM22" s="115"/>
      <c r="AN22" s="115"/>
      <c r="AO22" s="115"/>
      <c r="AP22" s="123">
        <f t="shared" si="3"/>
        <v>0</v>
      </c>
      <c r="AQ22" s="124">
        <f t="shared" si="4"/>
        <v>420000</v>
      </c>
      <c r="AR22" s="118"/>
      <c r="AS22" s="115">
        <f t="shared" si="0"/>
        <v>420000</v>
      </c>
      <c r="AT22" s="115"/>
      <c r="AU22" s="115"/>
      <c r="AV22" s="115"/>
      <c r="AW22" s="125"/>
      <c r="AX22" s="120">
        <f t="shared" si="5"/>
        <v>420000</v>
      </c>
      <c r="AY22" s="121">
        <f t="shared" si="6"/>
        <v>0</v>
      </c>
    </row>
    <row r="23" spans="1:51" ht="17.25" thickTop="1" thickBot="1">
      <c r="A23" s="111">
        <f t="shared" si="7"/>
        <v>16</v>
      </c>
      <c r="B23" s="102" t="s">
        <v>67</v>
      </c>
      <c r="C23" s="103" t="s">
        <v>96</v>
      </c>
      <c r="D23" s="111" t="s">
        <v>92</v>
      </c>
      <c r="E23" s="101" t="s">
        <v>93</v>
      </c>
      <c r="F23" s="105" t="s">
        <v>36</v>
      </c>
      <c r="G23" s="111" t="s">
        <v>97</v>
      </c>
      <c r="H23" s="112">
        <v>3</v>
      </c>
      <c r="I23" s="128">
        <v>20000</v>
      </c>
      <c r="J23" s="108">
        <f t="shared" si="13"/>
        <v>60000</v>
      </c>
      <c r="K23" s="111" t="s">
        <v>95</v>
      </c>
      <c r="L23" s="112"/>
      <c r="M23" s="131"/>
      <c r="N23" s="108">
        <f t="shared" si="8"/>
        <v>0</v>
      </c>
      <c r="O23" s="111"/>
      <c r="P23" s="112"/>
      <c r="Q23" s="132"/>
      <c r="R23" s="108">
        <f t="shared" si="9"/>
        <v>0</v>
      </c>
      <c r="S23" s="111"/>
      <c r="T23" s="112"/>
      <c r="U23" s="132"/>
      <c r="V23" s="108">
        <f t="shared" si="10"/>
        <v>0</v>
      </c>
      <c r="W23" s="111"/>
      <c r="X23" s="112"/>
      <c r="Y23" s="132"/>
      <c r="Z23" s="108">
        <f t="shared" si="11"/>
        <v>0</v>
      </c>
      <c r="AA23" s="111"/>
      <c r="AB23" s="112"/>
      <c r="AC23" s="132"/>
      <c r="AD23" s="108">
        <f t="shared" si="12"/>
        <v>0</v>
      </c>
      <c r="AE23" s="111"/>
      <c r="AF23" s="112"/>
      <c r="AG23" s="132"/>
      <c r="AH23" s="108">
        <f t="shared" si="1"/>
        <v>0</v>
      </c>
      <c r="AI23" s="115"/>
      <c r="AJ23" s="115"/>
      <c r="AK23" s="115"/>
      <c r="AL23" s="108">
        <f t="shared" si="2"/>
        <v>0</v>
      </c>
      <c r="AM23" s="115"/>
      <c r="AN23" s="115"/>
      <c r="AO23" s="115"/>
      <c r="AP23" s="123">
        <f t="shared" si="3"/>
        <v>0</v>
      </c>
      <c r="AQ23" s="124">
        <f t="shared" si="4"/>
        <v>60000</v>
      </c>
      <c r="AR23" s="118"/>
      <c r="AS23" s="115">
        <f t="shared" si="0"/>
        <v>60000</v>
      </c>
      <c r="AT23" s="115"/>
      <c r="AU23" s="115"/>
      <c r="AV23" s="115"/>
      <c r="AW23" s="125"/>
      <c r="AX23" s="120">
        <f t="shared" si="5"/>
        <v>60000</v>
      </c>
      <c r="AY23" s="121">
        <f t="shared" si="6"/>
        <v>0</v>
      </c>
    </row>
    <row r="24" spans="1:51" ht="17.25" thickTop="1" thickBot="1">
      <c r="A24" s="111">
        <f t="shared" si="7"/>
        <v>17</v>
      </c>
      <c r="B24" s="102" t="s">
        <v>67</v>
      </c>
      <c r="C24" s="103" t="s">
        <v>98</v>
      </c>
      <c r="D24" s="111" t="s">
        <v>92</v>
      </c>
      <c r="E24" s="111" t="s">
        <v>93</v>
      </c>
      <c r="F24" s="105" t="s">
        <v>36</v>
      </c>
      <c r="G24" s="111" t="s">
        <v>99</v>
      </c>
      <c r="H24" s="112">
        <v>1</v>
      </c>
      <c r="I24" s="128">
        <v>100000</v>
      </c>
      <c r="J24" s="108">
        <f t="shared" si="13"/>
        <v>100000</v>
      </c>
      <c r="K24" s="111" t="s">
        <v>95</v>
      </c>
      <c r="L24" s="112"/>
      <c r="M24" s="131"/>
      <c r="N24" s="108">
        <f t="shared" si="8"/>
        <v>0</v>
      </c>
      <c r="O24" s="111"/>
      <c r="P24" s="112"/>
      <c r="Q24" s="132"/>
      <c r="R24" s="108">
        <f t="shared" si="9"/>
        <v>0</v>
      </c>
      <c r="S24" s="111"/>
      <c r="T24" s="112"/>
      <c r="U24" s="132"/>
      <c r="V24" s="108">
        <f t="shared" si="10"/>
        <v>0</v>
      </c>
      <c r="W24" s="111"/>
      <c r="X24" s="112"/>
      <c r="Y24" s="132"/>
      <c r="Z24" s="108">
        <f t="shared" si="11"/>
        <v>0</v>
      </c>
      <c r="AA24" s="111"/>
      <c r="AB24" s="112"/>
      <c r="AC24" s="132"/>
      <c r="AD24" s="108">
        <f t="shared" si="12"/>
        <v>0</v>
      </c>
      <c r="AE24" s="111"/>
      <c r="AF24" s="112"/>
      <c r="AG24" s="132"/>
      <c r="AH24" s="108">
        <f t="shared" si="1"/>
        <v>0</v>
      </c>
      <c r="AI24" s="115"/>
      <c r="AJ24" s="115"/>
      <c r="AK24" s="115"/>
      <c r="AL24" s="108">
        <f t="shared" si="2"/>
        <v>0</v>
      </c>
      <c r="AM24" s="115"/>
      <c r="AN24" s="115"/>
      <c r="AO24" s="115"/>
      <c r="AP24" s="123">
        <f t="shared" si="3"/>
        <v>0</v>
      </c>
      <c r="AQ24" s="124">
        <f t="shared" si="4"/>
        <v>100000</v>
      </c>
      <c r="AR24" s="118"/>
      <c r="AS24" s="115">
        <f t="shared" si="0"/>
        <v>100000</v>
      </c>
      <c r="AT24" s="115"/>
      <c r="AU24" s="115"/>
      <c r="AV24" s="115"/>
      <c r="AW24" s="125"/>
      <c r="AX24" s="120">
        <f t="shared" si="5"/>
        <v>100000</v>
      </c>
      <c r="AY24" s="121">
        <f t="shared" si="6"/>
        <v>0</v>
      </c>
    </row>
    <row r="25" spans="1:51" ht="17.25" thickTop="1" thickBot="1">
      <c r="A25" s="111">
        <f t="shared" si="7"/>
        <v>18</v>
      </c>
      <c r="B25" s="102" t="s">
        <v>100</v>
      </c>
      <c r="C25" s="103" t="s">
        <v>101</v>
      </c>
      <c r="D25" s="101" t="s">
        <v>102</v>
      </c>
      <c r="E25" s="101" t="s">
        <v>103</v>
      </c>
      <c r="F25" s="105" t="s">
        <v>36</v>
      </c>
      <c r="G25" s="111" t="s">
        <v>104</v>
      </c>
      <c r="H25" s="112">
        <v>1</v>
      </c>
      <c r="I25" s="128">
        <v>550000</v>
      </c>
      <c r="J25" s="108">
        <f t="shared" si="13"/>
        <v>550000</v>
      </c>
      <c r="K25" s="111" t="s">
        <v>105</v>
      </c>
      <c r="L25" s="112">
        <v>1</v>
      </c>
      <c r="M25" s="131">
        <v>425000</v>
      </c>
      <c r="N25" s="108">
        <f t="shared" si="8"/>
        <v>425000</v>
      </c>
      <c r="O25" s="111"/>
      <c r="P25" s="112"/>
      <c r="Q25" s="132"/>
      <c r="R25" s="108">
        <f t="shared" si="9"/>
        <v>0</v>
      </c>
      <c r="S25" s="111"/>
      <c r="T25" s="112"/>
      <c r="U25" s="132"/>
      <c r="V25" s="108">
        <f t="shared" si="10"/>
        <v>0</v>
      </c>
      <c r="W25" s="111"/>
      <c r="X25" s="112"/>
      <c r="Y25" s="132"/>
      <c r="Z25" s="108">
        <f t="shared" si="11"/>
        <v>0</v>
      </c>
      <c r="AA25" s="111"/>
      <c r="AB25" s="112"/>
      <c r="AC25" s="132"/>
      <c r="AD25" s="108">
        <f t="shared" si="12"/>
        <v>0</v>
      </c>
      <c r="AE25" s="111"/>
      <c r="AF25" s="112"/>
      <c r="AG25" s="132"/>
      <c r="AH25" s="108">
        <f t="shared" si="1"/>
        <v>0</v>
      </c>
      <c r="AI25" s="115"/>
      <c r="AJ25" s="115"/>
      <c r="AK25" s="115"/>
      <c r="AL25" s="108">
        <f t="shared" si="2"/>
        <v>0</v>
      </c>
      <c r="AM25" s="115"/>
      <c r="AN25" s="115"/>
      <c r="AO25" s="115"/>
      <c r="AP25" s="123">
        <f t="shared" si="3"/>
        <v>0</v>
      </c>
      <c r="AQ25" s="124">
        <f t="shared" si="4"/>
        <v>975000</v>
      </c>
      <c r="AR25" s="118">
        <v>975000</v>
      </c>
      <c r="AS25" s="115">
        <f t="shared" si="0"/>
        <v>0</v>
      </c>
      <c r="AT25" s="115"/>
      <c r="AU25" s="115"/>
      <c r="AV25" s="115"/>
      <c r="AW25" s="125"/>
      <c r="AX25" s="120"/>
      <c r="AY25" s="121">
        <f t="shared" si="6"/>
        <v>0</v>
      </c>
    </row>
    <row r="26" spans="1:51" ht="17.25" thickTop="1" thickBot="1">
      <c r="A26" s="111">
        <f t="shared" si="7"/>
        <v>19</v>
      </c>
      <c r="B26" s="102" t="s">
        <v>100</v>
      </c>
      <c r="C26" s="103" t="s">
        <v>106</v>
      </c>
      <c r="D26" s="111" t="s">
        <v>107</v>
      </c>
      <c r="E26" s="111" t="s">
        <v>108</v>
      </c>
      <c r="F26" s="105" t="s">
        <v>36</v>
      </c>
      <c r="G26" s="111" t="s">
        <v>109</v>
      </c>
      <c r="H26" s="112">
        <v>1</v>
      </c>
      <c r="I26" s="128" t="s">
        <v>110</v>
      </c>
      <c r="J26" s="108" t="e">
        <f t="shared" si="13"/>
        <v>#VALUE!</v>
      </c>
      <c r="K26" s="111"/>
      <c r="L26" s="112"/>
      <c r="M26" s="131"/>
      <c r="N26" s="108">
        <f t="shared" si="8"/>
        <v>0</v>
      </c>
      <c r="O26" s="111"/>
      <c r="P26" s="112"/>
      <c r="Q26" s="132"/>
      <c r="R26" s="108">
        <f t="shared" si="9"/>
        <v>0</v>
      </c>
      <c r="S26" s="111"/>
      <c r="T26" s="112"/>
      <c r="U26" s="132"/>
      <c r="V26" s="108">
        <f t="shared" si="10"/>
        <v>0</v>
      </c>
      <c r="W26" s="111"/>
      <c r="X26" s="112"/>
      <c r="Y26" s="132"/>
      <c r="Z26" s="108">
        <f t="shared" si="11"/>
        <v>0</v>
      </c>
      <c r="AA26" s="111"/>
      <c r="AB26" s="112"/>
      <c r="AC26" s="132"/>
      <c r="AD26" s="108">
        <f t="shared" si="12"/>
        <v>0</v>
      </c>
      <c r="AE26" s="111"/>
      <c r="AF26" s="112"/>
      <c r="AG26" s="132"/>
      <c r="AH26" s="108">
        <f t="shared" si="1"/>
        <v>0</v>
      </c>
      <c r="AI26" s="115"/>
      <c r="AJ26" s="115"/>
      <c r="AK26" s="115"/>
      <c r="AL26" s="108">
        <f t="shared" si="2"/>
        <v>0</v>
      </c>
      <c r="AM26" s="115"/>
      <c r="AN26" s="115"/>
      <c r="AO26" s="115"/>
      <c r="AP26" s="123">
        <f t="shared" si="3"/>
        <v>0</v>
      </c>
      <c r="AQ26" s="124" t="e">
        <f t="shared" si="4"/>
        <v>#VALUE!</v>
      </c>
      <c r="AR26" s="118"/>
      <c r="AS26" s="115" t="e">
        <f t="shared" si="0"/>
        <v>#VALUE!</v>
      </c>
      <c r="AT26" s="115"/>
      <c r="AU26" s="115"/>
      <c r="AV26" s="115"/>
      <c r="AW26" s="125"/>
      <c r="AX26" s="120" t="e">
        <f t="shared" si="5"/>
        <v>#VALUE!</v>
      </c>
      <c r="AY26" s="121" t="e">
        <f t="shared" si="6"/>
        <v>#VALUE!</v>
      </c>
    </row>
    <row r="27" spans="1:51" ht="17.25" thickTop="1" thickBot="1">
      <c r="A27" s="111">
        <f t="shared" si="7"/>
        <v>20</v>
      </c>
      <c r="B27" s="102" t="s">
        <v>100</v>
      </c>
      <c r="C27" s="103" t="s">
        <v>111</v>
      </c>
      <c r="D27" s="101" t="s">
        <v>112</v>
      </c>
      <c r="E27" s="111" t="s">
        <v>113</v>
      </c>
      <c r="F27" s="105" t="s">
        <v>36</v>
      </c>
      <c r="G27" s="111" t="s">
        <v>114</v>
      </c>
      <c r="H27" s="112">
        <v>1</v>
      </c>
      <c r="I27" s="128">
        <v>700000</v>
      </c>
      <c r="J27" s="108">
        <f t="shared" si="13"/>
        <v>700000</v>
      </c>
      <c r="K27" s="111"/>
      <c r="L27" s="112"/>
      <c r="M27" s="131"/>
      <c r="N27" s="108">
        <f t="shared" si="8"/>
        <v>0</v>
      </c>
      <c r="O27" s="111"/>
      <c r="P27" s="112"/>
      <c r="Q27" s="132"/>
      <c r="R27" s="108">
        <f t="shared" si="9"/>
        <v>0</v>
      </c>
      <c r="S27" s="111"/>
      <c r="T27" s="112"/>
      <c r="U27" s="132"/>
      <c r="V27" s="108">
        <f t="shared" si="10"/>
        <v>0</v>
      </c>
      <c r="W27" s="111"/>
      <c r="X27" s="112"/>
      <c r="Y27" s="132"/>
      <c r="Z27" s="108">
        <f t="shared" si="11"/>
        <v>0</v>
      </c>
      <c r="AA27" s="111"/>
      <c r="AB27" s="112"/>
      <c r="AC27" s="132"/>
      <c r="AD27" s="108">
        <f t="shared" si="12"/>
        <v>0</v>
      </c>
      <c r="AE27" s="111"/>
      <c r="AF27" s="112"/>
      <c r="AG27" s="132"/>
      <c r="AH27" s="108">
        <f t="shared" si="1"/>
        <v>0</v>
      </c>
      <c r="AI27" s="115"/>
      <c r="AJ27" s="115"/>
      <c r="AK27" s="115"/>
      <c r="AL27" s="108">
        <f t="shared" si="2"/>
        <v>0</v>
      </c>
      <c r="AM27" s="115"/>
      <c r="AN27" s="115"/>
      <c r="AO27" s="115"/>
      <c r="AP27" s="123">
        <f t="shared" si="3"/>
        <v>0</v>
      </c>
      <c r="AQ27" s="124">
        <f t="shared" si="4"/>
        <v>700000</v>
      </c>
      <c r="AR27" s="118">
        <v>700000</v>
      </c>
      <c r="AS27" s="115">
        <f t="shared" si="0"/>
        <v>0</v>
      </c>
      <c r="AT27" s="115"/>
      <c r="AU27" s="115"/>
      <c r="AV27" s="115"/>
      <c r="AW27" s="125"/>
      <c r="AX27" s="120">
        <f t="shared" si="5"/>
        <v>700000</v>
      </c>
      <c r="AY27" s="121">
        <f t="shared" si="6"/>
        <v>0</v>
      </c>
    </row>
    <row r="28" spans="1:51" ht="17.25" thickTop="1" thickBot="1">
      <c r="A28" s="111">
        <f t="shared" si="7"/>
        <v>21</v>
      </c>
      <c r="B28" s="102" t="s">
        <v>100</v>
      </c>
      <c r="C28" s="103" t="s">
        <v>115</v>
      </c>
      <c r="D28" s="101" t="s">
        <v>116</v>
      </c>
      <c r="E28" s="101" t="s">
        <v>117</v>
      </c>
      <c r="F28" s="105" t="s">
        <v>36</v>
      </c>
      <c r="G28" s="111" t="s">
        <v>118</v>
      </c>
      <c r="H28" s="112">
        <v>1</v>
      </c>
      <c r="I28" s="131">
        <v>2400000</v>
      </c>
      <c r="J28" s="108">
        <f>H28*I28</f>
        <v>2400000</v>
      </c>
      <c r="K28" s="111" t="s">
        <v>119</v>
      </c>
      <c r="L28" s="140"/>
      <c r="M28" s="140"/>
      <c r="N28" s="140"/>
      <c r="O28" s="140"/>
      <c r="P28" s="112"/>
      <c r="Q28" s="132"/>
      <c r="R28" s="108">
        <f t="shared" si="9"/>
        <v>0</v>
      </c>
      <c r="S28" s="111"/>
      <c r="T28" s="112"/>
      <c r="U28" s="132"/>
      <c r="V28" s="108">
        <f t="shared" si="10"/>
        <v>0</v>
      </c>
      <c r="W28" s="111"/>
      <c r="X28" s="112"/>
      <c r="Y28" s="132"/>
      <c r="Z28" s="108">
        <f t="shared" si="11"/>
        <v>0</v>
      </c>
      <c r="AA28" s="111"/>
      <c r="AB28" s="112"/>
      <c r="AC28" s="132"/>
      <c r="AD28" s="108">
        <f t="shared" si="12"/>
        <v>0</v>
      </c>
      <c r="AE28" s="111"/>
      <c r="AF28" s="112"/>
      <c r="AG28" s="132"/>
      <c r="AH28" s="108">
        <f t="shared" si="1"/>
        <v>0</v>
      </c>
      <c r="AI28" s="115"/>
      <c r="AJ28" s="115"/>
      <c r="AK28" s="115"/>
      <c r="AL28" s="108">
        <f t="shared" si="2"/>
        <v>0</v>
      </c>
      <c r="AM28" s="115"/>
      <c r="AN28" s="115"/>
      <c r="AO28" s="115"/>
      <c r="AP28" s="123">
        <f t="shared" si="3"/>
        <v>0</v>
      </c>
      <c r="AQ28" s="124">
        <v>2400000</v>
      </c>
      <c r="AR28" s="118">
        <v>2000000</v>
      </c>
      <c r="AS28" s="115">
        <f t="shared" si="0"/>
        <v>400000</v>
      </c>
      <c r="AT28" s="115"/>
      <c r="AU28" s="115"/>
      <c r="AV28" s="115"/>
      <c r="AW28" s="125"/>
      <c r="AX28" s="120">
        <f t="shared" si="5"/>
        <v>2400000</v>
      </c>
      <c r="AY28" s="121">
        <f t="shared" si="6"/>
        <v>0</v>
      </c>
    </row>
    <row r="29" spans="1:51" ht="17.25" thickTop="1" thickBot="1">
      <c r="A29" s="111">
        <f t="shared" si="7"/>
        <v>22</v>
      </c>
      <c r="B29" s="102" t="s">
        <v>100</v>
      </c>
      <c r="C29" s="103" t="s">
        <v>120</v>
      </c>
      <c r="D29" s="129" t="s">
        <v>51</v>
      </c>
      <c r="E29" s="130" t="s">
        <v>52</v>
      </c>
      <c r="F29" s="105" t="s">
        <v>36</v>
      </c>
      <c r="G29" s="111" t="s">
        <v>121</v>
      </c>
      <c r="H29" s="112">
        <v>1</v>
      </c>
      <c r="I29" s="128">
        <v>1000000</v>
      </c>
      <c r="J29" s="108">
        <f t="shared" si="13"/>
        <v>1000000</v>
      </c>
      <c r="K29" s="111"/>
      <c r="L29" s="112"/>
      <c r="M29" s="131"/>
      <c r="N29" s="108">
        <f t="shared" si="8"/>
        <v>0</v>
      </c>
      <c r="O29" s="111"/>
      <c r="P29" s="112"/>
      <c r="Q29" s="132"/>
      <c r="R29" s="108">
        <f t="shared" si="9"/>
        <v>0</v>
      </c>
      <c r="S29" s="111"/>
      <c r="T29" s="112"/>
      <c r="U29" s="132"/>
      <c r="V29" s="108">
        <f t="shared" si="10"/>
        <v>0</v>
      </c>
      <c r="W29" s="111"/>
      <c r="X29" s="112"/>
      <c r="Y29" s="132"/>
      <c r="Z29" s="108">
        <f t="shared" si="11"/>
        <v>0</v>
      </c>
      <c r="AA29" s="111"/>
      <c r="AB29" s="112"/>
      <c r="AC29" s="132"/>
      <c r="AD29" s="108">
        <f t="shared" si="12"/>
        <v>0</v>
      </c>
      <c r="AE29" s="111"/>
      <c r="AF29" s="112"/>
      <c r="AG29" s="132"/>
      <c r="AH29" s="108">
        <f t="shared" si="1"/>
        <v>0</v>
      </c>
      <c r="AI29" s="115"/>
      <c r="AJ29" s="115"/>
      <c r="AK29" s="115"/>
      <c r="AL29" s="108">
        <f t="shared" si="2"/>
        <v>0</v>
      </c>
      <c r="AM29" s="115"/>
      <c r="AN29" s="115"/>
      <c r="AO29" s="115"/>
      <c r="AP29" s="123">
        <f t="shared" si="3"/>
        <v>0</v>
      </c>
      <c r="AQ29" s="124">
        <f t="shared" si="4"/>
        <v>1000000</v>
      </c>
      <c r="AR29" s="118"/>
      <c r="AS29" s="115">
        <f t="shared" si="0"/>
        <v>1000000</v>
      </c>
      <c r="AT29" s="115"/>
      <c r="AU29" s="115"/>
      <c r="AV29" s="115"/>
      <c r="AW29" s="125"/>
      <c r="AX29" s="120">
        <f t="shared" si="5"/>
        <v>1000000</v>
      </c>
      <c r="AY29" s="121">
        <f t="shared" si="6"/>
        <v>0</v>
      </c>
    </row>
    <row r="30" spans="1:51" ht="17.25" thickTop="1" thickBot="1">
      <c r="A30" s="111">
        <f t="shared" si="7"/>
        <v>23</v>
      </c>
      <c r="B30" s="102" t="s">
        <v>100</v>
      </c>
      <c r="C30" s="103" t="s">
        <v>122</v>
      </c>
      <c r="D30" s="126" t="s">
        <v>47</v>
      </c>
      <c r="E30" s="127" t="s">
        <v>48</v>
      </c>
      <c r="F30" s="105" t="s">
        <v>36</v>
      </c>
      <c r="G30" s="111" t="s">
        <v>123</v>
      </c>
      <c r="H30" s="112">
        <v>1</v>
      </c>
      <c r="I30" s="128">
        <v>950000</v>
      </c>
      <c r="J30" s="108">
        <f t="shared" si="13"/>
        <v>950000</v>
      </c>
      <c r="K30" s="111"/>
      <c r="L30" s="112"/>
      <c r="M30" s="131"/>
      <c r="N30" s="108">
        <f t="shared" si="8"/>
        <v>0</v>
      </c>
      <c r="O30" s="111"/>
      <c r="P30" s="112"/>
      <c r="Q30" s="132"/>
      <c r="R30" s="108">
        <f t="shared" si="9"/>
        <v>0</v>
      </c>
      <c r="S30" s="111"/>
      <c r="T30" s="112"/>
      <c r="U30" s="132"/>
      <c r="V30" s="108">
        <f t="shared" si="10"/>
        <v>0</v>
      </c>
      <c r="W30" s="111"/>
      <c r="X30" s="112"/>
      <c r="Y30" s="132"/>
      <c r="Z30" s="108">
        <f t="shared" si="11"/>
        <v>0</v>
      </c>
      <c r="AA30" s="111"/>
      <c r="AB30" s="112"/>
      <c r="AC30" s="132"/>
      <c r="AD30" s="108">
        <f t="shared" si="12"/>
        <v>0</v>
      </c>
      <c r="AE30" s="111"/>
      <c r="AF30" s="112"/>
      <c r="AG30" s="132"/>
      <c r="AH30" s="108">
        <f t="shared" si="1"/>
        <v>0</v>
      </c>
      <c r="AI30" s="115"/>
      <c r="AJ30" s="115"/>
      <c r="AK30" s="115"/>
      <c r="AL30" s="108">
        <f t="shared" si="2"/>
        <v>0</v>
      </c>
      <c r="AM30" s="115"/>
      <c r="AN30" s="115"/>
      <c r="AO30" s="115"/>
      <c r="AP30" s="123">
        <f t="shared" si="3"/>
        <v>0</v>
      </c>
      <c r="AQ30" s="124">
        <f t="shared" si="4"/>
        <v>950000</v>
      </c>
      <c r="AR30" s="118"/>
      <c r="AS30" s="115">
        <f t="shared" si="0"/>
        <v>950000</v>
      </c>
      <c r="AT30" s="115"/>
      <c r="AU30" s="115"/>
      <c r="AV30" s="115"/>
      <c r="AW30" s="125"/>
      <c r="AX30" s="120">
        <f t="shared" si="5"/>
        <v>950000</v>
      </c>
      <c r="AY30" s="121">
        <f t="shared" si="6"/>
        <v>0</v>
      </c>
    </row>
    <row r="31" spans="1:51" ht="17.25" thickTop="1" thickBot="1">
      <c r="A31" s="111">
        <f t="shared" si="7"/>
        <v>24</v>
      </c>
      <c r="B31" s="102" t="s">
        <v>124</v>
      </c>
      <c r="C31" s="103" t="s">
        <v>125</v>
      </c>
      <c r="D31" s="126" t="s">
        <v>47</v>
      </c>
      <c r="E31" s="127" t="s">
        <v>48</v>
      </c>
      <c r="F31" s="105" t="s">
        <v>36</v>
      </c>
      <c r="G31" s="111" t="s">
        <v>45</v>
      </c>
      <c r="H31" s="112">
        <v>1</v>
      </c>
      <c r="I31" s="128">
        <v>1950000</v>
      </c>
      <c r="J31" s="108">
        <f t="shared" si="13"/>
        <v>1950000</v>
      </c>
      <c r="K31" s="111"/>
      <c r="L31" s="112"/>
      <c r="M31" s="131"/>
      <c r="N31" s="108">
        <f>L31*M31</f>
        <v>0</v>
      </c>
      <c r="O31" s="111"/>
      <c r="P31" s="112"/>
      <c r="Q31" s="132"/>
      <c r="R31" s="108">
        <f>P31*Q31</f>
        <v>0</v>
      </c>
      <c r="S31" s="111"/>
      <c r="T31" s="112"/>
      <c r="U31" s="132"/>
      <c r="V31" s="108">
        <f>T31*U31</f>
        <v>0</v>
      </c>
      <c r="W31" s="111"/>
      <c r="X31" s="112"/>
      <c r="Y31" s="132"/>
      <c r="Z31" s="108">
        <f>X31*Y31</f>
        <v>0</v>
      </c>
      <c r="AA31" s="111"/>
      <c r="AB31" s="112"/>
      <c r="AC31" s="132"/>
      <c r="AD31" s="108">
        <f>AB31*AC31</f>
        <v>0</v>
      </c>
      <c r="AE31" s="111"/>
      <c r="AF31" s="112"/>
      <c r="AG31" s="132"/>
      <c r="AH31" s="108">
        <f t="shared" si="1"/>
        <v>0</v>
      </c>
      <c r="AI31" s="115"/>
      <c r="AJ31" s="115"/>
      <c r="AK31" s="115"/>
      <c r="AL31" s="108">
        <f t="shared" si="2"/>
        <v>0</v>
      </c>
      <c r="AM31" s="115"/>
      <c r="AN31" s="115"/>
      <c r="AO31" s="115"/>
      <c r="AP31" s="123">
        <f t="shared" si="3"/>
        <v>0</v>
      </c>
      <c r="AQ31" s="124">
        <f t="shared" si="4"/>
        <v>1950000</v>
      </c>
      <c r="AR31" s="118"/>
      <c r="AS31" s="115">
        <f t="shared" si="0"/>
        <v>1950000</v>
      </c>
      <c r="AT31" s="115"/>
      <c r="AU31" s="115"/>
      <c r="AV31" s="115"/>
      <c r="AW31" s="125"/>
      <c r="AX31" s="120">
        <f t="shared" si="5"/>
        <v>1950000</v>
      </c>
      <c r="AY31" s="121">
        <f t="shared" si="6"/>
        <v>0</v>
      </c>
    </row>
    <row r="32" spans="1:51" ht="17.25" thickTop="1" thickBot="1">
      <c r="A32" s="111">
        <f t="shared" si="7"/>
        <v>25</v>
      </c>
      <c r="B32" s="102" t="s">
        <v>124</v>
      </c>
      <c r="C32" s="103" t="s">
        <v>126</v>
      </c>
      <c r="D32" s="101" t="s">
        <v>112</v>
      </c>
      <c r="E32" s="111" t="s">
        <v>113</v>
      </c>
      <c r="F32" s="105" t="s">
        <v>36</v>
      </c>
      <c r="G32" s="111" t="s">
        <v>127</v>
      </c>
      <c r="H32" s="112">
        <v>1</v>
      </c>
      <c r="I32" s="128">
        <v>1450000</v>
      </c>
      <c r="J32" s="108">
        <f t="shared" si="13"/>
        <v>1450000</v>
      </c>
      <c r="K32" s="111"/>
      <c r="L32" s="112"/>
      <c r="M32" s="131"/>
      <c r="N32" s="108">
        <f>L32*M32</f>
        <v>0</v>
      </c>
      <c r="O32" s="111"/>
      <c r="P32" s="112"/>
      <c r="Q32" s="132"/>
      <c r="R32" s="108">
        <f>P32*Q32</f>
        <v>0</v>
      </c>
      <c r="S32" s="111"/>
      <c r="T32" s="112"/>
      <c r="U32" s="132"/>
      <c r="V32" s="108">
        <f>T32*U32</f>
        <v>0</v>
      </c>
      <c r="W32" s="111"/>
      <c r="X32" s="112"/>
      <c r="Y32" s="132"/>
      <c r="Z32" s="108">
        <f>X32*Y32</f>
        <v>0</v>
      </c>
      <c r="AA32" s="111"/>
      <c r="AB32" s="112"/>
      <c r="AC32" s="132"/>
      <c r="AD32" s="108">
        <f>AB32*AC32</f>
        <v>0</v>
      </c>
      <c r="AE32" s="111"/>
      <c r="AF32" s="112"/>
      <c r="AG32" s="132"/>
      <c r="AH32" s="108">
        <f t="shared" si="1"/>
        <v>0</v>
      </c>
      <c r="AI32" s="115"/>
      <c r="AJ32" s="115"/>
      <c r="AK32" s="115"/>
      <c r="AL32" s="108">
        <f t="shared" si="2"/>
        <v>0</v>
      </c>
      <c r="AM32" s="115"/>
      <c r="AN32" s="115"/>
      <c r="AO32" s="115"/>
      <c r="AP32" s="123">
        <f t="shared" si="3"/>
        <v>0</v>
      </c>
      <c r="AQ32" s="124">
        <f t="shared" si="4"/>
        <v>1450000</v>
      </c>
      <c r="AR32" s="118">
        <v>1450000</v>
      </c>
      <c r="AS32" s="115">
        <f t="shared" si="0"/>
        <v>0</v>
      </c>
      <c r="AT32" s="115"/>
      <c r="AU32" s="115"/>
      <c r="AV32" s="115"/>
      <c r="AW32" s="125"/>
      <c r="AX32" s="120">
        <f t="shared" si="5"/>
        <v>1450000</v>
      </c>
      <c r="AY32" s="121">
        <f t="shared" si="6"/>
        <v>0</v>
      </c>
    </row>
    <row r="33" spans="1:51" ht="17.25" thickTop="1" thickBot="1">
      <c r="A33" s="111">
        <f t="shared" si="7"/>
        <v>26</v>
      </c>
      <c r="B33" s="102" t="s">
        <v>124</v>
      </c>
      <c r="C33" s="103" t="s">
        <v>128</v>
      </c>
      <c r="D33" s="101" t="s">
        <v>129</v>
      </c>
      <c r="E33" s="101" t="s">
        <v>130</v>
      </c>
      <c r="F33" s="105" t="s">
        <v>36</v>
      </c>
      <c r="G33" s="111" t="s">
        <v>131</v>
      </c>
      <c r="H33" s="112">
        <v>1</v>
      </c>
      <c r="I33" s="128">
        <v>1250000</v>
      </c>
      <c r="J33" s="108">
        <f t="shared" si="13"/>
        <v>1250000</v>
      </c>
      <c r="K33" s="111"/>
      <c r="L33" s="112"/>
      <c r="M33" s="131"/>
      <c r="N33" s="108">
        <f>L33*M33</f>
        <v>0</v>
      </c>
      <c r="O33" s="111"/>
      <c r="P33" s="112"/>
      <c r="Q33" s="132"/>
      <c r="R33" s="108">
        <f>P33*Q33</f>
        <v>0</v>
      </c>
      <c r="S33" s="111"/>
      <c r="T33" s="112"/>
      <c r="U33" s="132"/>
      <c r="V33" s="108">
        <f>T33*U33</f>
        <v>0</v>
      </c>
      <c r="W33" s="111"/>
      <c r="X33" s="112"/>
      <c r="Y33" s="132"/>
      <c r="Z33" s="108">
        <f>X33*Y33</f>
        <v>0</v>
      </c>
      <c r="AA33" s="111"/>
      <c r="AB33" s="112"/>
      <c r="AC33" s="132"/>
      <c r="AD33" s="108">
        <f>AB33*AC33</f>
        <v>0</v>
      </c>
      <c r="AE33" s="111"/>
      <c r="AF33" s="112"/>
      <c r="AG33" s="132"/>
      <c r="AH33" s="108">
        <f t="shared" si="1"/>
        <v>0</v>
      </c>
      <c r="AI33" s="115"/>
      <c r="AJ33" s="115"/>
      <c r="AK33" s="115"/>
      <c r="AL33" s="108">
        <f t="shared" si="2"/>
        <v>0</v>
      </c>
      <c r="AM33" s="115"/>
      <c r="AN33" s="115"/>
      <c r="AO33" s="115"/>
      <c r="AP33" s="123">
        <f t="shared" si="3"/>
        <v>0</v>
      </c>
      <c r="AQ33" s="124">
        <f t="shared" si="4"/>
        <v>1250000</v>
      </c>
      <c r="AR33" s="118">
        <v>1300000</v>
      </c>
      <c r="AS33" s="115">
        <f t="shared" si="0"/>
        <v>-50000</v>
      </c>
      <c r="AT33" s="115"/>
      <c r="AU33" s="115"/>
      <c r="AV33" s="115"/>
      <c r="AW33" s="125"/>
      <c r="AX33" s="120">
        <f t="shared" si="5"/>
        <v>1250000</v>
      </c>
      <c r="AY33" s="121">
        <f t="shared" si="6"/>
        <v>0</v>
      </c>
    </row>
    <row r="34" spans="1:51" ht="17.25" thickTop="1" thickBot="1">
      <c r="A34" s="111">
        <f t="shared" si="7"/>
        <v>27</v>
      </c>
      <c r="B34" s="102" t="s">
        <v>132</v>
      </c>
      <c r="C34" s="103" t="s">
        <v>133</v>
      </c>
      <c r="D34" s="111"/>
      <c r="E34" s="111"/>
      <c r="F34" s="105" t="s">
        <v>36</v>
      </c>
      <c r="G34" s="111"/>
      <c r="H34" s="112"/>
      <c r="I34" s="128"/>
      <c r="J34" s="108"/>
      <c r="K34" s="111"/>
      <c r="L34" s="112"/>
      <c r="M34" s="131"/>
      <c r="N34" s="108"/>
      <c r="O34" s="111"/>
      <c r="P34" s="112"/>
      <c r="Q34" s="132"/>
      <c r="R34" s="108"/>
      <c r="S34" s="111"/>
      <c r="T34" s="112"/>
      <c r="U34" s="132"/>
      <c r="V34" s="108"/>
      <c r="W34" s="111"/>
      <c r="X34" s="112"/>
      <c r="Y34" s="132"/>
      <c r="Z34" s="108"/>
      <c r="AA34" s="111"/>
      <c r="AB34" s="112"/>
      <c r="AC34" s="132"/>
      <c r="AD34" s="108"/>
      <c r="AE34" s="111"/>
      <c r="AF34" s="112"/>
      <c r="AG34" s="132"/>
      <c r="AH34" s="108">
        <f t="shared" si="1"/>
        <v>0</v>
      </c>
      <c r="AI34" s="115"/>
      <c r="AJ34" s="115"/>
      <c r="AK34" s="115"/>
      <c r="AL34" s="108">
        <f t="shared" si="2"/>
        <v>0</v>
      </c>
      <c r="AM34" s="115"/>
      <c r="AN34" s="115"/>
      <c r="AO34" s="115"/>
      <c r="AP34" s="123">
        <f t="shared" si="3"/>
        <v>0</v>
      </c>
      <c r="AQ34" s="124">
        <f t="shared" si="4"/>
        <v>0</v>
      </c>
      <c r="AR34" s="118"/>
      <c r="AS34" s="115">
        <f t="shared" si="0"/>
        <v>0</v>
      </c>
      <c r="AT34" s="115"/>
      <c r="AU34" s="115"/>
      <c r="AV34" s="115"/>
      <c r="AW34" s="125"/>
      <c r="AX34" s="120">
        <f t="shared" si="5"/>
        <v>0</v>
      </c>
      <c r="AY34" s="121">
        <f t="shared" si="6"/>
        <v>0</v>
      </c>
    </row>
    <row r="35" spans="1:51" ht="17.25" thickTop="1" thickBot="1">
      <c r="A35" s="111">
        <f t="shared" si="7"/>
        <v>28</v>
      </c>
      <c r="B35" s="102" t="s">
        <v>132</v>
      </c>
      <c r="C35" s="103" t="s">
        <v>134</v>
      </c>
      <c r="D35" s="141" t="s">
        <v>135</v>
      </c>
      <c r="E35" s="142" t="s">
        <v>136</v>
      </c>
      <c r="F35" s="105" t="s">
        <v>36</v>
      </c>
      <c r="G35" s="111" t="s">
        <v>137</v>
      </c>
      <c r="H35" s="112">
        <v>1</v>
      </c>
      <c r="I35" s="128">
        <v>2350000</v>
      </c>
      <c r="J35" s="108">
        <f>H35*I35</f>
        <v>2350000</v>
      </c>
      <c r="K35" s="111" t="s">
        <v>138</v>
      </c>
      <c r="L35" s="112">
        <v>1</v>
      </c>
      <c r="M35" s="131">
        <v>2050000</v>
      </c>
      <c r="N35" s="108">
        <f>L35*M35</f>
        <v>2050000</v>
      </c>
      <c r="O35" s="111" t="s">
        <v>139</v>
      </c>
      <c r="P35" s="112">
        <v>1</v>
      </c>
      <c r="Q35" s="132">
        <v>2300000</v>
      </c>
      <c r="R35" s="108">
        <f>P35*Q35</f>
        <v>2300000</v>
      </c>
      <c r="S35" s="111" t="s">
        <v>140</v>
      </c>
      <c r="T35" s="112">
        <v>1</v>
      </c>
      <c r="U35" s="132">
        <v>1650000</v>
      </c>
      <c r="V35" s="108">
        <f>T35*U35</f>
        <v>1650000</v>
      </c>
      <c r="W35" s="111" t="s">
        <v>141</v>
      </c>
      <c r="X35" s="112">
        <v>1</v>
      </c>
      <c r="Y35" s="132">
        <v>2300000</v>
      </c>
      <c r="Z35" s="108">
        <f>X35*Y35</f>
        <v>2300000</v>
      </c>
      <c r="AA35" s="111" t="s">
        <v>142</v>
      </c>
      <c r="AB35" s="112">
        <v>1</v>
      </c>
      <c r="AC35" s="132">
        <v>1850000</v>
      </c>
      <c r="AD35" s="108">
        <f>AB35*AC35</f>
        <v>1850000</v>
      </c>
      <c r="AE35" s="111"/>
      <c r="AF35" s="112"/>
      <c r="AG35" s="132"/>
      <c r="AH35" s="108">
        <f t="shared" si="1"/>
        <v>0</v>
      </c>
      <c r="AI35" s="115"/>
      <c r="AJ35" s="115"/>
      <c r="AK35" s="115"/>
      <c r="AL35" s="108">
        <f t="shared" si="2"/>
        <v>0</v>
      </c>
      <c r="AM35" s="115"/>
      <c r="AN35" s="115"/>
      <c r="AO35" s="115"/>
      <c r="AP35" s="123">
        <f t="shared" si="3"/>
        <v>0</v>
      </c>
      <c r="AQ35" s="124">
        <f t="shared" si="4"/>
        <v>12500000</v>
      </c>
      <c r="AR35" s="118"/>
      <c r="AS35" s="115">
        <f t="shared" si="0"/>
        <v>12500000</v>
      </c>
      <c r="AT35" s="115"/>
      <c r="AU35" s="115"/>
      <c r="AV35" s="115"/>
      <c r="AW35" s="125"/>
      <c r="AX35" s="120">
        <f t="shared" si="5"/>
        <v>12500000</v>
      </c>
      <c r="AY35" s="121">
        <f t="shared" si="6"/>
        <v>0</v>
      </c>
    </row>
    <row r="36" spans="1:51" ht="17.25" thickTop="1" thickBot="1">
      <c r="A36" s="111">
        <f t="shared" si="7"/>
        <v>29</v>
      </c>
      <c r="B36" s="102" t="s">
        <v>132</v>
      </c>
      <c r="C36" s="103" t="s">
        <v>143</v>
      </c>
      <c r="D36" s="111" t="s">
        <v>144</v>
      </c>
      <c r="E36" s="111" t="s">
        <v>145</v>
      </c>
      <c r="F36" s="105" t="s">
        <v>36</v>
      </c>
      <c r="G36" s="111" t="s">
        <v>45</v>
      </c>
      <c r="H36" s="112">
        <v>1</v>
      </c>
      <c r="I36" s="128">
        <v>1900000</v>
      </c>
      <c r="J36" s="108">
        <f t="shared" si="13"/>
        <v>1900000</v>
      </c>
      <c r="K36" s="111"/>
      <c r="L36" s="112"/>
      <c r="M36" s="131"/>
      <c r="N36" s="108">
        <f t="shared" ref="N36:N99" si="14">L36*M36</f>
        <v>0</v>
      </c>
      <c r="O36" s="111"/>
      <c r="P36" s="112"/>
      <c r="Q36" s="132"/>
      <c r="R36" s="108">
        <f t="shared" ref="R36:R99" si="15">P36*Q36</f>
        <v>0</v>
      </c>
      <c r="S36" s="111"/>
      <c r="T36" s="112"/>
      <c r="U36" s="132"/>
      <c r="V36" s="108">
        <f t="shared" ref="V36:V99" si="16">T36*U36</f>
        <v>0</v>
      </c>
      <c r="W36" s="111"/>
      <c r="X36" s="112"/>
      <c r="Y36" s="132"/>
      <c r="Z36" s="110"/>
      <c r="AA36" s="111"/>
      <c r="AB36" s="112"/>
      <c r="AC36" s="132"/>
      <c r="AD36" s="108">
        <f t="shared" ref="AD36:AD99" si="17">AB36*AC36</f>
        <v>0</v>
      </c>
      <c r="AE36" s="111"/>
      <c r="AF36" s="112"/>
      <c r="AG36" s="132"/>
      <c r="AH36" s="108">
        <f t="shared" si="1"/>
        <v>0</v>
      </c>
      <c r="AI36" s="115"/>
      <c r="AJ36" s="115"/>
      <c r="AK36" s="115"/>
      <c r="AL36" s="108">
        <f t="shared" si="2"/>
        <v>0</v>
      </c>
      <c r="AM36" s="115"/>
      <c r="AN36" s="115"/>
      <c r="AO36" s="115"/>
      <c r="AP36" s="123">
        <f t="shared" si="3"/>
        <v>0</v>
      </c>
      <c r="AQ36" s="124">
        <f t="shared" si="4"/>
        <v>1900000</v>
      </c>
      <c r="AR36" s="118">
        <v>1000000</v>
      </c>
      <c r="AS36" s="115">
        <f t="shared" si="0"/>
        <v>900000</v>
      </c>
      <c r="AT36" s="115"/>
      <c r="AU36" s="115"/>
      <c r="AV36" s="115"/>
      <c r="AW36" s="125"/>
      <c r="AX36" s="120">
        <f t="shared" si="5"/>
        <v>1900000</v>
      </c>
      <c r="AY36" s="121">
        <f t="shared" si="6"/>
        <v>0</v>
      </c>
    </row>
    <row r="37" spans="1:51" ht="17.25" thickTop="1" thickBot="1">
      <c r="A37" s="111">
        <f t="shared" si="7"/>
        <v>30</v>
      </c>
      <c r="B37" s="102" t="s">
        <v>132</v>
      </c>
      <c r="C37" s="103" t="s">
        <v>146</v>
      </c>
      <c r="D37" s="101" t="s">
        <v>147</v>
      </c>
      <c r="E37" s="101" t="s">
        <v>148</v>
      </c>
      <c r="F37" s="105" t="s">
        <v>36</v>
      </c>
      <c r="G37" s="111" t="s">
        <v>149</v>
      </c>
      <c r="H37" s="112">
        <v>1</v>
      </c>
      <c r="I37" s="128">
        <v>350000</v>
      </c>
      <c r="J37" s="108">
        <f t="shared" si="13"/>
        <v>350000</v>
      </c>
      <c r="K37" s="111"/>
      <c r="L37" s="112"/>
      <c r="M37" s="131"/>
      <c r="N37" s="108">
        <f t="shared" si="14"/>
        <v>0</v>
      </c>
      <c r="O37" s="111"/>
      <c r="P37" s="112"/>
      <c r="Q37" s="132"/>
      <c r="R37" s="108">
        <f t="shared" si="15"/>
        <v>0</v>
      </c>
      <c r="S37" s="111"/>
      <c r="T37" s="112"/>
      <c r="U37" s="132"/>
      <c r="V37" s="108">
        <f t="shared" si="16"/>
        <v>0</v>
      </c>
      <c r="W37" s="111"/>
      <c r="X37" s="112"/>
      <c r="Y37" s="132"/>
      <c r="Z37" s="110"/>
      <c r="AA37" s="111"/>
      <c r="AB37" s="112"/>
      <c r="AC37" s="132"/>
      <c r="AD37" s="108">
        <f t="shared" si="17"/>
        <v>0</v>
      </c>
      <c r="AE37" s="111"/>
      <c r="AF37" s="112"/>
      <c r="AG37" s="132"/>
      <c r="AH37" s="108">
        <f>AF37*AG37</f>
        <v>0</v>
      </c>
      <c r="AI37" s="115"/>
      <c r="AJ37" s="115"/>
      <c r="AK37" s="115"/>
      <c r="AL37" s="108">
        <f>AJ37*AK37</f>
        <v>0</v>
      </c>
      <c r="AM37" s="115"/>
      <c r="AN37" s="115"/>
      <c r="AO37" s="115"/>
      <c r="AP37" s="123">
        <f>AN37*AO37</f>
        <v>0</v>
      </c>
      <c r="AQ37" s="124">
        <f t="shared" si="4"/>
        <v>350000</v>
      </c>
      <c r="AR37" s="118">
        <v>350000</v>
      </c>
      <c r="AS37" s="115">
        <f t="shared" si="0"/>
        <v>0</v>
      </c>
      <c r="AT37" s="115"/>
      <c r="AU37" s="115"/>
      <c r="AV37" s="115"/>
      <c r="AW37" s="125"/>
      <c r="AX37" s="120">
        <f t="shared" si="5"/>
        <v>350000</v>
      </c>
      <c r="AY37" s="121">
        <f>AQ37-AR37-AS37-AT37-AU37-AW37</f>
        <v>0</v>
      </c>
    </row>
    <row r="38" spans="1:51" ht="17.25" thickTop="1" thickBot="1">
      <c r="A38" s="111">
        <f t="shared" si="7"/>
        <v>31</v>
      </c>
      <c r="B38" s="102" t="s">
        <v>132</v>
      </c>
      <c r="C38" s="103" t="s">
        <v>150</v>
      </c>
      <c r="D38" s="111" t="s">
        <v>151</v>
      </c>
      <c r="E38" s="111" t="s">
        <v>152</v>
      </c>
      <c r="F38" s="105" t="s">
        <v>36</v>
      </c>
      <c r="G38" s="111" t="s">
        <v>153</v>
      </c>
      <c r="H38" s="112">
        <v>1</v>
      </c>
      <c r="I38" s="128">
        <v>430000</v>
      </c>
      <c r="J38" s="108">
        <f t="shared" si="13"/>
        <v>430000</v>
      </c>
      <c r="K38" s="111"/>
      <c r="L38" s="112"/>
      <c r="M38" s="131"/>
      <c r="N38" s="108">
        <f t="shared" si="14"/>
        <v>0</v>
      </c>
      <c r="O38" s="111"/>
      <c r="P38" s="112"/>
      <c r="Q38" s="132"/>
      <c r="R38" s="108">
        <f t="shared" si="15"/>
        <v>0</v>
      </c>
      <c r="S38" s="111"/>
      <c r="T38" s="112"/>
      <c r="U38" s="132"/>
      <c r="V38" s="108">
        <f t="shared" si="16"/>
        <v>0</v>
      </c>
      <c r="W38" s="111"/>
      <c r="X38" s="112"/>
      <c r="Y38" s="132"/>
      <c r="Z38" s="110"/>
      <c r="AA38" s="111"/>
      <c r="AB38" s="112"/>
      <c r="AC38" s="132"/>
      <c r="AD38" s="108">
        <f t="shared" si="17"/>
        <v>0</v>
      </c>
      <c r="AE38" s="111"/>
      <c r="AF38" s="112"/>
      <c r="AG38" s="132"/>
      <c r="AH38" s="108">
        <f t="shared" si="1"/>
        <v>0</v>
      </c>
      <c r="AI38" s="115"/>
      <c r="AJ38" s="115"/>
      <c r="AK38" s="115"/>
      <c r="AL38" s="108">
        <f t="shared" si="2"/>
        <v>0</v>
      </c>
      <c r="AM38" s="115"/>
      <c r="AN38" s="115"/>
      <c r="AO38" s="115"/>
      <c r="AP38" s="123">
        <f t="shared" si="3"/>
        <v>0</v>
      </c>
      <c r="AQ38" s="124">
        <f t="shared" si="4"/>
        <v>430000</v>
      </c>
      <c r="AR38" s="135">
        <v>430000</v>
      </c>
      <c r="AS38" s="115">
        <f t="shared" si="0"/>
        <v>0</v>
      </c>
      <c r="AT38" s="136"/>
      <c r="AU38" s="136"/>
      <c r="AV38" s="136"/>
      <c r="AW38" s="125"/>
      <c r="AX38" s="120">
        <f t="shared" si="5"/>
        <v>430000</v>
      </c>
      <c r="AY38" s="143">
        <f t="shared" si="6"/>
        <v>0</v>
      </c>
    </row>
    <row r="39" spans="1:51" ht="17.25" thickTop="1" thickBot="1">
      <c r="A39" s="111">
        <f t="shared" si="7"/>
        <v>32</v>
      </c>
      <c r="B39" s="102" t="s">
        <v>154</v>
      </c>
      <c r="C39" s="103" t="s">
        <v>155</v>
      </c>
      <c r="D39" s="101" t="s">
        <v>156</v>
      </c>
      <c r="E39" s="101" t="s">
        <v>157</v>
      </c>
      <c r="F39" s="105" t="s">
        <v>36</v>
      </c>
      <c r="G39" s="104" t="s">
        <v>158</v>
      </c>
      <c r="H39" s="106">
        <v>1</v>
      </c>
      <c r="I39" s="107">
        <v>1400000</v>
      </c>
      <c r="J39" s="108">
        <f t="shared" si="13"/>
        <v>1400000</v>
      </c>
      <c r="K39" s="104"/>
      <c r="L39" s="106"/>
      <c r="M39" s="109"/>
      <c r="N39" s="108">
        <f t="shared" si="14"/>
        <v>0</v>
      </c>
      <c r="O39" s="104"/>
      <c r="P39" s="106"/>
      <c r="Q39" s="113"/>
      <c r="R39" s="108">
        <f t="shared" si="15"/>
        <v>0</v>
      </c>
      <c r="S39" s="104"/>
      <c r="T39" s="106"/>
      <c r="U39" s="113"/>
      <c r="V39" s="108">
        <f t="shared" si="16"/>
        <v>0</v>
      </c>
      <c r="W39" s="104"/>
      <c r="X39" s="106"/>
      <c r="Y39" s="113"/>
      <c r="Z39" s="110"/>
      <c r="AA39" s="104"/>
      <c r="AB39" s="106"/>
      <c r="AC39" s="113"/>
      <c r="AD39" s="108">
        <f t="shared" si="17"/>
        <v>0</v>
      </c>
      <c r="AE39" s="104"/>
      <c r="AF39" s="106"/>
      <c r="AG39" s="113"/>
      <c r="AH39" s="108">
        <f t="shared" si="1"/>
        <v>0</v>
      </c>
      <c r="AI39" s="115"/>
      <c r="AJ39" s="115"/>
      <c r="AK39" s="115"/>
      <c r="AL39" s="108">
        <f t="shared" si="2"/>
        <v>0</v>
      </c>
      <c r="AM39" s="115"/>
      <c r="AN39" s="115"/>
      <c r="AO39" s="115"/>
      <c r="AP39" s="123">
        <f t="shared" si="3"/>
        <v>0</v>
      </c>
      <c r="AQ39" s="124">
        <f t="shared" si="4"/>
        <v>1400000</v>
      </c>
      <c r="AR39" s="144">
        <v>1400000</v>
      </c>
      <c r="AS39" s="115">
        <f t="shared" si="0"/>
        <v>0</v>
      </c>
      <c r="AT39" s="138"/>
      <c r="AU39" s="138"/>
      <c r="AV39" s="138"/>
      <c r="AW39" s="125"/>
      <c r="AX39" s="120">
        <f t="shared" si="5"/>
        <v>1400000</v>
      </c>
      <c r="AY39" s="145">
        <f>AQ39-AR39-AS39-AT39-AU39-AW39</f>
        <v>0</v>
      </c>
    </row>
    <row r="40" spans="1:51" ht="17.25" thickTop="1" thickBot="1">
      <c r="A40" s="111">
        <f t="shared" si="7"/>
        <v>33</v>
      </c>
      <c r="B40" s="102" t="s">
        <v>154</v>
      </c>
      <c r="C40" s="103" t="s">
        <v>159</v>
      </c>
      <c r="D40" s="104" t="s">
        <v>160</v>
      </c>
      <c r="E40" s="104" t="s">
        <v>161</v>
      </c>
      <c r="F40" s="105" t="s">
        <v>36</v>
      </c>
      <c r="G40" s="104" t="s">
        <v>162</v>
      </c>
      <c r="H40" s="106">
        <v>1</v>
      </c>
      <c r="I40" s="107">
        <v>2150000</v>
      </c>
      <c r="J40" s="108">
        <f t="shared" si="13"/>
        <v>2150000</v>
      </c>
      <c r="K40" s="111"/>
      <c r="L40" s="112"/>
      <c r="M40" s="109"/>
      <c r="N40" s="108">
        <f t="shared" si="14"/>
        <v>0</v>
      </c>
      <c r="O40" s="111"/>
      <c r="P40" s="112"/>
      <c r="Q40" s="113"/>
      <c r="R40" s="108">
        <f t="shared" si="15"/>
        <v>0</v>
      </c>
      <c r="S40" s="111"/>
      <c r="T40" s="112"/>
      <c r="U40" s="113"/>
      <c r="V40" s="108">
        <f t="shared" si="16"/>
        <v>0</v>
      </c>
      <c r="W40" s="111"/>
      <c r="X40" s="112"/>
      <c r="Y40" s="113"/>
      <c r="Z40" s="146"/>
      <c r="AA40" s="111"/>
      <c r="AB40" s="112"/>
      <c r="AC40" s="113"/>
      <c r="AD40" s="108">
        <f t="shared" si="17"/>
        <v>0</v>
      </c>
      <c r="AE40" s="111"/>
      <c r="AF40" s="112"/>
      <c r="AG40" s="113"/>
      <c r="AH40" s="108">
        <f t="shared" si="1"/>
        <v>0</v>
      </c>
      <c r="AI40" s="115"/>
      <c r="AJ40" s="115"/>
      <c r="AK40" s="115"/>
      <c r="AL40" s="108">
        <f t="shared" si="2"/>
        <v>0</v>
      </c>
      <c r="AM40" s="115"/>
      <c r="AN40" s="115"/>
      <c r="AO40" s="115"/>
      <c r="AP40" s="123">
        <f t="shared" si="3"/>
        <v>0</v>
      </c>
      <c r="AQ40" s="124">
        <f t="shared" si="4"/>
        <v>2150000</v>
      </c>
      <c r="AR40" s="144"/>
      <c r="AS40" s="115">
        <f t="shared" si="0"/>
        <v>2150000</v>
      </c>
      <c r="AT40" s="138"/>
      <c r="AU40" s="138"/>
      <c r="AV40" s="138"/>
      <c r="AW40" s="125"/>
      <c r="AX40" s="120">
        <f t="shared" si="5"/>
        <v>2150000</v>
      </c>
      <c r="AY40" s="145">
        <f>AQ40-AR40-AS40-AT40-AU40-AW40</f>
        <v>0</v>
      </c>
    </row>
    <row r="41" spans="1:51" ht="17.25" thickTop="1" thickBot="1">
      <c r="A41" s="111">
        <f>A40+1</f>
        <v>34</v>
      </c>
      <c r="B41" s="102" t="s">
        <v>154</v>
      </c>
      <c r="C41" s="103" t="s">
        <v>163</v>
      </c>
      <c r="D41" s="111" t="s">
        <v>164</v>
      </c>
      <c r="E41" s="111" t="s">
        <v>165</v>
      </c>
      <c r="F41" s="105" t="s">
        <v>36</v>
      </c>
      <c r="G41" s="111" t="s">
        <v>166</v>
      </c>
      <c r="H41" s="112">
        <v>1</v>
      </c>
      <c r="I41" s="128">
        <v>950000</v>
      </c>
      <c r="J41" s="108">
        <f t="shared" si="13"/>
        <v>950000</v>
      </c>
      <c r="K41" s="111"/>
      <c r="L41" s="112"/>
      <c r="M41" s="131"/>
      <c r="N41" s="108">
        <f t="shared" si="14"/>
        <v>0</v>
      </c>
      <c r="O41" s="111"/>
      <c r="P41" s="112"/>
      <c r="Q41" s="132"/>
      <c r="R41" s="108">
        <f t="shared" si="15"/>
        <v>0</v>
      </c>
      <c r="S41" s="111"/>
      <c r="T41" s="112"/>
      <c r="U41" s="132"/>
      <c r="V41" s="108">
        <f t="shared" si="16"/>
        <v>0</v>
      </c>
      <c r="W41" s="111"/>
      <c r="X41" s="112"/>
      <c r="Y41" s="132"/>
      <c r="Z41" s="146"/>
      <c r="AA41" s="111"/>
      <c r="AB41" s="112"/>
      <c r="AC41" s="132"/>
      <c r="AD41" s="108">
        <f t="shared" si="17"/>
        <v>0</v>
      </c>
      <c r="AE41" s="111"/>
      <c r="AF41" s="112"/>
      <c r="AG41" s="132"/>
      <c r="AH41" s="108">
        <f t="shared" si="1"/>
        <v>0</v>
      </c>
      <c r="AI41" s="115"/>
      <c r="AJ41" s="115"/>
      <c r="AK41" s="115"/>
      <c r="AL41" s="108">
        <f t="shared" si="2"/>
        <v>0</v>
      </c>
      <c r="AM41" s="115"/>
      <c r="AN41" s="115"/>
      <c r="AO41" s="115"/>
      <c r="AP41" s="123">
        <f t="shared" si="3"/>
        <v>0</v>
      </c>
      <c r="AQ41" s="124">
        <f t="shared" si="4"/>
        <v>950000</v>
      </c>
      <c r="AR41" s="118"/>
      <c r="AS41" s="115">
        <f t="shared" si="0"/>
        <v>950000</v>
      </c>
      <c r="AT41" s="115"/>
      <c r="AU41" s="115"/>
      <c r="AV41" s="115"/>
      <c r="AW41" s="125"/>
      <c r="AX41" s="120">
        <f>AR41+AS41+AT41+AU41+AV41+AW41</f>
        <v>950000</v>
      </c>
      <c r="AY41" s="121">
        <f>AQ41-AR41-AS41-AT41-AU41-AV41-AW41</f>
        <v>0</v>
      </c>
    </row>
    <row r="42" spans="1:51" ht="17.25" thickTop="1" thickBot="1">
      <c r="A42" s="111">
        <f t="shared" ref="A42:A105" si="18">A41+1</f>
        <v>35</v>
      </c>
      <c r="B42" s="102" t="s">
        <v>167</v>
      </c>
      <c r="C42" s="103" t="s">
        <v>168</v>
      </c>
      <c r="D42" s="101" t="s">
        <v>169</v>
      </c>
      <c r="E42" s="101" t="s">
        <v>170</v>
      </c>
      <c r="F42" s="105" t="s">
        <v>36</v>
      </c>
      <c r="G42" s="101" t="s">
        <v>171</v>
      </c>
      <c r="H42" s="122">
        <v>1</v>
      </c>
      <c r="I42" s="147">
        <v>1950000</v>
      </c>
      <c r="J42" s="108">
        <f t="shared" si="13"/>
        <v>1950000</v>
      </c>
      <c r="K42" s="101" t="s">
        <v>172</v>
      </c>
      <c r="L42" s="122">
        <v>1</v>
      </c>
      <c r="M42" s="148">
        <v>1300000</v>
      </c>
      <c r="N42" s="108">
        <f t="shared" si="14"/>
        <v>1300000</v>
      </c>
      <c r="O42" s="101"/>
      <c r="P42" s="122"/>
      <c r="Q42" s="149"/>
      <c r="R42" s="108">
        <f t="shared" si="15"/>
        <v>0</v>
      </c>
      <c r="S42" s="101"/>
      <c r="T42" s="122"/>
      <c r="U42" s="149"/>
      <c r="V42" s="108">
        <f t="shared" si="16"/>
        <v>0</v>
      </c>
      <c r="W42" s="101"/>
      <c r="X42" s="122"/>
      <c r="Y42" s="149"/>
      <c r="Z42" s="110"/>
      <c r="AA42" s="101"/>
      <c r="AB42" s="122"/>
      <c r="AC42" s="149"/>
      <c r="AD42" s="108">
        <f t="shared" si="17"/>
        <v>0</v>
      </c>
      <c r="AE42" s="101"/>
      <c r="AF42" s="122"/>
      <c r="AG42" s="149"/>
      <c r="AH42" s="108">
        <f t="shared" si="1"/>
        <v>0</v>
      </c>
      <c r="AI42" s="115"/>
      <c r="AJ42" s="115"/>
      <c r="AK42" s="115"/>
      <c r="AL42" s="108">
        <f t="shared" si="2"/>
        <v>0</v>
      </c>
      <c r="AM42" s="115"/>
      <c r="AN42" s="115"/>
      <c r="AO42" s="115"/>
      <c r="AP42" s="123">
        <f t="shared" si="3"/>
        <v>0</v>
      </c>
      <c r="AQ42" s="124">
        <f t="shared" si="4"/>
        <v>3250000</v>
      </c>
      <c r="AR42" s="118">
        <v>3250000</v>
      </c>
      <c r="AS42" s="115">
        <f t="shared" si="0"/>
        <v>0</v>
      </c>
      <c r="AT42" s="115"/>
      <c r="AU42" s="115"/>
      <c r="AV42" s="115"/>
      <c r="AW42" s="125"/>
      <c r="AX42" s="120">
        <f>AR42+AS42+AT42+AU42+AV42+AW42</f>
        <v>3250000</v>
      </c>
      <c r="AY42" s="121">
        <f>AQ42-AR42-AS42-AT42-AU42-AW42-AV42</f>
        <v>0</v>
      </c>
    </row>
    <row r="43" spans="1:51" ht="17.25" thickTop="1" thickBot="1">
      <c r="A43" s="111">
        <f t="shared" si="18"/>
        <v>36</v>
      </c>
      <c r="B43" s="102" t="s">
        <v>167</v>
      </c>
      <c r="C43" s="103" t="s">
        <v>173</v>
      </c>
      <c r="D43" s="101" t="s">
        <v>174</v>
      </c>
      <c r="E43" s="101" t="s">
        <v>175</v>
      </c>
      <c r="F43" s="105" t="s">
        <v>36</v>
      </c>
      <c r="G43" s="101" t="s">
        <v>176</v>
      </c>
      <c r="H43" s="122">
        <v>1</v>
      </c>
      <c r="I43" s="147">
        <v>1800000</v>
      </c>
      <c r="J43" s="108">
        <f t="shared" si="13"/>
        <v>1800000</v>
      </c>
      <c r="K43" s="101"/>
      <c r="L43" s="122"/>
      <c r="M43" s="148"/>
      <c r="N43" s="108">
        <f t="shared" si="14"/>
        <v>0</v>
      </c>
      <c r="O43" s="101"/>
      <c r="P43" s="122"/>
      <c r="Q43" s="149"/>
      <c r="R43" s="108">
        <f t="shared" si="15"/>
        <v>0</v>
      </c>
      <c r="S43" s="101"/>
      <c r="T43" s="122"/>
      <c r="U43" s="149"/>
      <c r="V43" s="108">
        <f t="shared" si="16"/>
        <v>0</v>
      </c>
      <c r="W43" s="101"/>
      <c r="X43" s="122"/>
      <c r="Y43" s="149"/>
      <c r="Z43" s="110"/>
      <c r="AA43" s="101"/>
      <c r="AB43" s="122"/>
      <c r="AC43" s="149"/>
      <c r="AD43" s="108">
        <f>AB43*AC43</f>
        <v>0</v>
      </c>
      <c r="AE43" s="101"/>
      <c r="AF43" s="122"/>
      <c r="AG43" s="149"/>
      <c r="AH43" s="108">
        <f t="shared" si="1"/>
        <v>0</v>
      </c>
      <c r="AI43" s="115"/>
      <c r="AJ43" s="115"/>
      <c r="AK43" s="115"/>
      <c r="AL43" s="108">
        <f t="shared" si="2"/>
        <v>0</v>
      </c>
      <c r="AM43" s="115"/>
      <c r="AN43" s="115"/>
      <c r="AO43" s="115"/>
      <c r="AP43" s="123">
        <f t="shared" si="3"/>
        <v>0</v>
      </c>
      <c r="AQ43" s="124">
        <f t="shared" si="4"/>
        <v>1800000</v>
      </c>
      <c r="AR43" s="118"/>
      <c r="AS43" s="115">
        <f t="shared" si="0"/>
        <v>1800000</v>
      </c>
      <c r="AT43" s="115"/>
      <c r="AU43" s="115"/>
      <c r="AV43" s="115"/>
      <c r="AW43" s="125"/>
      <c r="AX43" s="120">
        <f>AR43+AS43+AT43+AU43+AV43+AW43</f>
        <v>1800000</v>
      </c>
      <c r="AY43" s="121">
        <f>AQ43-AR43-AS43-AT43-AU43-AW43</f>
        <v>0</v>
      </c>
    </row>
    <row r="44" spans="1:51" ht="17.25" thickTop="1" thickBot="1">
      <c r="A44" s="111">
        <f t="shared" si="18"/>
        <v>37</v>
      </c>
      <c r="B44" s="102" t="s">
        <v>167</v>
      </c>
      <c r="C44" s="103" t="s">
        <v>177</v>
      </c>
      <c r="D44" s="126" t="s">
        <v>47</v>
      </c>
      <c r="E44" s="127" t="s">
        <v>48</v>
      </c>
      <c r="F44" s="105" t="s">
        <v>36</v>
      </c>
      <c r="G44" s="101" t="s">
        <v>178</v>
      </c>
      <c r="H44" s="122">
        <v>1</v>
      </c>
      <c r="I44" s="147">
        <v>2400000</v>
      </c>
      <c r="J44" s="108">
        <f t="shared" si="13"/>
        <v>2400000</v>
      </c>
      <c r="K44" s="101"/>
      <c r="L44" s="122"/>
      <c r="M44" s="148"/>
      <c r="N44" s="108">
        <f t="shared" si="14"/>
        <v>0</v>
      </c>
      <c r="O44" s="101"/>
      <c r="P44" s="122"/>
      <c r="Q44" s="149"/>
      <c r="R44" s="108">
        <f t="shared" si="15"/>
        <v>0</v>
      </c>
      <c r="S44" s="101"/>
      <c r="T44" s="122"/>
      <c r="U44" s="149"/>
      <c r="V44" s="108">
        <f t="shared" si="16"/>
        <v>0</v>
      </c>
      <c r="W44" s="101"/>
      <c r="X44" s="122"/>
      <c r="Y44" s="149"/>
      <c r="Z44" s="110"/>
      <c r="AA44" s="101"/>
      <c r="AB44" s="122"/>
      <c r="AC44" s="149"/>
      <c r="AD44" s="108">
        <f t="shared" si="17"/>
        <v>0</v>
      </c>
      <c r="AE44" s="101"/>
      <c r="AF44" s="122"/>
      <c r="AG44" s="149"/>
      <c r="AH44" s="108">
        <f t="shared" si="1"/>
        <v>0</v>
      </c>
      <c r="AI44" s="115"/>
      <c r="AJ44" s="115"/>
      <c r="AK44" s="115"/>
      <c r="AL44" s="108">
        <f t="shared" si="2"/>
        <v>0</v>
      </c>
      <c r="AM44" s="115"/>
      <c r="AN44" s="115"/>
      <c r="AO44" s="115"/>
      <c r="AP44" s="123">
        <f t="shared" si="3"/>
        <v>0</v>
      </c>
      <c r="AQ44" s="124">
        <f t="shared" si="4"/>
        <v>2400000</v>
      </c>
      <c r="AR44" s="118"/>
      <c r="AS44" s="115">
        <f t="shared" si="0"/>
        <v>2400000</v>
      </c>
      <c r="AT44" s="115"/>
      <c r="AU44" s="115"/>
      <c r="AV44" s="115"/>
      <c r="AW44" s="125"/>
      <c r="AX44" s="120">
        <f>AR44+AS44+AT44+AU44+AV44+AW44</f>
        <v>2400000</v>
      </c>
      <c r="AY44" s="121">
        <f>AQ44-AR44-AS44-AT44-AU44-AW44</f>
        <v>0</v>
      </c>
    </row>
    <row r="45" spans="1:51" ht="17.25" thickTop="1" thickBot="1">
      <c r="A45" s="111">
        <f t="shared" si="18"/>
        <v>38</v>
      </c>
      <c r="B45" s="102" t="s">
        <v>167</v>
      </c>
      <c r="C45" s="103" t="s">
        <v>179</v>
      </c>
      <c r="D45" s="104" t="s">
        <v>180</v>
      </c>
      <c r="E45" s="104" t="s">
        <v>181</v>
      </c>
      <c r="F45" s="105" t="s">
        <v>36</v>
      </c>
      <c r="G45" s="104" t="s">
        <v>182</v>
      </c>
      <c r="H45" s="106">
        <v>1</v>
      </c>
      <c r="I45" s="107">
        <v>2200000</v>
      </c>
      <c r="J45" s="108">
        <f t="shared" si="13"/>
        <v>2200000</v>
      </c>
      <c r="K45" s="104"/>
      <c r="L45" s="106"/>
      <c r="M45" s="109"/>
      <c r="N45" s="108">
        <f t="shared" si="14"/>
        <v>0</v>
      </c>
      <c r="O45" s="104"/>
      <c r="P45" s="106"/>
      <c r="Q45" s="113"/>
      <c r="R45" s="108">
        <f t="shared" si="15"/>
        <v>0</v>
      </c>
      <c r="S45" s="104"/>
      <c r="T45" s="106"/>
      <c r="U45" s="113"/>
      <c r="V45" s="108">
        <f t="shared" si="16"/>
        <v>0</v>
      </c>
      <c r="W45" s="104"/>
      <c r="X45" s="106"/>
      <c r="Y45" s="113"/>
      <c r="Z45" s="110"/>
      <c r="AA45" s="104"/>
      <c r="AB45" s="106"/>
      <c r="AC45" s="113"/>
      <c r="AD45" s="108">
        <f t="shared" si="17"/>
        <v>0</v>
      </c>
      <c r="AE45" s="104"/>
      <c r="AF45" s="106"/>
      <c r="AG45" s="113"/>
      <c r="AH45" s="108">
        <f t="shared" si="1"/>
        <v>0</v>
      </c>
      <c r="AI45" s="115"/>
      <c r="AJ45" s="115"/>
      <c r="AK45" s="115"/>
      <c r="AL45" s="108">
        <f t="shared" si="2"/>
        <v>0</v>
      </c>
      <c r="AM45" s="115"/>
      <c r="AN45" s="115"/>
      <c r="AO45" s="115"/>
      <c r="AP45" s="123">
        <f t="shared" si="3"/>
        <v>0</v>
      </c>
      <c r="AQ45" s="124">
        <f t="shared" si="4"/>
        <v>2200000</v>
      </c>
      <c r="AR45" s="144">
        <v>2000000</v>
      </c>
      <c r="AS45" s="115">
        <f t="shared" si="0"/>
        <v>200000</v>
      </c>
      <c r="AT45" s="138"/>
      <c r="AU45" s="138"/>
      <c r="AV45" s="138"/>
      <c r="AW45" s="125"/>
      <c r="AX45" s="120">
        <f t="shared" ref="AX45:AX108" si="19">AR45+AS45+AT45+AU45+AV45+AW45</f>
        <v>2200000</v>
      </c>
      <c r="AY45" s="150">
        <f t="shared" ref="AY45:AY108" si="20">AQ45-AR45-AS45-AT45-AU45-AW45</f>
        <v>0</v>
      </c>
    </row>
    <row r="46" spans="1:51" ht="17.25" thickTop="1" thickBot="1">
      <c r="A46" s="111">
        <f t="shared" si="18"/>
        <v>39</v>
      </c>
      <c r="B46" s="102" t="s">
        <v>183</v>
      </c>
      <c r="C46" s="103" t="s">
        <v>184</v>
      </c>
      <c r="D46" s="104" t="s">
        <v>185</v>
      </c>
      <c r="E46" s="104" t="s">
        <v>186</v>
      </c>
      <c r="F46" s="105" t="s">
        <v>36</v>
      </c>
      <c r="G46" s="104" t="s">
        <v>187</v>
      </c>
      <c r="H46" s="106">
        <v>1</v>
      </c>
      <c r="I46" s="107">
        <v>450000</v>
      </c>
      <c r="J46" s="108">
        <f t="shared" si="13"/>
        <v>450000</v>
      </c>
      <c r="K46" s="104"/>
      <c r="L46" s="106"/>
      <c r="M46" s="109"/>
      <c r="N46" s="108">
        <f t="shared" si="14"/>
        <v>0</v>
      </c>
      <c r="O46" s="104"/>
      <c r="P46" s="106"/>
      <c r="Q46" s="113"/>
      <c r="R46" s="108">
        <f t="shared" si="15"/>
        <v>0</v>
      </c>
      <c r="S46" s="104"/>
      <c r="T46" s="106"/>
      <c r="U46" s="113"/>
      <c r="V46" s="108">
        <f t="shared" si="16"/>
        <v>0</v>
      </c>
      <c r="W46" s="104"/>
      <c r="X46" s="106"/>
      <c r="Y46" s="113"/>
      <c r="Z46" s="110"/>
      <c r="AA46" s="104"/>
      <c r="AB46" s="106"/>
      <c r="AC46" s="113"/>
      <c r="AD46" s="108">
        <f t="shared" si="17"/>
        <v>0</v>
      </c>
      <c r="AE46" s="104"/>
      <c r="AF46" s="106"/>
      <c r="AG46" s="113"/>
      <c r="AH46" s="108">
        <f t="shared" si="1"/>
        <v>0</v>
      </c>
      <c r="AI46" s="115"/>
      <c r="AJ46" s="115"/>
      <c r="AK46" s="115"/>
      <c r="AL46" s="108">
        <f t="shared" si="2"/>
        <v>0</v>
      </c>
      <c r="AM46" s="115"/>
      <c r="AN46" s="115"/>
      <c r="AO46" s="115"/>
      <c r="AP46" s="123">
        <f t="shared" si="3"/>
        <v>0</v>
      </c>
      <c r="AQ46" s="124">
        <f t="shared" si="4"/>
        <v>450000</v>
      </c>
      <c r="AR46" s="144">
        <v>450000</v>
      </c>
      <c r="AS46" s="115">
        <f t="shared" si="0"/>
        <v>0</v>
      </c>
      <c r="AT46" s="138"/>
      <c r="AU46" s="138"/>
      <c r="AV46" s="138"/>
      <c r="AW46" s="125"/>
      <c r="AX46" s="120">
        <f t="shared" si="19"/>
        <v>450000</v>
      </c>
      <c r="AY46" s="150">
        <f t="shared" si="20"/>
        <v>0</v>
      </c>
    </row>
    <row r="47" spans="1:51" ht="17.25" thickTop="1" thickBot="1">
      <c r="A47" s="111">
        <f t="shared" si="18"/>
        <v>40</v>
      </c>
      <c r="B47" s="102" t="s">
        <v>183</v>
      </c>
      <c r="C47" s="103" t="s">
        <v>188</v>
      </c>
      <c r="D47" s="104" t="s">
        <v>189</v>
      </c>
      <c r="E47" s="104" t="s">
        <v>190</v>
      </c>
      <c r="F47" s="105" t="s">
        <v>36</v>
      </c>
      <c r="G47" s="104" t="s">
        <v>191</v>
      </c>
      <c r="H47" s="106">
        <v>1</v>
      </c>
      <c r="I47" s="107">
        <v>870000</v>
      </c>
      <c r="J47" s="108">
        <f t="shared" si="13"/>
        <v>870000</v>
      </c>
      <c r="K47" s="104" t="s">
        <v>192</v>
      </c>
      <c r="L47" s="106">
        <v>1</v>
      </c>
      <c r="M47" s="109">
        <v>350000</v>
      </c>
      <c r="N47" s="108">
        <f t="shared" si="14"/>
        <v>350000</v>
      </c>
      <c r="O47" s="104" t="s">
        <v>193</v>
      </c>
      <c r="P47" s="106">
        <v>1</v>
      </c>
      <c r="Q47" s="113">
        <v>450000</v>
      </c>
      <c r="R47" s="108">
        <f t="shared" si="15"/>
        <v>450000</v>
      </c>
      <c r="S47" s="104"/>
      <c r="T47" s="106"/>
      <c r="U47" s="113"/>
      <c r="V47" s="108">
        <f t="shared" si="16"/>
        <v>0</v>
      </c>
      <c r="W47" s="104"/>
      <c r="X47" s="106"/>
      <c r="Y47" s="113"/>
      <c r="Z47" s="110"/>
      <c r="AA47" s="104"/>
      <c r="AB47" s="106"/>
      <c r="AC47" s="113"/>
      <c r="AD47" s="108">
        <f t="shared" si="17"/>
        <v>0</v>
      </c>
      <c r="AE47" s="104"/>
      <c r="AF47" s="106"/>
      <c r="AG47" s="113"/>
      <c r="AH47" s="108">
        <f t="shared" si="1"/>
        <v>0</v>
      </c>
      <c r="AI47" s="115"/>
      <c r="AJ47" s="115"/>
      <c r="AK47" s="115"/>
      <c r="AL47" s="108">
        <f t="shared" si="2"/>
        <v>0</v>
      </c>
      <c r="AM47" s="115"/>
      <c r="AN47" s="115"/>
      <c r="AO47" s="115"/>
      <c r="AP47" s="123">
        <f t="shared" si="3"/>
        <v>0</v>
      </c>
      <c r="AQ47" s="124">
        <f t="shared" si="4"/>
        <v>1670000</v>
      </c>
      <c r="AR47" s="144">
        <v>1670000</v>
      </c>
      <c r="AS47" s="115">
        <f t="shared" si="0"/>
        <v>0</v>
      </c>
      <c r="AT47" s="138"/>
      <c r="AU47" s="138"/>
      <c r="AV47" s="138"/>
      <c r="AW47" s="125"/>
      <c r="AX47" s="120">
        <f t="shared" si="19"/>
        <v>1670000</v>
      </c>
      <c r="AY47" s="150">
        <f t="shared" si="20"/>
        <v>0</v>
      </c>
    </row>
    <row r="48" spans="1:51" ht="17.25" thickTop="1" thickBot="1">
      <c r="A48" s="111">
        <f t="shared" si="18"/>
        <v>41</v>
      </c>
      <c r="B48" s="102" t="s">
        <v>183</v>
      </c>
      <c r="C48" s="103" t="s">
        <v>194</v>
      </c>
      <c r="D48" s="111" t="s">
        <v>195</v>
      </c>
      <c r="E48" s="111" t="s">
        <v>196</v>
      </c>
      <c r="F48" s="105" t="s">
        <v>36</v>
      </c>
      <c r="G48" s="104" t="s">
        <v>197</v>
      </c>
      <c r="H48" s="106">
        <v>1</v>
      </c>
      <c r="I48" s="107">
        <v>1500000</v>
      </c>
      <c r="J48" s="108">
        <f t="shared" si="13"/>
        <v>1500000</v>
      </c>
      <c r="K48" s="104" t="s">
        <v>198</v>
      </c>
      <c r="L48" s="106"/>
      <c r="M48" s="109"/>
      <c r="N48" s="108">
        <f t="shared" si="14"/>
        <v>0</v>
      </c>
      <c r="O48" s="104"/>
      <c r="P48" s="106"/>
      <c r="Q48" s="113"/>
      <c r="R48" s="108">
        <f t="shared" si="15"/>
        <v>0</v>
      </c>
      <c r="S48" s="104"/>
      <c r="T48" s="106"/>
      <c r="U48" s="113"/>
      <c r="V48" s="108">
        <f t="shared" si="16"/>
        <v>0</v>
      </c>
      <c r="W48" s="104"/>
      <c r="X48" s="106"/>
      <c r="Y48" s="113"/>
      <c r="Z48" s="110"/>
      <c r="AA48" s="104"/>
      <c r="AB48" s="106"/>
      <c r="AC48" s="113"/>
      <c r="AD48" s="108">
        <f t="shared" si="17"/>
        <v>0</v>
      </c>
      <c r="AE48" s="104"/>
      <c r="AF48" s="106"/>
      <c r="AG48" s="113"/>
      <c r="AH48" s="108">
        <f t="shared" si="1"/>
        <v>0</v>
      </c>
      <c r="AI48" s="115"/>
      <c r="AJ48" s="115"/>
      <c r="AK48" s="115"/>
      <c r="AL48" s="108">
        <f t="shared" si="2"/>
        <v>0</v>
      </c>
      <c r="AM48" s="115"/>
      <c r="AN48" s="115"/>
      <c r="AO48" s="115"/>
      <c r="AP48" s="123">
        <f t="shared" si="3"/>
        <v>0</v>
      </c>
      <c r="AQ48" s="124">
        <f t="shared" si="4"/>
        <v>1500000</v>
      </c>
      <c r="AR48" s="144">
        <v>500000</v>
      </c>
      <c r="AS48" s="115">
        <f t="shared" si="0"/>
        <v>1000000</v>
      </c>
      <c r="AT48" s="138"/>
      <c r="AU48" s="138"/>
      <c r="AV48" s="138"/>
      <c r="AW48" s="125"/>
      <c r="AX48" s="120">
        <f t="shared" si="19"/>
        <v>1500000</v>
      </c>
      <c r="AY48" s="150">
        <f t="shared" si="20"/>
        <v>0</v>
      </c>
    </row>
    <row r="49" spans="1:51" ht="17.25" thickTop="1" thickBot="1">
      <c r="A49" s="111">
        <f t="shared" si="18"/>
        <v>42</v>
      </c>
      <c r="B49" s="102" t="s">
        <v>199</v>
      </c>
      <c r="C49" s="103" t="s">
        <v>200</v>
      </c>
      <c r="D49" s="101" t="s">
        <v>201</v>
      </c>
      <c r="E49" s="101" t="s">
        <v>202</v>
      </c>
      <c r="F49" s="105" t="s">
        <v>36</v>
      </c>
      <c r="G49" s="104" t="s">
        <v>203</v>
      </c>
      <c r="H49" s="106">
        <v>1</v>
      </c>
      <c r="I49" s="107">
        <v>1000000</v>
      </c>
      <c r="J49" s="108">
        <f t="shared" si="13"/>
        <v>1000000</v>
      </c>
      <c r="K49" s="104"/>
      <c r="L49" s="106"/>
      <c r="M49" s="109"/>
      <c r="N49" s="108">
        <f t="shared" si="14"/>
        <v>0</v>
      </c>
      <c r="O49" s="104"/>
      <c r="P49" s="106"/>
      <c r="Q49" s="113"/>
      <c r="R49" s="108">
        <f t="shared" si="15"/>
        <v>0</v>
      </c>
      <c r="S49" s="104"/>
      <c r="T49" s="106"/>
      <c r="U49" s="113"/>
      <c r="V49" s="108">
        <f t="shared" si="16"/>
        <v>0</v>
      </c>
      <c r="W49" s="104"/>
      <c r="X49" s="106"/>
      <c r="Y49" s="113"/>
      <c r="Z49" s="110"/>
      <c r="AA49" s="104"/>
      <c r="AB49" s="106"/>
      <c r="AC49" s="113"/>
      <c r="AD49" s="108">
        <f t="shared" si="17"/>
        <v>0</v>
      </c>
      <c r="AE49" s="104"/>
      <c r="AF49" s="106"/>
      <c r="AG49" s="113"/>
      <c r="AH49" s="108">
        <f t="shared" si="1"/>
        <v>0</v>
      </c>
      <c r="AI49" s="115"/>
      <c r="AJ49" s="115"/>
      <c r="AK49" s="115"/>
      <c r="AL49" s="108">
        <f t="shared" si="2"/>
        <v>0</v>
      </c>
      <c r="AM49" s="115"/>
      <c r="AN49" s="115"/>
      <c r="AO49" s="115"/>
      <c r="AP49" s="123">
        <f t="shared" si="3"/>
        <v>0</v>
      </c>
      <c r="AQ49" s="124">
        <f t="shared" si="4"/>
        <v>1000000</v>
      </c>
      <c r="AR49" s="144">
        <v>1000000</v>
      </c>
      <c r="AS49" s="115">
        <f t="shared" si="0"/>
        <v>0</v>
      </c>
      <c r="AT49" s="138"/>
      <c r="AU49" s="138"/>
      <c r="AV49" s="138"/>
      <c r="AW49" s="125"/>
      <c r="AX49" s="120">
        <f t="shared" si="19"/>
        <v>1000000</v>
      </c>
      <c r="AY49" s="150">
        <f t="shared" si="20"/>
        <v>0</v>
      </c>
    </row>
    <row r="50" spans="1:51" ht="17.25" thickTop="1" thickBot="1">
      <c r="A50" s="111">
        <f>A49+1</f>
        <v>43</v>
      </c>
      <c r="B50" s="102" t="s">
        <v>199</v>
      </c>
      <c r="C50" s="103" t="s">
        <v>204</v>
      </c>
      <c r="D50" s="101" t="s">
        <v>205</v>
      </c>
      <c r="E50" s="101" t="s">
        <v>206</v>
      </c>
      <c r="F50" s="105" t="s">
        <v>36</v>
      </c>
      <c r="G50" s="104" t="s">
        <v>207</v>
      </c>
      <c r="H50" s="106">
        <v>1</v>
      </c>
      <c r="I50" s="107">
        <v>1100000</v>
      </c>
      <c r="J50" s="108">
        <f t="shared" si="13"/>
        <v>1100000</v>
      </c>
      <c r="K50" s="104"/>
      <c r="L50" s="106"/>
      <c r="M50" s="109"/>
      <c r="N50" s="108">
        <f t="shared" si="14"/>
        <v>0</v>
      </c>
      <c r="O50" s="104"/>
      <c r="P50" s="106"/>
      <c r="Q50" s="113"/>
      <c r="R50" s="108">
        <f t="shared" si="15"/>
        <v>0</v>
      </c>
      <c r="S50" s="104"/>
      <c r="T50" s="106"/>
      <c r="U50" s="113"/>
      <c r="V50" s="108">
        <f t="shared" si="16"/>
        <v>0</v>
      </c>
      <c r="W50" s="104"/>
      <c r="X50" s="106"/>
      <c r="Y50" s="113"/>
      <c r="Z50" s="110"/>
      <c r="AA50" s="104"/>
      <c r="AB50" s="106"/>
      <c r="AC50" s="113"/>
      <c r="AD50" s="108">
        <f t="shared" si="17"/>
        <v>0</v>
      </c>
      <c r="AE50" s="104"/>
      <c r="AF50" s="106"/>
      <c r="AG50" s="113"/>
      <c r="AH50" s="108">
        <f t="shared" si="1"/>
        <v>0</v>
      </c>
      <c r="AI50" s="115"/>
      <c r="AJ50" s="115"/>
      <c r="AK50" s="115"/>
      <c r="AL50" s="108">
        <f t="shared" si="2"/>
        <v>0</v>
      </c>
      <c r="AM50" s="115"/>
      <c r="AN50" s="115"/>
      <c r="AO50" s="115"/>
      <c r="AP50" s="123">
        <f t="shared" si="3"/>
        <v>0</v>
      </c>
      <c r="AQ50" s="124">
        <f t="shared" si="4"/>
        <v>1100000</v>
      </c>
      <c r="AR50" s="144">
        <v>1100000</v>
      </c>
      <c r="AS50" s="115">
        <f t="shared" si="0"/>
        <v>0</v>
      </c>
      <c r="AT50" s="138"/>
      <c r="AU50" s="138"/>
      <c r="AV50" s="138"/>
      <c r="AW50" s="125"/>
      <c r="AX50" s="120">
        <f t="shared" si="19"/>
        <v>1100000</v>
      </c>
      <c r="AY50" s="150">
        <f t="shared" si="20"/>
        <v>0</v>
      </c>
    </row>
    <row r="51" spans="1:51" ht="17.25" thickTop="1" thickBot="1">
      <c r="A51" s="111">
        <f t="shared" si="18"/>
        <v>44</v>
      </c>
      <c r="B51" s="102" t="s">
        <v>199</v>
      </c>
      <c r="C51" s="103" t="s">
        <v>208</v>
      </c>
      <c r="D51" s="111" t="s">
        <v>209</v>
      </c>
      <c r="E51" s="111" t="s">
        <v>210</v>
      </c>
      <c r="F51" s="105" t="s">
        <v>36</v>
      </c>
      <c r="G51" s="104" t="s">
        <v>211</v>
      </c>
      <c r="H51" s="106">
        <v>1</v>
      </c>
      <c r="I51" s="107">
        <v>550000</v>
      </c>
      <c r="J51" s="108">
        <f t="shared" si="13"/>
        <v>550000</v>
      </c>
      <c r="K51" s="104"/>
      <c r="L51" s="106"/>
      <c r="M51" s="109"/>
      <c r="N51" s="108">
        <f t="shared" si="14"/>
        <v>0</v>
      </c>
      <c r="O51" s="104"/>
      <c r="P51" s="106"/>
      <c r="Q51" s="113"/>
      <c r="R51" s="108">
        <f t="shared" si="15"/>
        <v>0</v>
      </c>
      <c r="S51" s="104"/>
      <c r="T51" s="106"/>
      <c r="U51" s="113"/>
      <c r="V51" s="108">
        <f t="shared" si="16"/>
        <v>0</v>
      </c>
      <c r="W51" s="104"/>
      <c r="X51" s="106"/>
      <c r="Y51" s="113"/>
      <c r="Z51" s="110"/>
      <c r="AA51" s="104"/>
      <c r="AB51" s="106"/>
      <c r="AC51" s="113"/>
      <c r="AD51" s="108">
        <f t="shared" si="17"/>
        <v>0</v>
      </c>
      <c r="AE51" s="104"/>
      <c r="AF51" s="106"/>
      <c r="AG51" s="113"/>
      <c r="AH51" s="108">
        <f t="shared" si="1"/>
        <v>0</v>
      </c>
      <c r="AI51" s="115"/>
      <c r="AJ51" s="115"/>
      <c r="AK51" s="115"/>
      <c r="AL51" s="108">
        <f t="shared" si="2"/>
        <v>0</v>
      </c>
      <c r="AM51" s="115"/>
      <c r="AN51" s="115"/>
      <c r="AO51" s="115"/>
      <c r="AP51" s="123">
        <f t="shared" si="3"/>
        <v>0</v>
      </c>
      <c r="AQ51" s="124">
        <f t="shared" si="4"/>
        <v>550000</v>
      </c>
      <c r="AR51" s="144">
        <v>550000</v>
      </c>
      <c r="AS51" s="115">
        <f t="shared" si="0"/>
        <v>0</v>
      </c>
      <c r="AT51" s="138"/>
      <c r="AU51" s="138"/>
      <c r="AV51" s="138"/>
      <c r="AW51" s="125"/>
      <c r="AX51" s="120">
        <f t="shared" si="19"/>
        <v>550000</v>
      </c>
      <c r="AY51" s="150">
        <f t="shared" si="20"/>
        <v>0</v>
      </c>
    </row>
    <row r="52" spans="1:51" ht="17.25" thickTop="1" thickBot="1">
      <c r="A52" s="111">
        <f t="shared" si="18"/>
        <v>45</v>
      </c>
      <c r="B52" s="102" t="s">
        <v>199</v>
      </c>
      <c r="C52" s="103" t="s">
        <v>212</v>
      </c>
      <c r="D52" s="111" t="s">
        <v>213</v>
      </c>
      <c r="E52" s="111" t="s">
        <v>210</v>
      </c>
      <c r="F52" s="105" t="s">
        <v>36</v>
      </c>
      <c r="G52" s="104" t="s">
        <v>214</v>
      </c>
      <c r="H52" s="106">
        <v>1</v>
      </c>
      <c r="I52" s="107">
        <v>900000</v>
      </c>
      <c r="J52" s="108">
        <f t="shared" si="13"/>
        <v>900000</v>
      </c>
      <c r="K52" s="104" t="s">
        <v>215</v>
      </c>
      <c r="L52" s="106"/>
      <c r="M52" s="109"/>
      <c r="N52" s="110">
        <f t="shared" si="14"/>
        <v>0</v>
      </c>
      <c r="O52" s="104"/>
      <c r="P52" s="106"/>
      <c r="Q52" s="113"/>
      <c r="R52" s="110">
        <f t="shared" si="15"/>
        <v>0</v>
      </c>
      <c r="S52" s="104"/>
      <c r="T52" s="106"/>
      <c r="U52" s="113"/>
      <c r="V52" s="110">
        <f t="shared" si="16"/>
        <v>0</v>
      </c>
      <c r="W52" s="104"/>
      <c r="X52" s="106"/>
      <c r="Y52" s="113"/>
      <c r="Z52" s="110">
        <f t="shared" ref="Z52:Z115" si="21">X52*Y52</f>
        <v>0</v>
      </c>
      <c r="AA52" s="104"/>
      <c r="AB52" s="106"/>
      <c r="AC52" s="113"/>
      <c r="AD52" s="110">
        <f t="shared" si="17"/>
        <v>0</v>
      </c>
      <c r="AE52" s="104"/>
      <c r="AF52" s="106"/>
      <c r="AG52" s="113"/>
      <c r="AH52" s="108">
        <f t="shared" si="1"/>
        <v>0</v>
      </c>
      <c r="AI52" s="115"/>
      <c r="AJ52" s="115"/>
      <c r="AK52" s="115"/>
      <c r="AL52" s="108">
        <f t="shared" si="2"/>
        <v>0</v>
      </c>
      <c r="AM52" s="115"/>
      <c r="AN52" s="115"/>
      <c r="AO52" s="115"/>
      <c r="AP52" s="123">
        <f t="shared" si="3"/>
        <v>0</v>
      </c>
      <c r="AQ52" s="124">
        <f t="shared" si="4"/>
        <v>900000</v>
      </c>
      <c r="AR52" s="144">
        <v>900000</v>
      </c>
      <c r="AS52" s="115">
        <f t="shared" si="0"/>
        <v>0</v>
      </c>
      <c r="AT52" s="138"/>
      <c r="AU52" s="138"/>
      <c r="AV52" s="138"/>
      <c r="AW52" s="125"/>
      <c r="AX52" s="120">
        <f t="shared" si="19"/>
        <v>900000</v>
      </c>
      <c r="AY52" s="150">
        <f t="shared" si="20"/>
        <v>0</v>
      </c>
    </row>
    <row r="53" spans="1:51" ht="17.25" thickTop="1" thickBot="1">
      <c r="A53" s="111">
        <f t="shared" si="18"/>
        <v>46</v>
      </c>
      <c r="B53" s="102" t="s">
        <v>216</v>
      </c>
      <c r="C53" s="103" t="s">
        <v>217</v>
      </c>
      <c r="D53" s="101" t="s">
        <v>218</v>
      </c>
      <c r="E53" s="101" t="s">
        <v>219</v>
      </c>
      <c r="F53" s="105" t="s">
        <v>36</v>
      </c>
      <c r="G53" s="104" t="s">
        <v>220</v>
      </c>
      <c r="H53" s="106">
        <v>1</v>
      </c>
      <c r="I53" s="107">
        <v>1800000</v>
      </c>
      <c r="J53" s="108">
        <f t="shared" si="13"/>
        <v>1800000</v>
      </c>
      <c r="K53" s="104" t="s">
        <v>221</v>
      </c>
      <c r="L53" s="106">
        <v>1</v>
      </c>
      <c r="M53" s="109">
        <v>30000</v>
      </c>
      <c r="N53" s="110">
        <f t="shared" si="14"/>
        <v>30000</v>
      </c>
      <c r="O53" s="104" t="s">
        <v>222</v>
      </c>
      <c r="P53" s="106">
        <v>1</v>
      </c>
      <c r="Q53" s="113">
        <v>20000</v>
      </c>
      <c r="R53" s="110">
        <f t="shared" si="15"/>
        <v>20000</v>
      </c>
      <c r="S53" s="104"/>
      <c r="T53" s="106"/>
      <c r="U53" s="113"/>
      <c r="V53" s="110">
        <f t="shared" si="16"/>
        <v>0</v>
      </c>
      <c r="W53" s="104"/>
      <c r="X53" s="106"/>
      <c r="Y53" s="113"/>
      <c r="Z53" s="110">
        <f t="shared" si="21"/>
        <v>0</v>
      </c>
      <c r="AA53" s="104"/>
      <c r="AB53" s="106"/>
      <c r="AC53" s="113"/>
      <c r="AD53" s="110">
        <f t="shared" si="17"/>
        <v>0</v>
      </c>
      <c r="AE53" s="104"/>
      <c r="AF53" s="106"/>
      <c r="AG53" s="113"/>
      <c r="AH53" s="108">
        <f t="shared" si="1"/>
        <v>0</v>
      </c>
      <c r="AI53" s="115"/>
      <c r="AJ53" s="115"/>
      <c r="AK53" s="115"/>
      <c r="AL53" s="108">
        <f t="shared" si="2"/>
        <v>0</v>
      </c>
      <c r="AM53" s="115"/>
      <c r="AN53" s="115"/>
      <c r="AO53" s="115"/>
      <c r="AP53" s="123">
        <f t="shared" si="3"/>
        <v>0</v>
      </c>
      <c r="AQ53" s="124">
        <f t="shared" si="4"/>
        <v>1850000</v>
      </c>
      <c r="AR53" s="144">
        <v>1850000</v>
      </c>
      <c r="AS53" s="115">
        <f t="shared" si="0"/>
        <v>0</v>
      </c>
      <c r="AT53" s="138"/>
      <c r="AU53" s="138"/>
      <c r="AV53" s="138"/>
      <c r="AW53" s="125"/>
      <c r="AX53" s="120">
        <f t="shared" si="19"/>
        <v>1850000</v>
      </c>
      <c r="AY53" s="150">
        <f t="shared" si="20"/>
        <v>0</v>
      </c>
    </row>
    <row r="54" spans="1:51" ht="17.25" thickTop="1" thickBot="1">
      <c r="A54" s="111">
        <f t="shared" si="18"/>
        <v>47</v>
      </c>
      <c r="B54" s="102" t="s">
        <v>216</v>
      </c>
      <c r="C54" s="103" t="s">
        <v>223</v>
      </c>
      <c r="D54" s="129" t="s">
        <v>51</v>
      </c>
      <c r="E54" s="130" t="s">
        <v>52</v>
      </c>
      <c r="F54" s="105" t="s">
        <v>36</v>
      </c>
      <c r="G54" s="104" t="s">
        <v>224</v>
      </c>
      <c r="H54" s="106">
        <v>1</v>
      </c>
      <c r="I54" s="107">
        <v>1950000</v>
      </c>
      <c r="J54" s="108">
        <f t="shared" si="13"/>
        <v>1950000</v>
      </c>
      <c r="K54" s="104"/>
      <c r="L54" s="106"/>
      <c r="M54" s="109"/>
      <c r="N54" s="110">
        <f t="shared" si="14"/>
        <v>0</v>
      </c>
      <c r="O54" s="104"/>
      <c r="P54" s="106"/>
      <c r="Q54" s="113"/>
      <c r="R54" s="110">
        <f t="shared" si="15"/>
        <v>0</v>
      </c>
      <c r="S54" s="104"/>
      <c r="T54" s="106"/>
      <c r="U54" s="113"/>
      <c r="V54" s="110">
        <f t="shared" si="16"/>
        <v>0</v>
      </c>
      <c r="W54" s="104"/>
      <c r="X54" s="106"/>
      <c r="Y54" s="113"/>
      <c r="Z54" s="110">
        <f t="shared" si="21"/>
        <v>0</v>
      </c>
      <c r="AA54" s="104"/>
      <c r="AB54" s="106"/>
      <c r="AC54" s="113"/>
      <c r="AD54" s="110">
        <f t="shared" si="17"/>
        <v>0</v>
      </c>
      <c r="AE54" s="104"/>
      <c r="AF54" s="106"/>
      <c r="AG54" s="113"/>
      <c r="AH54" s="108">
        <f t="shared" si="1"/>
        <v>0</v>
      </c>
      <c r="AI54" s="115"/>
      <c r="AJ54" s="115"/>
      <c r="AK54" s="115"/>
      <c r="AL54" s="108">
        <f t="shared" si="2"/>
        <v>0</v>
      </c>
      <c r="AM54" s="115"/>
      <c r="AN54" s="115"/>
      <c r="AO54" s="115"/>
      <c r="AP54" s="123">
        <f t="shared" si="3"/>
        <v>0</v>
      </c>
      <c r="AQ54" s="124">
        <f t="shared" si="4"/>
        <v>1950000</v>
      </c>
      <c r="AR54" s="144"/>
      <c r="AS54" s="115">
        <f t="shared" si="0"/>
        <v>1950000</v>
      </c>
      <c r="AT54" s="138"/>
      <c r="AU54" s="138"/>
      <c r="AV54" s="138"/>
      <c r="AW54" s="125"/>
      <c r="AX54" s="120">
        <f t="shared" si="19"/>
        <v>1950000</v>
      </c>
      <c r="AY54" s="150">
        <f t="shared" si="20"/>
        <v>0</v>
      </c>
    </row>
    <row r="55" spans="1:51" ht="17.25" thickTop="1" thickBot="1">
      <c r="A55" s="111">
        <f t="shared" si="18"/>
        <v>48</v>
      </c>
      <c r="B55" s="102" t="s">
        <v>216</v>
      </c>
      <c r="C55" s="103" t="s">
        <v>225</v>
      </c>
      <c r="D55" s="104" t="s">
        <v>226</v>
      </c>
      <c r="E55" s="104" t="s">
        <v>227</v>
      </c>
      <c r="F55" s="105" t="s">
        <v>36</v>
      </c>
      <c r="G55" s="104" t="s">
        <v>228</v>
      </c>
      <c r="H55" s="106">
        <v>2</v>
      </c>
      <c r="I55" s="107">
        <v>60000</v>
      </c>
      <c r="J55" s="108">
        <f t="shared" si="13"/>
        <v>120000</v>
      </c>
      <c r="K55" s="104"/>
      <c r="L55" s="106"/>
      <c r="M55" s="109"/>
      <c r="N55" s="110">
        <f t="shared" si="14"/>
        <v>0</v>
      </c>
      <c r="O55" s="104"/>
      <c r="P55" s="106"/>
      <c r="Q55" s="113"/>
      <c r="R55" s="110">
        <f t="shared" si="15"/>
        <v>0</v>
      </c>
      <c r="S55" s="104"/>
      <c r="T55" s="106"/>
      <c r="U55" s="113"/>
      <c r="V55" s="110">
        <f t="shared" si="16"/>
        <v>0</v>
      </c>
      <c r="W55" s="104"/>
      <c r="X55" s="106"/>
      <c r="Y55" s="113"/>
      <c r="Z55" s="110">
        <f t="shared" si="21"/>
        <v>0</v>
      </c>
      <c r="AA55" s="104"/>
      <c r="AB55" s="106"/>
      <c r="AC55" s="113"/>
      <c r="AD55" s="110">
        <f t="shared" si="17"/>
        <v>0</v>
      </c>
      <c r="AE55" s="104"/>
      <c r="AF55" s="106"/>
      <c r="AG55" s="113"/>
      <c r="AH55" s="108">
        <f t="shared" si="1"/>
        <v>0</v>
      </c>
      <c r="AI55" s="115"/>
      <c r="AJ55" s="115"/>
      <c r="AK55" s="115"/>
      <c r="AL55" s="108">
        <f t="shared" si="2"/>
        <v>0</v>
      </c>
      <c r="AM55" s="115"/>
      <c r="AN55" s="115"/>
      <c r="AO55" s="115"/>
      <c r="AP55" s="123">
        <f t="shared" si="3"/>
        <v>0</v>
      </c>
      <c r="AQ55" s="124">
        <f t="shared" si="4"/>
        <v>120000</v>
      </c>
      <c r="AR55" s="144"/>
      <c r="AS55" s="115">
        <f t="shared" si="0"/>
        <v>120000</v>
      </c>
      <c r="AT55" s="138"/>
      <c r="AU55" s="138"/>
      <c r="AV55" s="138"/>
      <c r="AW55" s="125"/>
      <c r="AX55" s="120">
        <f t="shared" si="19"/>
        <v>120000</v>
      </c>
      <c r="AY55" s="150">
        <f t="shared" si="20"/>
        <v>0</v>
      </c>
    </row>
    <row r="56" spans="1:51" ht="17.25" thickTop="1" thickBot="1">
      <c r="A56" s="111">
        <f t="shared" si="18"/>
        <v>49</v>
      </c>
      <c r="B56" s="102" t="s">
        <v>229</v>
      </c>
      <c r="C56" s="103" t="s">
        <v>230</v>
      </c>
      <c r="D56" s="104" t="s">
        <v>231</v>
      </c>
      <c r="E56" s="104" t="s">
        <v>232</v>
      </c>
      <c r="F56" s="105" t="s">
        <v>36</v>
      </c>
      <c r="G56" s="104" t="s">
        <v>233</v>
      </c>
      <c r="H56" s="106">
        <v>1</v>
      </c>
      <c r="I56" s="107">
        <v>1750000</v>
      </c>
      <c r="J56" s="108">
        <f t="shared" si="13"/>
        <v>1750000</v>
      </c>
      <c r="K56" s="104"/>
      <c r="L56" s="106"/>
      <c r="M56" s="109"/>
      <c r="N56" s="110">
        <f t="shared" si="14"/>
        <v>0</v>
      </c>
      <c r="O56" s="104"/>
      <c r="P56" s="106"/>
      <c r="Q56" s="113"/>
      <c r="R56" s="110">
        <f t="shared" si="15"/>
        <v>0</v>
      </c>
      <c r="S56" s="104"/>
      <c r="T56" s="106"/>
      <c r="U56" s="113"/>
      <c r="V56" s="110">
        <f t="shared" si="16"/>
        <v>0</v>
      </c>
      <c r="W56" s="104"/>
      <c r="X56" s="106"/>
      <c r="Y56" s="113"/>
      <c r="Z56" s="110">
        <f t="shared" si="21"/>
        <v>0</v>
      </c>
      <c r="AA56" s="104"/>
      <c r="AB56" s="106"/>
      <c r="AC56" s="113"/>
      <c r="AD56" s="110">
        <f t="shared" si="17"/>
        <v>0</v>
      </c>
      <c r="AE56" s="104"/>
      <c r="AF56" s="106"/>
      <c r="AG56" s="113"/>
      <c r="AH56" s="108">
        <f t="shared" si="1"/>
        <v>0</v>
      </c>
      <c r="AI56" s="115"/>
      <c r="AJ56" s="115"/>
      <c r="AK56" s="115"/>
      <c r="AL56" s="108">
        <f t="shared" si="2"/>
        <v>0</v>
      </c>
      <c r="AM56" s="115"/>
      <c r="AN56" s="115"/>
      <c r="AO56" s="115"/>
      <c r="AP56" s="123">
        <f t="shared" si="3"/>
        <v>0</v>
      </c>
      <c r="AQ56" s="124">
        <f t="shared" si="4"/>
        <v>1750000</v>
      </c>
      <c r="AR56" s="144"/>
      <c r="AS56" s="115">
        <f t="shared" si="0"/>
        <v>1750000</v>
      </c>
      <c r="AT56" s="138"/>
      <c r="AU56" s="138"/>
      <c r="AV56" s="138"/>
      <c r="AW56" s="125"/>
      <c r="AX56" s="120">
        <f t="shared" si="19"/>
        <v>1750000</v>
      </c>
      <c r="AY56" s="150">
        <f t="shared" si="20"/>
        <v>0</v>
      </c>
    </row>
    <row r="57" spans="1:51" ht="17.25" thickTop="1" thickBot="1">
      <c r="A57" s="111">
        <f t="shared" si="18"/>
        <v>50</v>
      </c>
      <c r="B57" s="102" t="s">
        <v>229</v>
      </c>
      <c r="C57" s="103" t="s">
        <v>234</v>
      </c>
      <c r="D57" s="104" t="s">
        <v>235</v>
      </c>
      <c r="E57" s="104" t="s">
        <v>236</v>
      </c>
      <c r="F57" s="105" t="s">
        <v>36</v>
      </c>
      <c r="G57" s="104" t="s">
        <v>57</v>
      </c>
      <c r="H57" s="106">
        <v>1</v>
      </c>
      <c r="I57" s="107">
        <v>1400000</v>
      </c>
      <c r="J57" s="108">
        <f t="shared" si="13"/>
        <v>1400000</v>
      </c>
      <c r="K57" s="104"/>
      <c r="L57" s="106"/>
      <c r="M57" s="109"/>
      <c r="N57" s="110">
        <f t="shared" si="14"/>
        <v>0</v>
      </c>
      <c r="O57" s="104"/>
      <c r="P57" s="106"/>
      <c r="Q57" s="113"/>
      <c r="R57" s="110">
        <f t="shared" si="15"/>
        <v>0</v>
      </c>
      <c r="S57" s="104"/>
      <c r="T57" s="106"/>
      <c r="U57" s="113"/>
      <c r="V57" s="110">
        <f t="shared" si="16"/>
        <v>0</v>
      </c>
      <c r="W57" s="104"/>
      <c r="X57" s="106"/>
      <c r="Y57" s="113"/>
      <c r="Z57" s="110">
        <f t="shared" si="21"/>
        <v>0</v>
      </c>
      <c r="AA57" s="104"/>
      <c r="AB57" s="106"/>
      <c r="AC57" s="113"/>
      <c r="AD57" s="110">
        <f t="shared" si="17"/>
        <v>0</v>
      </c>
      <c r="AE57" s="104"/>
      <c r="AF57" s="106"/>
      <c r="AG57" s="113"/>
      <c r="AH57" s="108">
        <f t="shared" si="1"/>
        <v>0</v>
      </c>
      <c r="AI57" s="115"/>
      <c r="AJ57" s="115"/>
      <c r="AK57" s="115"/>
      <c r="AL57" s="108">
        <f t="shared" si="2"/>
        <v>0</v>
      </c>
      <c r="AM57" s="115"/>
      <c r="AN57" s="115"/>
      <c r="AO57" s="115"/>
      <c r="AP57" s="123">
        <f t="shared" si="3"/>
        <v>0</v>
      </c>
      <c r="AQ57" s="124">
        <f t="shared" si="4"/>
        <v>1400000</v>
      </c>
      <c r="AR57" s="144"/>
      <c r="AS57" s="115">
        <f t="shared" si="0"/>
        <v>1400000</v>
      </c>
      <c r="AT57" s="138"/>
      <c r="AU57" s="138"/>
      <c r="AV57" s="138"/>
      <c r="AW57" s="125"/>
      <c r="AX57" s="120">
        <f t="shared" si="19"/>
        <v>1400000</v>
      </c>
      <c r="AY57" s="150">
        <f t="shared" si="20"/>
        <v>0</v>
      </c>
    </row>
    <row r="58" spans="1:51" ht="17.25" thickTop="1" thickBot="1">
      <c r="A58" s="111">
        <f t="shared" si="18"/>
        <v>51</v>
      </c>
      <c r="B58" s="102" t="s">
        <v>237</v>
      </c>
      <c r="C58" s="103" t="s">
        <v>238</v>
      </c>
      <c r="D58" s="111" t="s">
        <v>239</v>
      </c>
      <c r="E58" s="111" t="s">
        <v>240</v>
      </c>
      <c r="F58" s="105" t="s">
        <v>36</v>
      </c>
      <c r="G58" s="104" t="s">
        <v>241</v>
      </c>
      <c r="H58" s="106">
        <v>1</v>
      </c>
      <c r="I58" s="107">
        <v>450000</v>
      </c>
      <c r="J58" s="108">
        <f t="shared" si="13"/>
        <v>450000</v>
      </c>
      <c r="K58" s="104" t="s">
        <v>242</v>
      </c>
      <c r="L58" s="106">
        <v>1</v>
      </c>
      <c r="M58" s="109">
        <v>350000</v>
      </c>
      <c r="N58" s="110">
        <f t="shared" si="14"/>
        <v>350000</v>
      </c>
      <c r="O58" s="104"/>
      <c r="P58" s="106"/>
      <c r="Q58" s="113"/>
      <c r="R58" s="110">
        <f t="shared" si="15"/>
        <v>0</v>
      </c>
      <c r="S58" s="104"/>
      <c r="T58" s="106"/>
      <c r="U58" s="113"/>
      <c r="V58" s="110">
        <f t="shared" si="16"/>
        <v>0</v>
      </c>
      <c r="W58" s="104"/>
      <c r="X58" s="106"/>
      <c r="Y58" s="113"/>
      <c r="Z58" s="110">
        <f t="shared" si="21"/>
        <v>0</v>
      </c>
      <c r="AA58" s="104"/>
      <c r="AB58" s="106"/>
      <c r="AC58" s="113"/>
      <c r="AD58" s="110">
        <f t="shared" si="17"/>
        <v>0</v>
      </c>
      <c r="AE58" s="104"/>
      <c r="AF58" s="106"/>
      <c r="AG58" s="113"/>
      <c r="AH58" s="108">
        <f t="shared" si="1"/>
        <v>0</v>
      </c>
      <c r="AI58" s="115"/>
      <c r="AJ58" s="115"/>
      <c r="AK58" s="115"/>
      <c r="AL58" s="108">
        <f t="shared" si="2"/>
        <v>0</v>
      </c>
      <c r="AM58" s="115"/>
      <c r="AN58" s="115"/>
      <c r="AO58" s="115"/>
      <c r="AP58" s="123">
        <f t="shared" si="3"/>
        <v>0</v>
      </c>
      <c r="AQ58" s="124">
        <f t="shared" si="4"/>
        <v>800000</v>
      </c>
      <c r="AR58" s="144">
        <v>800000</v>
      </c>
      <c r="AS58" s="115">
        <f t="shared" si="0"/>
        <v>0</v>
      </c>
      <c r="AT58" s="138"/>
      <c r="AU58" s="138"/>
      <c r="AV58" s="138"/>
      <c r="AW58" s="125"/>
      <c r="AX58" s="120">
        <f t="shared" si="19"/>
        <v>800000</v>
      </c>
      <c r="AY58" s="150">
        <f t="shared" si="20"/>
        <v>0</v>
      </c>
    </row>
    <row r="59" spans="1:51" ht="17.25" thickTop="1" thickBot="1">
      <c r="A59" s="111">
        <f t="shared" si="18"/>
        <v>52</v>
      </c>
      <c r="B59" s="102" t="s">
        <v>237</v>
      </c>
      <c r="C59" s="103" t="s">
        <v>243</v>
      </c>
      <c r="D59" s="151" t="s">
        <v>244</v>
      </c>
      <c r="E59" s="151" t="s">
        <v>245</v>
      </c>
      <c r="F59" s="105" t="s">
        <v>36</v>
      </c>
      <c r="G59" s="104" t="s">
        <v>246</v>
      </c>
      <c r="H59" s="106">
        <v>1</v>
      </c>
      <c r="I59" s="107">
        <v>1550000</v>
      </c>
      <c r="J59" s="108">
        <f t="shared" si="13"/>
        <v>1550000</v>
      </c>
      <c r="K59" s="104"/>
      <c r="L59" s="106"/>
      <c r="M59" s="109"/>
      <c r="N59" s="110">
        <f t="shared" si="14"/>
        <v>0</v>
      </c>
      <c r="O59" s="104"/>
      <c r="P59" s="106"/>
      <c r="Q59" s="113"/>
      <c r="R59" s="110">
        <f t="shared" si="15"/>
        <v>0</v>
      </c>
      <c r="S59" s="104"/>
      <c r="T59" s="106"/>
      <c r="U59" s="113"/>
      <c r="V59" s="110">
        <f t="shared" si="16"/>
        <v>0</v>
      </c>
      <c r="W59" s="104"/>
      <c r="X59" s="106"/>
      <c r="Y59" s="113"/>
      <c r="Z59" s="110">
        <f t="shared" si="21"/>
        <v>0</v>
      </c>
      <c r="AA59" s="104"/>
      <c r="AB59" s="106"/>
      <c r="AC59" s="113"/>
      <c r="AD59" s="110">
        <f t="shared" si="17"/>
        <v>0</v>
      </c>
      <c r="AE59" s="104"/>
      <c r="AF59" s="106"/>
      <c r="AG59" s="113"/>
      <c r="AH59" s="108">
        <f t="shared" si="1"/>
        <v>0</v>
      </c>
      <c r="AI59" s="115"/>
      <c r="AJ59" s="115"/>
      <c r="AK59" s="115"/>
      <c r="AL59" s="108">
        <f t="shared" si="2"/>
        <v>0</v>
      </c>
      <c r="AM59" s="115"/>
      <c r="AN59" s="115"/>
      <c r="AO59" s="115"/>
      <c r="AP59" s="123">
        <f t="shared" si="3"/>
        <v>0</v>
      </c>
      <c r="AQ59" s="124">
        <f t="shared" si="4"/>
        <v>1550000</v>
      </c>
      <c r="AR59" s="144"/>
      <c r="AS59" s="115">
        <f t="shared" si="0"/>
        <v>1550000</v>
      </c>
      <c r="AT59" s="138"/>
      <c r="AU59" s="138"/>
      <c r="AV59" s="138"/>
      <c r="AW59" s="125"/>
      <c r="AX59" s="120">
        <f t="shared" si="19"/>
        <v>1550000</v>
      </c>
      <c r="AY59" s="150">
        <f t="shared" si="20"/>
        <v>0</v>
      </c>
    </row>
    <row r="60" spans="1:51" ht="17.25" thickTop="1" thickBot="1">
      <c r="A60" s="111">
        <f t="shared" si="18"/>
        <v>53</v>
      </c>
      <c r="B60" s="102" t="s">
        <v>237</v>
      </c>
      <c r="C60" s="103" t="s">
        <v>247</v>
      </c>
      <c r="D60" s="104" t="s">
        <v>248</v>
      </c>
      <c r="E60" s="104" t="s">
        <v>249</v>
      </c>
      <c r="F60" s="105" t="s">
        <v>36</v>
      </c>
      <c r="G60" s="104" t="s">
        <v>250</v>
      </c>
      <c r="H60" s="106">
        <v>1</v>
      </c>
      <c r="I60" s="107">
        <v>1500000</v>
      </c>
      <c r="J60" s="108">
        <f t="shared" si="13"/>
        <v>1500000</v>
      </c>
      <c r="K60" s="104" t="s">
        <v>251</v>
      </c>
      <c r="L60" s="106">
        <v>1</v>
      </c>
      <c r="M60" s="109">
        <v>950000</v>
      </c>
      <c r="N60" s="110">
        <f t="shared" si="14"/>
        <v>950000</v>
      </c>
      <c r="O60" s="104"/>
      <c r="P60" s="106"/>
      <c r="Q60" s="113"/>
      <c r="R60" s="110">
        <f t="shared" si="15"/>
        <v>0</v>
      </c>
      <c r="S60" s="104"/>
      <c r="T60" s="106"/>
      <c r="U60" s="113"/>
      <c r="V60" s="110">
        <f t="shared" si="16"/>
        <v>0</v>
      </c>
      <c r="W60" s="104"/>
      <c r="X60" s="106"/>
      <c r="Y60" s="113"/>
      <c r="Z60" s="110">
        <f t="shared" si="21"/>
        <v>0</v>
      </c>
      <c r="AA60" s="104"/>
      <c r="AB60" s="106"/>
      <c r="AC60" s="113"/>
      <c r="AD60" s="110">
        <f t="shared" si="17"/>
        <v>0</v>
      </c>
      <c r="AE60" s="104"/>
      <c r="AF60" s="106"/>
      <c r="AG60" s="113"/>
      <c r="AH60" s="108">
        <f t="shared" si="1"/>
        <v>0</v>
      </c>
      <c r="AI60" s="115"/>
      <c r="AJ60" s="115"/>
      <c r="AK60" s="115"/>
      <c r="AL60" s="108">
        <f t="shared" si="2"/>
        <v>0</v>
      </c>
      <c r="AM60" s="115"/>
      <c r="AN60" s="115"/>
      <c r="AO60" s="115"/>
      <c r="AP60" s="123">
        <f t="shared" si="3"/>
        <v>0</v>
      </c>
      <c r="AQ60" s="124">
        <f t="shared" si="4"/>
        <v>2450000</v>
      </c>
      <c r="AR60" s="144">
        <v>2450000</v>
      </c>
      <c r="AS60" s="115">
        <f t="shared" si="0"/>
        <v>0</v>
      </c>
      <c r="AT60" s="138"/>
      <c r="AU60" s="138"/>
      <c r="AV60" s="138"/>
      <c r="AW60" s="125"/>
      <c r="AX60" s="120">
        <f t="shared" si="19"/>
        <v>2450000</v>
      </c>
      <c r="AY60" s="150">
        <f t="shared" si="20"/>
        <v>0</v>
      </c>
    </row>
    <row r="61" spans="1:51" ht="17.25" thickTop="1" thickBot="1">
      <c r="A61" s="111">
        <f t="shared" si="18"/>
        <v>54</v>
      </c>
      <c r="B61" s="102" t="s">
        <v>237</v>
      </c>
      <c r="C61" s="103" t="s">
        <v>252</v>
      </c>
      <c r="D61" s="111" t="s">
        <v>253</v>
      </c>
      <c r="E61" s="111"/>
      <c r="F61" s="105" t="s">
        <v>36</v>
      </c>
      <c r="G61" s="104" t="s">
        <v>254</v>
      </c>
      <c r="H61" s="106">
        <v>1</v>
      </c>
      <c r="I61" s="107">
        <v>3000000</v>
      </c>
      <c r="J61" s="108">
        <f t="shared" si="13"/>
        <v>3000000</v>
      </c>
      <c r="K61" s="104"/>
      <c r="L61" s="106"/>
      <c r="M61" s="109"/>
      <c r="N61" s="110">
        <f t="shared" si="14"/>
        <v>0</v>
      </c>
      <c r="O61" s="104"/>
      <c r="P61" s="106"/>
      <c r="Q61" s="113"/>
      <c r="R61" s="110">
        <f t="shared" si="15"/>
        <v>0</v>
      </c>
      <c r="S61" s="104"/>
      <c r="T61" s="106"/>
      <c r="U61" s="113"/>
      <c r="V61" s="110">
        <f t="shared" si="16"/>
        <v>0</v>
      </c>
      <c r="W61" s="104"/>
      <c r="X61" s="106"/>
      <c r="Y61" s="113"/>
      <c r="Z61" s="110">
        <f t="shared" si="21"/>
        <v>0</v>
      </c>
      <c r="AA61" s="104"/>
      <c r="AB61" s="106"/>
      <c r="AC61" s="113"/>
      <c r="AD61" s="110">
        <f t="shared" si="17"/>
        <v>0</v>
      </c>
      <c r="AE61" s="104"/>
      <c r="AF61" s="106"/>
      <c r="AG61" s="113"/>
      <c r="AH61" s="108">
        <f t="shared" si="1"/>
        <v>0</v>
      </c>
      <c r="AI61" s="115"/>
      <c r="AJ61" s="115"/>
      <c r="AK61" s="115"/>
      <c r="AL61" s="108">
        <f t="shared" si="2"/>
        <v>0</v>
      </c>
      <c r="AM61" s="115"/>
      <c r="AN61" s="115"/>
      <c r="AO61" s="115"/>
      <c r="AP61" s="123">
        <f t="shared" si="3"/>
        <v>0</v>
      </c>
      <c r="AQ61" s="124">
        <f t="shared" si="4"/>
        <v>3000000</v>
      </c>
      <c r="AR61" s="144"/>
      <c r="AS61" s="115">
        <f t="shared" si="0"/>
        <v>3000000</v>
      </c>
      <c r="AT61" s="138"/>
      <c r="AU61" s="138"/>
      <c r="AV61" s="138"/>
      <c r="AW61" s="125"/>
      <c r="AX61" s="120">
        <f t="shared" si="19"/>
        <v>3000000</v>
      </c>
      <c r="AY61" s="150">
        <f t="shared" si="20"/>
        <v>0</v>
      </c>
    </row>
    <row r="62" spans="1:51" ht="17.25" thickTop="1" thickBot="1">
      <c r="A62" s="111">
        <f t="shared" si="18"/>
        <v>55</v>
      </c>
      <c r="B62" s="102" t="s">
        <v>237</v>
      </c>
      <c r="C62" s="103" t="s">
        <v>255</v>
      </c>
      <c r="D62" s="151" t="s">
        <v>244</v>
      </c>
      <c r="E62" s="151" t="s">
        <v>245</v>
      </c>
      <c r="F62" s="105" t="s">
        <v>36</v>
      </c>
      <c r="G62" s="152" t="s">
        <v>246</v>
      </c>
      <c r="H62" s="153">
        <v>1</v>
      </c>
      <c r="I62" s="128">
        <v>1550000</v>
      </c>
      <c r="J62" s="154">
        <f t="shared" si="13"/>
        <v>1550000</v>
      </c>
      <c r="K62" s="152"/>
      <c r="L62" s="153"/>
      <c r="M62" s="131"/>
      <c r="N62" s="146">
        <f t="shared" si="14"/>
        <v>0</v>
      </c>
      <c r="O62" s="155"/>
      <c r="P62" s="112"/>
      <c r="Q62" s="132"/>
      <c r="R62" s="110">
        <f t="shared" si="15"/>
        <v>0</v>
      </c>
      <c r="S62" s="104"/>
      <c r="T62" s="106"/>
      <c r="U62" s="132"/>
      <c r="V62" s="110">
        <f t="shared" si="16"/>
        <v>0</v>
      </c>
      <c r="W62" s="104"/>
      <c r="X62" s="106"/>
      <c r="Y62" s="132"/>
      <c r="Z62" s="110">
        <f t="shared" si="21"/>
        <v>0</v>
      </c>
      <c r="AA62" s="104"/>
      <c r="AB62" s="106"/>
      <c r="AC62" s="132"/>
      <c r="AD62" s="110">
        <f t="shared" si="17"/>
        <v>0</v>
      </c>
      <c r="AE62" s="104"/>
      <c r="AF62" s="106"/>
      <c r="AG62" s="132"/>
      <c r="AH62" s="108">
        <f t="shared" si="1"/>
        <v>0</v>
      </c>
      <c r="AI62" s="115"/>
      <c r="AJ62" s="115"/>
      <c r="AK62" s="115"/>
      <c r="AL62" s="108">
        <f t="shared" si="2"/>
        <v>0</v>
      </c>
      <c r="AM62" s="115"/>
      <c r="AN62" s="115"/>
      <c r="AO62" s="115"/>
      <c r="AP62" s="123">
        <f t="shared" si="3"/>
        <v>0</v>
      </c>
      <c r="AQ62" s="124">
        <f t="shared" si="4"/>
        <v>1550000</v>
      </c>
      <c r="AR62" s="144"/>
      <c r="AS62" s="115">
        <f t="shared" si="0"/>
        <v>1550000</v>
      </c>
      <c r="AT62" s="138"/>
      <c r="AU62" s="138"/>
      <c r="AV62" s="138"/>
      <c r="AW62" s="125"/>
      <c r="AX62" s="120">
        <f t="shared" si="19"/>
        <v>1550000</v>
      </c>
      <c r="AY62" s="150">
        <f t="shared" si="20"/>
        <v>0</v>
      </c>
    </row>
    <row r="63" spans="1:51" ht="17.25" thickTop="1" thickBot="1">
      <c r="A63" s="111">
        <f t="shared" si="18"/>
        <v>56</v>
      </c>
      <c r="B63" s="102" t="s">
        <v>237</v>
      </c>
      <c r="C63" s="103" t="s">
        <v>256</v>
      </c>
      <c r="D63" s="126" t="s">
        <v>47</v>
      </c>
      <c r="E63" s="127" t="s">
        <v>48</v>
      </c>
      <c r="F63" s="105" t="s">
        <v>36</v>
      </c>
      <c r="G63" s="111" t="s">
        <v>257</v>
      </c>
      <c r="H63" s="106">
        <v>1</v>
      </c>
      <c r="I63" s="107">
        <v>2300000</v>
      </c>
      <c r="J63" s="108">
        <f t="shared" si="13"/>
        <v>2300000</v>
      </c>
      <c r="K63" s="104"/>
      <c r="L63" s="106"/>
      <c r="M63" s="109"/>
      <c r="N63" s="110">
        <f t="shared" si="14"/>
        <v>0</v>
      </c>
      <c r="O63" s="104"/>
      <c r="P63" s="156"/>
      <c r="Q63" s="113"/>
      <c r="R63" s="110">
        <f t="shared" si="15"/>
        <v>0</v>
      </c>
      <c r="S63" s="104"/>
      <c r="T63" s="106"/>
      <c r="U63" s="113"/>
      <c r="V63" s="110">
        <f t="shared" si="16"/>
        <v>0</v>
      </c>
      <c r="W63" s="104"/>
      <c r="X63" s="106"/>
      <c r="Y63" s="113"/>
      <c r="Z63" s="110">
        <f t="shared" si="21"/>
        <v>0</v>
      </c>
      <c r="AA63" s="104"/>
      <c r="AB63" s="106"/>
      <c r="AC63" s="113"/>
      <c r="AD63" s="110">
        <f t="shared" si="17"/>
        <v>0</v>
      </c>
      <c r="AE63" s="104"/>
      <c r="AF63" s="106"/>
      <c r="AG63" s="113"/>
      <c r="AH63" s="108">
        <f t="shared" si="1"/>
        <v>0</v>
      </c>
      <c r="AI63" s="115"/>
      <c r="AJ63" s="115"/>
      <c r="AK63" s="115"/>
      <c r="AL63" s="108">
        <f t="shared" si="2"/>
        <v>0</v>
      </c>
      <c r="AM63" s="115"/>
      <c r="AN63" s="115"/>
      <c r="AO63" s="115"/>
      <c r="AP63" s="123">
        <f t="shared" si="3"/>
        <v>0</v>
      </c>
      <c r="AQ63" s="124">
        <f t="shared" si="4"/>
        <v>2300000</v>
      </c>
      <c r="AR63" s="144"/>
      <c r="AS63" s="115">
        <f t="shared" si="0"/>
        <v>2300000</v>
      </c>
      <c r="AT63" s="138"/>
      <c r="AU63" s="138"/>
      <c r="AV63" s="138"/>
      <c r="AW63" s="125"/>
      <c r="AX63" s="120">
        <f t="shared" si="19"/>
        <v>2300000</v>
      </c>
      <c r="AY63" s="150">
        <f t="shared" si="20"/>
        <v>0</v>
      </c>
    </row>
    <row r="64" spans="1:51" ht="17.25" thickTop="1" thickBot="1">
      <c r="A64" s="111">
        <f t="shared" si="18"/>
        <v>57</v>
      </c>
      <c r="B64" s="102" t="s">
        <v>237</v>
      </c>
      <c r="C64" s="103" t="s">
        <v>258</v>
      </c>
      <c r="D64" s="101" t="s">
        <v>259</v>
      </c>
      <c r="E64" s="101"/>
      <c r="F64" s="105" t="s">
        <v>36</v>
      </c>
      <c r="G64" s="157" t="s">
        <v>260</v>
      </c>
      <c r="H64" s="106">
        <v>1</v>
      </c>
      <c r="I64" s="107">
        <v>1000000</v>
      </c>
      <c r="J64" s="108">
        <f t="shared" si="13"/>
        <v>1000000</v>
      </c>
      <c r="K64" s="104"/>
      <c r="L64" s="106"/>
      <c r="M64" s="109"/>
      <c r="N64" s="110">
        <f t="shared" si="14"/>
        <v>0</v>
      </c>
      <c r="O64" s="104"/>
      <c r="P64" s="106"/>
      <c r="Q64" s="113"/>
      <c r="R64" s="110">
        <f t="shared" si="15"/>
        <v>0</v>
      </c>
      <c r="S64" s="104"/>
      <c r="T64" s="106"/>
      <c r="U64" s="113"/>
      <c r="V64" s="110">
        <f t="shared" si="16"/>
        <v>0</v>
      </c>
      <c r="W64" s="104"/>
      <c r="X64" s="106"/>
      <c r="Y64" s="113"/>
      <c r="Z64" s="110">
        <f t="shared" si="21"/>
        <v>0</v>
      </c>
      <c r="AA64" s="104"/>
      <c r="AB64" s="106"/>
      <c r="AC64" s="113"/>
      <c r="AD64" s="110">
        <f t="shared" si="17"/>
        <v>0</v>
      </c>
      <c r="AE64" s="104"/>
      <c r="AF64" s="106"/>
      <c r="AG64" s="113"/>
      <c r="AH64" s="108">
        <f t="shared" si="1"/>
        <v>0</v>
      </c>
      <c r="AI64" s="115"/>
      <c r="AJ64" s="115"/>
      <c r="AK64" s="115"/>
      <c r="AL64" s="108">
        <f t="shared" si="2"/>
        <v>0</v>
      </c>
      <c r="AM64" s="115"/>
      <c r="AN64" s="115"/>
      <c r="AO64" s="115"/>
      <c r="AP64" s="123">
        <f t="shared" si="3"/>
        <v>0</v>
      </c>
      <c r="AQ64" s="124">
        <f t="shared" si="4"/>
        <v>1000000</v>
      </c>
      <c r="AR64" s="144">
        <v>1000000</v>
      </c>
      <c r="AS64" s="115">
        <f t="shared" si="0"/>
        <v>0</v>
      </c>
      <c r="AT64" s="138"/>
      <c r="AU64" s="138"/>
      <c r="AV64" s="138"/>
      <c r="AW64" s="125"/>
      <c r="AX64" s="120">
        <f t="shared" si="19"/>
        <v>1000000</v>
      </c>
      <c r="AY64" s="150">
        <f t="shared" si="20"/>
        <v>0</v>
      </c>
    </row>
    <row r="65" spans="1:51" ht="17.25" thickTop="1" thickBot="1">
      <c r="A65" s="111">
        <f t="shared" si="18"/>
        <v>58</v>
      </c>
      <c r="B65" s="102" t="s">
        <v>261</v>
      </c>
      <c r="C65" s="103" t="s">
        <v>262</v>
      </c>
      <c r="D65" s="101" t="s">
        <v>263</v>
      </c>
      <c r="E65" s="101" t="s">
        <v>264</v>
      </c>
      <c r="F65" s="105" t="s">
        <v>36</v>
      </c>
      <c r="G65" s="104" t="s">
        <v>265</v>
      </c>
      <c r="H65" s="106">
        <v>1</v>
      </c>
      <c r="I65" s="107">
        <v>550000</v>
      </c>
      <c r="J65" s="108">
        <f t="shared" si="13"/>
        <v>550000</v>
      </c>
      <c r="K65" s="104"/>
      <c r="L65" s="106"/>
      <c r="M65" s="109"/>
      <c r="N65" s="110">
        <f t="shared" si="14"/>
        <v>0</v>
      </c>
      <c r="O65" s="104"/>
      <c r="P65" s="106"/>
      <c r="Q65" s="113"/>
      <c r="R65" s="110">
        <f t="shared" si="15"/>
        <v>0</v>
      </c>
      <c r="S65" s="104"/>
      <c r="T65" s="106"/>
      <c r="U65" s="113"/>
      <c r="V65" s="110">
        <f t="shared" si="16"/>
        <v>0</v>
      </c>
      <c r="W65" s="104"/>
      <c r="X65" s="106"/>
      <c r="Y65" s="113"/>
      <c r="Z65" s="110">
        <f t="shared" si="21"/>
        <v>0</v>
      </c>
      <c r="AA65" s="104"/>
      <c r="AB65" s="106"/>
      <c r="AC65" s="113"/>
      <c r="AD65" s="110">
        <f t="shared" si="17"/>
        <v>0</v>
      </c>
      <c r="AE65" s="104"/>
      <c r="AF65" s="106"/>
      <c r="AG65" s="113"/>
      <c r="AH65" s="108">
        <f t="shared" si="1"/>
        <v>0</v>
      </c>
      <c r="AI65" s="115"/>
      <c r="AJ65" s="115"/>
      <c r="AK65" s="115"/>
      <c r="AL65" s="108">
        <f t="shared" si="2"/>
        <v>0</v>
      </c>
      <c r="AM65" s="115"/>
      <c r="AN65" s="115"/>
      <c r="AO65" s="115"/>
      <c r="AP65" s="123">
        <f t="shared" si="3"/>
        <v>0</v>
      </c>
      <c r="AQ65" s="124">
        <f t="shared" si="4"/>
        <v>550000</v>
      </c>
      <c r="AR65" s="144"/>
      <c r="AS65" s="115">
        <f t="shared" si="0"/>
        <v>550000</v>
      </c>
      <c r="AT65" s="138"/>
      <c r="AU65" s="138"/>
      <c r="AV65" s="138"/>
      <c r="AW65" s="125"/>
      <c r="AX65" s="120">
        <f t="shared" si="19"/>
        <v>550000</v>
      </c>
      <c r="AY65" s="150">
        <f t="shared" si="20"/>
        <v>0</v>
      </c>
    </row>
    <row r="66" spans="1:51" ht="17.25" thickTop="1" thickBot="1">
      <c r="A66" s="111">
        <f t="shared" si="18"/>
        <v>59</v>
      </c>
      <c r="B66" s="102" t="s">
        <v>261</v>
      </c>
      <c r="C66" s="103" t="s">
        <v>266</v>
      </c>
      <c r="D66" s="104" t="s">
        <v>267</v>
      </c>
      <c r="E66" s="104" t="s">
        <v>175</v>
      </c>
      <c r="F66" s="105" t="s">
        <v>36</v>
      </c>
      <c r="G66" s="104" t="s">
        <v>268</v>
      </c>
      <c r="H66" s="106">
        <v>1</v>
      </c>
      <c r="I66" s="107">
        <v>1700000</v>
      </c>
      <c r="J66" s="108">
        <f t="shared" si="13"/>
        <v>1700000</v>
      </c>
      <c r="K66" s="104"/>
      <c r="L66" s="106"/>
      <c r="M66" s="109"/>
      <c r="N66" s="110">
        <f t="shared" si="14"/>
        <v>0</v>
      </c>
      <c r="O66" s="104"/>
      <c r="P66" s="106"/>
      <c r="Q66" s="113"/>
      <c r="R66" s="110">
        <f t="shared" si="15"/>
        <v>0</v>
      </c>
      <c r="S66" s="104"/>
      <c r="T66" s="106"/>
      <c r="U66" s="113"/>
      <c r="V66" s="110">
        <f t="shared" si="16"/>
        <v>0</v>
      </c>
      <c r="W66" s="104"/>
      <c r="X66" s="106"/>
      <c r="Y66" s="113"/>
      <c r="Z66" s="110">
        <f t="shared" si="21"/>
        <v>0</v>
      </c>
      <c r="AA66" s="104"/>
      <c r="AB66" s="106"/>
      <c r="AC66" s="113"/>
      <c r="AD66" s="110">
        <f t="shared" si="17"/>
        <v>0</v>
      </c>
      <c r="AE66" s="104"/>
      <c r="AF66" s="106"/>
      <c r="AG66" s="113"/>
      <c r="AH66" s="108">
        <f t="shared" si="1"/>
        <v>0</v>
      </c>
      <c r="AI66" s="115"/>
      <c r="AJ66" s="115"/>
      <c r="AK66" s="115"/>
      <c r="AL66" s="108">
        <f t="shared" si="2"/>
        <v>0</v>
      </c>
      <c r="AM66" s="115"/>
      <c r="AN66" s="115"/>
      <c r="AO66" s="115"/>
      <c r="AP66" s="123">
        <f t="shared" si="3"/>
        <v>0</v>
      </c>
      <c r="AQ66" s="124">
        <f t="shared" si="4"/>
        <v>1700000</v>
      </c>
      <c r="AR66" s="144"/>
      <c r="AS66" s="115">
        <f t="shared" si="0"/>
        <v>1700000</v>
      </c>
      <c r="AT66" s="138"/>
      <c r="AU66" s="138"/>
      <c r="AV66" s="138"/>
      <c r="AW66" s="125"/>
      <c r="AX66" s="120">
        <f t="shared" si="19"/>
        <v>1700000</v>
      </c>
      <c r="AY66" s="150">
        <f t="shared" si="20"/>
        <v>0</v>
      </c>
    </row>
    <row r="67" spans="1:51" ht="17.25" thickTop="1" thickBot="1">
      <c r="A67" s="111">
        <f t="shared" si="18"/>
        <v>60</v>
      </c>
      <c r="B67" s="102" t="s">
        <v>261</v>
      </c>
      <c r="C67" s="103" t="s">
        <v>269</v>
      </c>
      <c r="D67" s="151" t="s">
        <v>244</v>
      </c>
      <c r="E67" s="151" t="s">
        <v>245</v>
      </c>
      <c r="F67" s="105" t="s">
        <v>36</v>
      </c>
      <c r="G67" s="104" t="s">
        <v>118</v>
      </c>
      <c r="H67" s="106">
        <v>1</v>
      </c>
      <c r="I67" s="107">
        <v>2400000</v>
      </c>
      <c r="J67" s="108">
        <f t="shared" si="13"/>
        <v>2400000</v>
      </c>
      <c r="K67" s="104" t="s">
        <v>270</v>
      </c>
      <c r="L67" s="106">
        <v>1</v>
      </c>
      <c r="M67" s="109">
        <v>2400000</v>
      </c>
      <c r="N67" s="110">
        <f t="shared" si="14"/>
        <v>2400000</v>
      </c>
      <c r="O67" s="104"/>
      <c r="P67" s="106"/>
      <c r="Q67" s="113"/>
      <c r="R67" s="110">
        <f t="shared" si="15"/>
        <v>0</v>
      </c>
      <c r="S67" s="104"/>
      <c r="T67" s="106"/>
      <c r="U67" s="113"/>
      <c r="V67" s="110">
        <f t="shared" si="16"/>
        <v>0</v>
      </c>
      <c r="W67" s="104"/>
      <c r="X67" s="106"/>
      <c r="Y67" s="113"/>
      <c r="Z67" s="110">
        <f t="shared" si="21"/>
        <v>0</v>
      </c>
      <c r="AA67" s="104"/>
      <c r="AB67" s="106"/>
      <c r="AC67" s="113"/>
      <c r="AD67" s="110">
        <f t="shared" si="17"/>
        <v>0</v>
      </c>
      <c r="AE67" s="104"/>
      <c r="AF67" s="106"/>
      <c r="AG67" s="113"/>
      <c r="AH67" s="108">
        <f t="shared" si="1"/>
        <v>0</v>
      </c>
      <c r="AI67" s="115"/>
      <c r="AJ67" s="115"/>
      <c r="AK67" s="115"/>
      <c r="AL67" s="108">
        <f t="shared" si="2"/>
        <v>0</v>
      </c>
      <c r="AM67" s="115"/>
      <c r="AN67" s="115"/>
      <c r="AO67" s="115"/>
      <c r="AP67" s="123">
        <f t="shared" si="3"/>
        <v>0</v>
      </c>
      <c r="AQ67" s="124">
        <f t="shared" si="4"/>
        <v>4800000</v>
      </c>
      <c r="AR67" s="144"/>
      <c r="AS67" s="115">
        <f t="shared" si="0"/>
        <v>4800000</v>
      </c>
      <c r="AT67" s="138"/>
      <c r="AU67" s="138"/>
      <c r="AV67" s="138"/>
      <c r="AW67" s="125"/>
      <c r="AX67" s="120">
        <f t="shared" si="19"/>
        <v>4800000</v>
      </c>
      <c r="AY67" s="150">
        <f t="shared" si="20"/>
        <v>0</v>
      </c>
    </row>
    <row r="68" spans="1:51" ht="17.25" thickTop="1" thickBot="1">
      <c r="A68" s="111">
        <f t="shared" si="18"/>
        <v>61</v>
      </c>
      <c r="B68" s="102" t="s">
        <v>261</v>
      </c>
      <c r="C68" s="103" t="s">
        <v>271</v>
      </c>
      <c r="D68" s="104" t="s">
        <v>272</v>
      </c>
      <c r="E68" s="104" t="s">
        <v>273</v>
      </c>
      <c r="F68" s="105" t="s">
        <v>36</v>
      </c>
      <c r="G68" s="104" t="s">
        <v>274</v>
      </c>
      <c r="H68" s="106">
        <v>1</v>
      </c>
      <c r="I68" s="107">
        <v>2000000</v>
      </c>
      <c r="J68" s="108">
        <f t="shared" si="13"/>
        <v>2000000</v>
      </c>
      <c r="K68" s="104" t="s">
        <v>275</v>
      </c>
      <c r="L68" s="106">
        <v>1</v>
      </c>
      <c r="M68" s="109">
        <v>1150000</v>
      </c>
      <c r="N68" s="110">
        <f t="shared" si="14"/>
        <v>1150000</v>
      </c>
      <c r="O68" s="104" t="s">
        <v>276</v>
      </c>
      <c r="P68" s="106">
        <v>1</v>
      </c>
      <c r="Q68" s="113">
        <v>850000</v>
      </c>
      <c r="R68" s="110">
        <f t="shared" si="15"/>
        <v>850000</v>
      </c>
      <c r="S68" s="104"/>
      <c r="T68" s="106"/>
      <c r="U68" s="113"/>
      <c r="V68" s="110">
        <f t="shared" si="16"/>
        <v>0</v>
      </c>
      <c r="W68" s="104"/>
      <c r="X68" s="106"/>
      <c r="Y68" s="113"/>
      <c r="Z68" s="110">
        <f t="shared" si="21"/>
        <v>0</v>
      </c>
      <c r="AA68" s="104"/>
      <c r="AB68" s="106"/>
      <c r="AC68" s="113"/>
      <c r="AD68" s="110">
        <f t="shared" si="17"/>
        <v>0</v>
      </c>
      <c r="AE68" s="104"/>
      <c r="AF68" s="106"/>
      <c r="AG68" s="113"/>
      <c r="AH68" s="108">
        <f t="shared" si="1"/>
        <v>0</v>
      </c>
      <c r="AI68" s="115"/>
      <c r="AJ68" s="115"/>
      <c r="AK68" s="115"/>
      <c r="AL68" s="108">
        <f t="shared" si="2"/>
        <v>0</v>
      </c>
      <c r="AM68" s="115"/>
      <c r="AN68" s="115"/>
      <c r="AO68" s="115"/>
      <c r="AP68" s="123">
        <f t="shared" si="3"/>
        <v>0</v>
      </c>
      <c r="AQ68" s="124">
        <f t="shared" si="4"/>
        <v>4000000</v>
      </c>
      <c r="AR68" s="144">
        <v>4050000</v>
      </c>
      <c r="AS68" s="115">
        <f t="shared" si="0"/>
        <v>-50000</v>
      </c>
      <c r="AT68" s="138"/>
      <c r="AU68" s="138"/>
      <c r="AV68" s="138"/>
      <c r="AW68" s="125"/>
      <c r="AX68" s="120">
        <f t="shared" si="19"/>
        <v>4000000</v>
      </c>
      <c r="AY68" s="150">
        <f t="shared" si="20"/>
        <v>0</v>
      </c>
    </row>
    <row r="69" spans="1:51" ht="17.25" thickTop="1" thickBot="1">
      <c r="A69" s="111">
        <f t="shared" si="18"/>
        <v>62</v>
      </c>
      <c r="B69" s="102" t="s">
        <v>277</v>
      </c>
      <c r="C69" s="103" t="s">
        <v>278</v>
      </c>
      <c r="D69" s="104" t="s">
        <v>279</v>
      </c>
      <c r="E69" s="104" t="s">
        <v>280</v>
      </c>
      <c r="F69" s="105" t="s">
        <v>36</v>
      </c>
      <c r="G69" s="104" t="s">
        <v>281</v>
      </c>
      <c r="H69" s="106">
        <v>1</v>
      </c>
      <c r="I69" s="107">
        <v>575000</v>
      </c>
      <c r="J69" s="108">
        <f t="shared" si="13"/>
        <v>575000</v>
      </c>
      <c r="K69" s="104" t="s">
        <v>282</v>
      </c>
      <c r="L69" s="106">
        <v>1</v>
      </c>
      <c r="M69" s="109">
        <v>750000</v>
      </c>
      <c r="N69" s="110">
        <f t="shared" si="14"/>
        <v>750000</v>
      </c>
      <c r="O69" s="104"/>
      <c r="P69" s="106"/>
      <c r="Q69" s="113"/>
      <c r="R69" s="110">
        <f t="shared" si="15"/>
        <v>0</v>
      </c>
      <c r="S69" s="104"/>
      <c r="T69" s="106"/>
      <c r="U69" s="113"/>
      <c r="V69" s="110">
        <f t="shared" si="16"/>
        <v>0</v>
      </c>
      <c r="W69" s="104"/>
      <c r="X69" s="106"/>
      <c r="Y69" s="113"/>
      <c r="Z69" s="110">
        <f t="shared" si="21"/>
        <v>0</v>
      </c>
      <c r="AA69" s="104"/>
      <c r="AB69" s="106"/>
      <c r="AC69" s="113"/>
      <c r="AD69" s="110">
        <f t="shared" si="17"/>
        <v>0</v>
      </c>
      <c r="AE69" s="104"/>
      <c r="AF69" s="106"/>
      <c r="AG69" s="113"/>
      <c r="AH69" s="108">
        <f t="shared" si="1"/>
        <v>0</v>
      </c>
      <c r="AI69" s="115"/>
      <c r="AJ69" s="115"/>
      <c r="AK69" s="115"/>
      <c r="AL69" s="108">
        <f t="shared" si="2"/>
        <v>0</v>
      </c>
      <c r="AM69" s="115"/>
      <c r="AN69" s="115"/>
      <c r="AO69" s="115"/>
      <c r="AP69" s="123">
        <f t="shared" si="3"/>
        <v>0</v>
      </c>
      <c r="AQ69" s="124">
        <f t="shared" si="4"/>
        <v>1325000</v>
      </c>
      <c r="AR69" s="144">
        <v>1325000</v>
      </c>
      <c r="AS69" s="115">
        <f t="shared" si="0"/>
        <v>0</v>
      </c>
      <c r="AT69" s="138"/>
      <c r="AU69" s="138"/>
      <c r="AV69" s="138"/>
      <c r="AW69" s="125"/>
      <c r="AX69" s="120">
        <f t="shared" si="19"/>
        <v>1325000</v>
      </c>
      <c r="AY69" s="150">
        <f t="shared" si="20"/>
        <v>0</v>
      </c>
    </row>
    <row r="70" spans="1:51" ht="17.25" thickTop="1" thickBot="1">
      <c r="A70" s="111">
        <f t="shared" si="18"/>
        <v>63</v>
      </c>
      <c r="B70" s="102" t="s">
        <v>277</v>
      </c>
      <c r="C70" s="103" t="s">
        <v>283</v>
      </c>
      <c r="D70" s="111" t="s">
        <v>284</v>
      </c>
      <c r="E70" s="111" t="s">
        <v>285</v>
      </c>
      <c r="F70" s="105" t="s">
        <v>36</v>
      </c>
      <c r="G70" s="104" t="s">
        <v>286</v>
      </c>
      <c r="H70" s="106">
        <v>1</v>
      </c>
      <c r="I70" s="107">
        <v>330000</v>
      </c>
      <c r="J70" s="108">
        <f t="shared" si="13"/>
        <v>330000</v>
      </c>
      <c r="K70" s="104" t="s">
        <v>95</v>
      </c>
      <c r="L70" s="106"/>
      <c r="M70" s="109"/>
      <c r="N70" s="110">
        <f t="shared" si="14"/>
        <v>0</v>
      </c>
      <c r="O70" s="104"/>
      <c r="P70" s="106"/>
      <c r="Q70" s="113"/>
      <c r="R70" s="110">
        <f t="shared" si="15"/>
        <v>0</v>
      </c>
      <c r="S70" s="104"/>
      <c r="T70" s="106"/>
      <c r="U70" s="113"/>
      <c r="V70" s="110">
        <f t="shared" si="16"/>
        <v>0</v>
      </c>
      <c r="W70" s="104"/>
      <c r="X70" s="106"/>
      <c r="Y70" s="113"/>
      <c r="Z70" s="110">
        <f t="shared" si="21"/>
        <v>0</v>
      </c>
      <c r="AA70" s="104"/>
      <c r="AB70" s="106"/>
      <c r="AC70" s="113"/>
      <c r="AD70" s="110">
        <f t="shared" si="17"/>
        <v>0</v>
      </c>
      <c r="AE70" s="104"/>
      <c r="AF70" s="106"/>
      <c r="AG70" s="113"/>
      <c r="AH70" s="108">
        <f t="shared" si="1"/>
        <v>0</v>
      </c>
      <c r="AI70" s="115"/>
      <c r="AJ70" s="115"/>
      <c r="AK70" s="115"/>
      <c r="AL70" s="108">
        <f t="shared" si="2"/>
        <v>0</v>
      </c>
      <c r="AM70" s="115"/>
      <c r="AN70" s="115"/>
      <c r="AO70" s="115"/>
      <c r="AP70" s="123">
        <f t="shared" si="3"/>
        <v>0</v>
      </c>
      <c r="AQ70" s="124">
        <f t="shared" si="4"/>
        <v>330000</v>
      </c>
      <c r="AR70" s="144">
        <v>330000</v>
      </c>
      <c r="AS70" s="115">
        <f t="shared" si="0"/>
        <v>0</v>
      </c>
      <c r="AT70" s="138"/>
      <c r="AU70" s="138"/>
      <c r="AV70" s="138"/>
      <c r="AW70" s="125"/>
      <c r="AX70" s="120">
        <f t="shared" si="19"/>
        <v>330000</v>
      </c>
      <c r="AY70" s="150">
        <f t="shared" si="20"/>
        <v>0</v>
      </c>
    </row>
    <row r="71" spans="1:51" ht="17.25" thickTop="1" thickBot="1">
      <c r="A71" s="111">
        <f t="shared" si="18"/>
        <v>64</v>
      </c>
      <c r="B71" s="102" t="s">
        <v>277</v>
      </c>
      <c r="C71" s="103" t="s">
        <v>287</v>
      </c>
      <c r="D71" s="129" t="s">
        <v>51</v>
      </c>
      <c r="E71" s="130" t="s">
        <v>52</v>
      </c>
      <c r="F71" s="105" t="s">
        <v>36</v>
      </c>
      <c r="G71" s="104" t="s">
        <v>288</v>
      </c>
      <c r="H71" s="106">
        <v>1</v>
      </c>
      <c r="I71" s="107">
        <v>1000000</v>
      </c>
      <c r="J71" s="108">
        <f t="shared" si="13"/>
        <v>1000000</v>
      </c>
      <c r="K71" s="104"/>
      <c r="L71" s="106"/>
      <c r="M71" s="109"/>
      <c r="N71" s="110">
        <f t="shared" si="14"/>
        <v>0</v>
      </c>
      <c r="O71" s="104"/>
      <c r="P71" s="106"/>
      <c r="Q71" s="113"/>
      <c r="R71" s="110">
        <f t="shared" si="15"/>
        <v>0</v>
      </c>
      <c r="S71" s="104"/>
      <c r="T71" s="106"/>
      <c r="U71" s="113"/>
      <c r="V71" s="110">
        <f t="shared" si="16"/>
        <v>0</v>
      </c>
      <c r="W71" s="104"/>
      <c r="X71" s="106"/>
      <c r="Y71" s="113"/>
      <c r="Z71" s="110">
        <f t="shared" si="21"/>
        <v>0</v>
      </c>
      <c r="AA71" s="104"/>
      <c r="AB71" s="106"/>
      <c r="AC71" s="113"/>
      <c r="AD71" s="110">
        <f t="shared" si="17"/>
        <v>0</v>
      </c>
      <c r="AE71" s="104"/>
      <c r="AF71" s="106"/>
      <c r="AG71" s="113"/>
      <c r="AH71" s="108">
        <f t="shared" si="1"/>
        <v>0</v>
      </c>
      <c r="AI71" s="115"/>
      <c r="AJ71" s="115"/>
      <c r="AK71" s="115"/>
      <c r="AL71" s="108">
        <f t="shared" si="2"/>
        <v>0</v>
      </c>
      <c r="AM71" s="115"/>
      <c r="AN71" s="115"/>
      <c r="AO71" s="115"/>
      <c r="AP71" s="123">
        <f t="shared" si="3"/>
        <v>0</v>
      </c>
      <c r="AQ71" s="124">
        <f t="shared" si="4"/>
        <v>1000000</v>
      </c>
      <c r="AR71" s="144"/>
      <c r="AS71" s="115">
        <f t="shared" si="0"/>
        <v>1000000</v>
      </c>
      <c r="AT71" s="138"/>
      <c r="AU71" s="138"/>
      <c r="AV71" s="138"/>
      <c r="AW71" s="125"/>
      <c r="AX71" s="120">
        <f t="shared" si="19"/>
        <v>1000000</v>
      </c>
      <c r="AY71" s="150">
        <f t="shared" si="20"/>
        <v>0</v>
      </c>
    </row>
    <row r="72" spans="1:51" ht="17.25" thickTop="1" thickBot="1">
      <c r="A72" s="111">
        <f t="shared" si="18"/>
        <v>65</v>
      </c>
      <c r="B72" s="102" t="s">
        <v>277</v>
      </c>
      <c r="C72" s="103" t="s">
        <v>289</v>
      </c>
      <c r="D72" s="104" t="s">
        <v>290</v>
      </c>
      <c r="E72" s="101" t="s">
        <v>291</v>
      </c>
      <c r="F72" s="105" t="s">
        <v>36</v>
      </c>
      <c r="G72" s="104" t="s">
        <v>292</v>
      </c>
      <c r="H72" s="106">
        <v>1</v>
      </c>
      <c r="I72" s="107">
        <v>350000</v>
      </c>
      <c r="J72" s="108">
        <f t="shared" si="13"/>
        <v>350000</v>
      </c>
      <c r="K72" s="104" t="s">
        <v>293</v>
      </c>
      <c r="L72" s="106">
        <v>1</v>
      </c>
      <c r="M72" s="109">
        <v>1000000</v>
      </c>
      <c r="N72" s="110">
        <f t="shared" si="14"/>
        <v>1000000</v>
      </c>
      <c r="O72" s="104"/>
      <c r="P72" s="106"/>
      <c r="Q72" s="113"/>
      <c r="R72" s="110">
        <f t="shared" si="15"/>
        <v>0</v>
      </c>
      <c r="S72" s="104"/>
      <c r="T72" s="106"/>
      <c r="U72" s="113"/>
      <c r="V72" s="110">
        <f t="shared" si="16"/>
        <v>0</v>
      </c>
      <c r="W72" s="104"/>
      <c r="X72" s="106"/>
      <c r="Y72" s="113"/>
      <c r="Z72" s="110">
        <f t="shared" si="21"/>
        <v>0</v>
      </c>
      <c r="AA72" s="104"/>
      <c r="AB72" s="106"/>
      <c r="AC72" s="113"/>
      <c r="AD72" s="110">
        <f t="shared" si="17"/>
        <v>0</v>
      </c>
      <c r="AE72" s="104"/>
      <c r="AF72" s="106"/>
      <c r="AG72" s="113"/>
      <c r="AH72" s="108">
        <f t="shared" si="1"/>
        <v>0</v>
      </c>
      <c r="AI72" s="115"/>
      <c r="AJ72" s="115"/>
      <c r="AK72" s="115"/>
      <c r="AL72" s="108">
        <f t="shared" si="2"/>
        <v>0</v>
      </c>
      <c r="AM72" s="115"/>
      <c r="AN72" s="115"/>
      <c r="AO72" s="115"/>
      <c r="AP72" s="123">
        <f t="shared" si="3"/>
        <v>0</v>
      </c>
      <c r="AQ72" s="124">
        <f t="shared" si="4"/>
        <v>1350000</v>
      </c>
      <c r="AR72" s="144">
        <v>450000</v>
      </c>
      <c r="AS72" s="115">
        <f t="shared" si="0"/>
        <v>900000</v>
      </c>
      <c r="AT72" s="138"/>
      <c r="AU72" s="138"/>
      <c r="AV72" s="138"/>
      <c r="AW72" s="125"/>
      <c r="AX72" s="120">
        <f t="shared" si="19"/>
        <v>1350000</v>
      </c>
      <c r="AY72" s="150">
        <f t="shared" si="20"/>
        <v>0</v>
      </c>
    </row>
    <row r="73" spans="1:51" ht="17.25" thickTop="1" thickBot="1">
      <c r="A73" s="111">
        <f t="shared" si="18"/>
        <v>66</v>
      </c>
      <c r="B73" s="102" t="s">
        <v>277</v>
      </c>
      <c r="C73" s="103" t="s">
        <v>294</v>
      </c>
      <c r="D73" s="104" t="s">
        <v>295</v>
      </c>
      <c r="E73" s="104" t="s">
        <v>296</v>
      </c>
      <c r="F73" s="105" t="s">
        <v>36</v>
      </c>
      <c r="G73" s="104" t="s">
        <v>297</v>
      </c>
      <c r="H73" s="106">
        <v>1</v>
      </c>
      <c r="I73" s="107">
        <v>2200000</v>
      </c>
      <c r="J73" s="108">
        <f t="shared" si="13"/>
        <v>2200000</v>
      </c>
      <c r="K73" s="104" t="s">
        <v>192</v>
      </c>
      <c r="L73" s="106">
        <v>1</v>
      </c>
      <c r="M73" s="109">
        <v>350000</v>
      </c>
      <c r="N73" s="110">
        <f t="shared" si="14"/>
        <v>350000</v>
      </c>
      <c r="O73" s="104" t="s">
        <v>298</v>
      </c>
      <c r="P73" s="106">
        <v>1</v>
      </c>
      <c r="Q73" s="113">
        <v>15000</v>
      </c>
      <c r="R73" s="110">
        <f t="shared" si="15"/>
        <v>15000</v>
      </c>
      <c r="S73" s="104"/>
      <c r="T73" s="106"/>
      <c r="U73" s="113"/>
      <c r="V73" s="110">
        <f t="shared" si="16"/>
        <v>0</v>
      </c>
      <c r="W73" s="104"/>
      <c r="X73" s="106"/>
      <c r="Y73" s="113"/>
      <c r="Z73" s="110">
        <f t="shared" si="21"/>
        <v>0</v>
      </c>
      <c r="AA73" s="104"/>
      <c r="AB73" s="106"/>
      <c r="AC73" s="113"/>
      <c r="AD73" s="110">
        <f t="shared" si="17"/>
        <v>0</v>
      </c>
      <c r="AE73" s="104"/>
      <c r="AF73" s="106"/>
      <c r="AG73" s="113"/>
      <c r="AH73" s="108">
        <f t="shared" si="1"/>
        <v>0</v>
      </c>
      <c r="AI73" s="115"/>
      <c r="AJ73" s="115"/>
      <c r="AK73" s="115"/>
      <c r="AL73" s="108">
        <f t="shared" si="2"/>
        <v>0</v>
      </c>
      <c r="AM73" s="115"/>
      <c r="AN73" s="115"/>
      <c r="AO73" s="115"/>
      <c r="AP73" s="123">
        <f t="shared" si="3"/>
        <v>0</v>
      </c>
      <c r="AQ73" s="124">
        <f t="shared" si="4"/>
        <v>2565000</v>
      </c>
      <c r="AR73" s="144">
        <v>2565000</v>
      </c>
      <c r="AS73" s="115">
        <f t="shared" ref="AS73:AS136" si="22">AQ73-AR73</f>
        <v>0</v>
      </c>
      <c r="AT73" s="138"/>
      <c r="AU73" s="138"/>
      <c r="AV73" s="138"/>
      <c r="AW73" s="125"/>
      <c r="AX73" s="120">
        <f t="shared" si="19"/>
        <v>2565000</v>
      </c>
      <c r="AY73" s="150">
        <f t="shared" si="20"/>
        <v>0</v>
      </c>
    </row>
    <row r="74" spans="1:51" ht="17.25" thickTop="1" thickBot="1">
      <c r="A74" s="111">
        <f t="shared" si="18"/>
        <v>67</v>
      </c>
      <c r="B74" s="102" t="s">
        <v>277</v>
      </c>
      <c r="C74" s="103" t="s">
        <v>299</v>
      </c>
      <c r="D74" s="151" t="s">
        <v>244</v>
      </c>
      <c r="E74" s="151" t="s">
        <v>245</v>
      </c>
      <c r="F74" s="105" t="s">
        <v>36</v>
      </c>
      <c r="G74" s="104" t="s">
        <v>300</v>
      </c>
      <c r="H74" s="106">
        <v>1</v>
      </c>
      <c r="I74" s="107">
        <v>750000</v>
      </c>
      <c r="J74" s="108">
        <f t="shared" si="13"/>
        <v>750000</v>
      </c>
      <c r="K74" s="104"/>
      <c r="L74" s="106"/>
      <c r="M74" s="109"/>
      <c r="N74" s="110">
        <f t="shared" si="14"/>
        <v>0</v>
      </c>
      <c r="O74" s="104"/>
      <c r="P74" s="106"/>
      <c r="Q74" s="113"/>
      <c r="R74" s="110">
        <f t="shared" si="15"/>
        <v>0</v>
      </c>
      <c r="S74" s="104"/>
      <c r="T74" s="106"/>
      <c r="U74" s="113"/>
      <c r="V74" s="110">
        <f t="shared" si="16"/>
        <v>0</v>
      </c>
      <c r="W74" s="104"/>
      <c r="X74" s="106"/>
      <c r="Y74" s="113"/>
      <c r="Z74" s="110">
        <f t="shared" si="21"/>
        <v>0</v>
      </c>
      <c r="AA74" s="104"/>
      <c r="AB74" s="106"/>
      <c r="AC74" s="113"/>
      <c r="AD74" s="110">
        <f t="shared" si="17"/>
        <v>0</v>
      </c>
      <c r="AE74" s="104"/>
      <c r="AF74" s="106"/>
      <c r="AG74" s="113"/>
      <c r="AH74" s="108">
        <f t="shared" ref="AH74:AH137" si="23">AF74*AG74</f>
        <v>0</v>
      </c>
      <c r="AI74" s="115"/>
      <c r="AJ74" s="115"/>
      <c r="AK74" s="115"/>
      <c r="AL74" s="108">
        <f t="shared" ref="AL74:AL137" si="24">AJ74*AK74</f>
        <v>0</v>
      </c>
      <c r="AM74" s="115"/>
      <c r="AN74" s="115"/>
      <c r="AO74" s="115"/>
      <c r="AP74" s="123">
        <f t="shared" ref="AP74:AP137" si="25">AN74*AO74</f>
        <v>0</v>
      </c>
      <c r="AQ74" s="124">
        <f t="shared" ref="AQ74:AQ137" si="26">AH74+AD74+Z74+V74+R74+N74+J74</f>
        <v>750000</v>
      </c>
      <c r="AR74" s="144"/>
      <c r="AS74" s="115">
        <f t="shared" si="22"/>
        <v>750000</v>
      </c>
      <c r="AT74" s="138"/>
      <c r="AU74" s="138"/>
      <c r="AV74" s="138"/>
      <c r="AW74" s="125"/>
      <c r="AX74" s="120">
        <f t="shared" si="19"/>
        <v>750000</v>
      </c>
      <c r="AY74" s="150">
        <f t="shared" si="20"/>
        <v>0</v>
      </c>
    </row>
    <row r="75" spans="1:51" ht="17.25" thickTop="1" thickBot="1">
      <c r="A75" s="111">
        <f t="shared" si="18"/>
        <v>68</v>
      </c>
      <c r="B75" s="102" t="s">
        <v>277</v>
      </c>
      <c r="C75" s="103" t="s">
        <v>301</v>
      </c>
      <c r="D75" s="126" t="s">
        <v>47</v>
      </c>
      <c r="E75" s="127" t="s">
        <v>48</v>
      </c>
      <c r="F75" s="105" t="s">
        <v>36</v>
      </c>
      <c r="G75" s="104" t="s">
        <v>302</v>
      </c>
      <c r="H75" s="106">
        <v>1</v>
      </c>
      <c r="I75" s="107">
        <v>2850000</v>
      </c>
      <c r="J75" s="108">
        <f t="shared" si="13"/>
        <v>2850000</v>
      </c>
      <c r="K75" s="104"/>
      <c r="L75" s="106"/>
      <c r="M75" s="109"/>
      <c r="N75" s="110">
        <f t="shared" si="14"/>
        <v>0</v>
      </c>
      <c r="O75" s="104"/>
      <c r="P75" s="106"/>
      <c r="Q75" s="113"/>
      <c r="R75" s="110">
        <f t="shared" si="15"/>
        <v>0</v>
      </c>
      <c r="S75" s="104"/>
      <c r="T75" s="106"/>
      <c r="U75" s="113"/>
      <c r="V75" s="110">
        <f t="shared" si="16"/>
        <v>0</v>
      </c>
      <c r="W75" s="104"/>
      <c r="X75" s="106"/>
      <c r="Y75" s="113"/>
      <c r="Z75" s="110">
        <f t="shared" si="21"/>
        <v>0</v>
      </c>
      <c r="AA75" s="104"/>
      <c r="AB75" s="106"/>
      <c r="AC75" s="113"/>
      <c r="AD75" s="110">
        <f t="shared" si="17"/>
        <v>0</v>
      </c>
      <c r="AE75" s="104"/>
      <c r="AF75" s="106"/>
      <c r="AG75" s="113"/>
      <c r="AH75" s="108">
        <f t="shared" si="23"/>
        <v>0</v>
      </c>
      <c r="AI75" s="115"/>
      <c r="AJ75" s="115"/>
      <c r="AK75" s="115"/>
      <c r="AL75" s="108">
        <f t="shared" si="24"/>
        <v>0</v>
      </c>
      <c r="AM75" s="115"/>
      <c r="AN75" s="115"/>
      <c r="AO75" s="115"/>
      <c r="AP75" s="123">
        <f t="shared" si="25"/>
        <v>0</v>
      </c>
      <c r="AQ75" s="124">
        <f t="shared" si="26"/>
        <v>2850000</v>
      </c>
      <c r="AR75" s="144"/>
      <c r="AS75" s="115">
        <f t="shared" si="22"/>
        <v>2850000</v>
      </c>
      <c r="AT75" s="138"/>
      <c r="AU75" s="138"/>
      <c r="AV75" s="138"/>
      <c r="AW75" s="125"/>
      <c r="AX75" s="120">
        <f t="shared" si="19"/>
        <v>2850000</v>
      </c>
      <c r="AY75" s="150">
        <f t="shared" si="20"/>
        <v>0</v>
      </c>
    </row>
    <row r="76" spans="1:51" ht="17.25" thickTop="1" thickBot="1">
      <c r="A76" s="111">
        <f t="shared" si="18"/>
        <v>69</v>
      </c>
      <c r="B76" s="102" t="s">
        <v>277</v>
      </c>
      <c r="C76" s="103" t="s">
        <v>303</v>
      </c>
      <c r="D76" s="104" t="s">
        <v>304</v>
      </c>
      <c r="E76" s="104" t="s">
        <v>305</v>
      </c>
      <c r="F76" s="105" t="s">
        <v>36</v>
      </c>
      <c r="G76" s="104" t="s">
        <v>306</v>
      </c>
      <c r="H76" s="106">
        <v>1</v>
      </c>
      <c r="I76" s="107">
        <v>475000</v>
      </c>
      <c r="J76" s="108">
        <f t="shared" si="13"/>
        <v>475000</v>
      </c>
      <c r="K76" s="104"/>
      <c r="L76" s="106"/>
      <c r="M76" s="109"/>
      <c r="N76" s="110">
        <f t="shared" si="14"/>
        <v>0</v>
      </c>
      <c r="O76" s="104"/>
      <c r="P76" s="106"/>
      <c r="Q76" s="113"/>
      <c r="R76" s="110">
        <f t="shared" si="15"/>
        <v>0</v>
      </c>
      <c r="S76" s="104"/>
      <c r="T76" s="106"/>
      <c r="U76" s="113"/>
      <c r="V76" s="110">
        <f t="shared" si="16"/>
        <v>0</v>
      </c>
      <c r="W76" s="104"/>
      <c r="X76" s="106"/>
      <c r="Y76" s="113"/>
      <c r="Z76" s="110">
        <f t="shared" si="21"/>
        <v>0</v>
      </c>
      <c r="AA76" s="104"/>
      <c r="AB76" s="106"/>
      <c r="AC76" s="113"/>
      <c r="AD76" s="110">
        <f t="shared" si="17"/>
        <v>0</v>
      </c>
      <c r="AE76" s="104"/>
      <c r="AF76" s="106"/>
      <c r="AG76" s="113"/>
      <c r="AH76" s="108">
        <f t="shared" si="23"/>
        <v>0</v>
      </c>
      <c r="AI76" s="115"/>
      <c r="AJ76" s="115"/>
      <c r="AK76" s="115"/>
      <c r="AL76" s="108">
        <f t="shared" si="24"/>
        <v>0</v>
      </c>
      <c r="AM76" s="115"/>
      <c r="AN76" s="115"/>
      <c r="AO76" s="115"/>
      <c r="AP76" s="123">
        <f t="shared" si="25"/>
        <v>0</v>
      </c>
      <c r="AQ76" s="124">
        <f t="shared" si="26"/>
        <v>475000</v>
      </c>
      <c r="AR76" s="144"/>
      <c r="AS76" s="115">
        <f t="shared" si="22"/>
        <v>475000</v>
      </c>
      <c r="AT76" s="138"/>
      <c r="AU76" s="138"/>
      <c r="AV76" s="138"/>
      <c r="AW76" s="125"/>
      <c r="AX76" s="120">
        <f t="shared" si="19"/>
        <v>475000</v>
      </c>
      <c r="AY76" s="150">
        <f t="shared" si="20"/>
        <v>0</v>
      </c>
    </row>
    <row r="77" spans="1:51" ht="17.25" thickTop="1" thickBot="1">
      <c r="A77" s="111">
        <f t="shared" si="18"/>
        <v>70</v>
      </c>
      <c r="B77" s="102" t="s">
        <v>307</v>
      </c>
      <c r="C77" s="103" t="s">
        <v>308</v>
      </c>
      <c r="D77" s="111" t="s">
        <v>309</v>
      </c>
      <c r="E77" s="111" t="s">
        <v>310</v>
      </c>
      <c r="F77" s="105" t="s">
        <v>36</v>
      </c>
      <c r="G77" s="104" t="s">
        <v>311</v>
      </c>
      <c r="H77" s="106">
        <v>1</v>
      </c>
      <c r="I77" s="107">
        <v>1300000</v>
      </c>
      <c r="J77" s="108">
        <f t="shared" si="13"/>
        <v>1300000</v>
      </c>
      <c r="K77" s="104"/>
      <c r="L77" s="106"/>
      <c r="M77" s="109"/>
      <c r="N77" s="110">
        <f t="shared" si="14"/>
        <v>0</v>
      </c>
      <c r="O77" s="104"/>
      <c r="P77" s="106"/>
      <c r="Q77" s="113"/>
      <c r="R77" s="110">
        <f t="shared" si="15"/>
        <v>0</v>
      </c>
      <c r="S77" s="104"/>
      <c r="T77" s="106"/>
      <c r="U77" s="113"/>
      <c r="V77" s="110">
        <f t="shared" si="16"/>
        <v>0</v>
      </c>
      <c r="W77" s="104"/>
      <c r="X77" s="106"/>
      <c r="Y77" s="113"/>
      <c r="Z77" s="110">
        <f t="shared" si="21"/>
        <v>0</v>
      </c>
      <c r="AA77" s="104"/>
      <c r="AB77" s="106"/>
      <c r="AC77" s="113"/>
      <c r="AD77" s="110">
        <f t="shared" si="17"/>
        <v>0</v>
      </c>
      <c r="AE77" s="104"/>
      <c r="AF77" s="106"/>
      <c r="AG77" s="113"/>
      <c r="AH77" s="108">
        <f t="shared" si="23"/>
        <v>0</v>
      </c>
      <c r="AI77" s="115"/>
      <c r="AJ77" s="115"/>
      <c r="AK77" s="115"/>
      <c r="AL77" s="108">
        <f t="shared" si="24"/>
        <v>0</v>
      </c>
      <c r="AM77" s="115"/>
      <c r="AN77" s="115"/>
      <c r="AO77" s="115"/>
      <c r="AP77" s="123">
        <f t="shared" si="25"/>
        <v>0</v>
      </c>
      <c r="AQ77" s="124">
        <f t="shared" si="26"/>
        <v>1300000</v>
      </c>
      <c r="AR77" s="144">
        <v>300000</v>
      </c>
      <c r="AS77" s="115">
        <f t="shared" si="22"/>
        <v>1000000</v>
      </c>
      <c r="AT77" s="138"/>
      <c r="AU77" s="138"/>
      <c r="AV77" s="138"/>
      <c r="AW77" s="125"/>
      <c r="AX77" s="120">
        <f t="shared" si="19"/>
        <v>1300000</v>
      </c>
      <c r="AY77" s="150">
        <f t="shared" si="20"/>
        <v>0</v>
      </c>
    </row>
    <row r="78" spans="1:51" ht="17.25" thickTop="1" thickBot="1">
      <c r="A78" s="111">
        <f t="shared" si="18"/>
        <v>71</v>
      </c>
      <c r="B78" s="102" t="s">
        <v>307</v>
      </c>
      <c r="C78" s="103" t="s">
        <v>312</v>
      </c>
      <c r="D78" s="126" t="s">
        <v>47</v>
      </c>
      <c r="E78" s="127" t="s">
        <v>48</v>
      </c>
      <c r="F78" s="105" t="s">
        <v>36</v>
      </c>
      <c r="G78" s="104" t="s">
        <v>49</v>
      </c>
      <c r="H78" s="106">
        <v>1</v>
      </c>
      <c r="I78" s="107">
        <v>1150000</v>
      </c>
      <c r="J78" s="108">
        <f t="shared" si="13"/>
        <v>1150000</v>
      </c>
      <c r="K78" s="104" t="s">
        <v>313</v>
      </c>
      <c r="L78" s="106">
        <v>1</v>
      </c>
      <c r="M78" s="109">
        <v>800000</v>
      </c>
      <c r="N78" s="110">
        <f t="shared" si="14"/>
        <v>800000</v>
      </c>
      <c r="O78" s="104" t="s">
        <v>314</v>
      </c>
      <c r="P78" s="106">
        <v>1</v>
      </c>
      <c r="Q78" s="113">
        <v>1600000</v>
      </c>
      <c r="R78" s="110">
        <f t="shared" si="15"/>
        <v>1600000</v>
      </c>
      <c r="S78" s="104"/>
      <c r="T78" s="106"/>
      <c r="U78" s="113"/>
      <c r="V78" s="110">
        <f t="shared" si="16"/>
        <v>0</v>
      </c>
      <c r="W78" s="104"/>
      <c r="X78" s="106"/>
      <c r="Y78" s="113"/>
      <c r="Z78" s="110">
        <f t="shared" si="21"/>
        <v>0</v>
      </c>
      <c r="AA78" s="104"/>
      <c r="AB78" s="106"/>
      <c r="AC78" s="113"/>
      <c r="AD78" s="110">
        <f t="shared" si="17"/>
        <v>0</v>
      </c>
      <c r="AE78" s="104"/>
      <c r="AF78" s="106"/>
      <c r="AG78" s="113"/>
      <c r="AH78" s="108">
        <f t="shared" si="23"/>
        <v>0</v>
      </c>
      <c r="AI78" s="115"/>
      <c r="AJ78" s="115"/>
      <c r="AK78" s="115"/>
      <c r="AL78" s="108">
        <f t="shared" si="24"/>
        <v>0</v>
      </c>
      <c r="AM78" s="115"/>
      <c r="AN78" s="115"/>
      <c r="AO78" s="115"/>
      <c r="AP78" s="123">
        <f t="shared" si="25"/>
        <v>0</v>
      </c>
      <c r="AQ78" s="124">
        <f t="shared" si="26"/>
        <v>3550000</v>
      </c>
      <c r="AR78" s="144"/>
      <c r="AS78" s="115">
        <f t="shared" si="22"/>
        <v>3550000</v>
      </c>
      <c r="AT78" s="138"/>
      <c r="AU78" s="138"/>
      <c r="AV78" s="138"/>
      <c r="AW78" s="125"/>
      <c r="AX78" s="120">
        <f t="shared" si="19"/>
        <v>3550000</v>
      </c>
      <c r="AY78" s="150">
        <f t="shared" si="20"/>
        <v>0</v>
      </c>
    </row>
    <row r="79" spans="1:51" ht="17.25" thickTop="1" thickBot="1">
      <c r="A79" s="111">
        <f t="shared" si="18"/>
        <v>72</v>
      </c>
      <c r="B79" s="102" t="s">
        <v>307</v>
      </c>
      <c r="C79" s="103" t="s">
        <v>315</v>
      </c>
      <c r="D79" s="104" t="s">
        <v>316</v>
      </c>
      <c r="E79" s="104"/>
      <c r="F79" s="105" t="s">
        <v>36</v>
      </c>
      <c r="G79" s="104" t="s">
        <v>317</v>
      </c>
      <c r="H79" s="106">
        <v>1</v>
      </c>
      <c r="I79" s="107"/>
      <c r="J79" s="108">
        <f t="shared" ref="J79:J142" si="27">H79*I79</f>
        <v>0</v>
      </c>
      <c r="K79" s="104"/>
      <c r="L79" s="106"/>
      <c r="M79" s="109"/>
      <c r="N79" s="110">
        <f t="shared" si="14"/>
        <v>0</v>
      </c>
      <c r="O79" s="104"/>
      <c r="P79" s="106"/>
      <c r="Q79" s="113"/>
      <c r="R79" s="110">
        <f t="shared" si="15"/>
        <v>0</v>
      </c>
      <c r="S79" s="104"/>
      <c r="T79" s="106"/>
      <c r="U79" s="113"/>
      <c r="V79" s="110">
        <f t="shared" si="16"/>
        <v>0</v>
      </c>
      <c r="W79" s="104"/>
      <c r="X79" s="106"/>
      <c r="Y79" s="113"/>
      <c r="Z79" s="110">
        <f t="shared" si="21"/>
        <v>0</v>
      </c>
      <c r="AA79" s="104"/>
      <c r="AB79" s="106"/>
      <c r="AC79" s="113"/>
      <c r="AD79" s="110">
        <f t="shared" si="17"/>
        <v>0</v>
      </c>
      <c r="AE79" s="104"/>
      <c r="AF79" s="106"/>
      <c r="AG79" s="113"/>
      <c r="AH79" s="108">
        <f t="shared" si="23"/>
        <v>0</v>
      </c>
      <c r="AI79" s="115"/>
      <c r="AJ79" s="115"/>
      <c r="AK79" s="115"/>
      <c r="AL79" s="108">
        <f t="shared" si="24"/>
        <v>0</v>
      </c>
      <c r="AM79" s="115"/>
      <c r="AN79" s="115"/>
      <c r="AO79" s="115"/>
      <c r="AP79" s="123">
        <f t="shared" si="25"/>
        <v>0</v>
      </c>
      <c r="AQ79" s="124">
        <f t="shared" si="26"/>
        <v>0</v>
      </c>
      <c r="AR79" s="144"/>
      <c r="AS79" s="115">
        <f t="shared" si="22"/>
        <v>0</v>
      </c>
      <c r="AT79" s="138"/>
      <c r="AU79" s="138"/>
      <c r="AV79" s="138"/>
      <c r="AW79" s="125"/>
      <c r="AX79" s="120">
        <f t="shared" si="19"/>
        <v>0</v>
      </c>
      <c r="AY79" s="150">
        <f t="shared" si="20"/>
        <v>0</v>
      </c>
    </row>
    <row r="80" spans="1:51" ht="17.25" thickTop="1" thickBot="1">
      <c r="A80" s="111">
        <f t="shared" si="18"/>
        <v>73</v>
      </c>
      <c r="B80" s="102" t="s">
        <v>307</v>
      </c>
      <c r="C80" s="103" t="s">
        <v>318</v>
      </c>
      <c r="D80" s="104" t="s">
        <v>319</v>
      </c>
      <c r="E80" s="104" t="s">
        <v>320</v>
      </c>
      <c r="F80" s="105" t="s">
        <v>36</v>
      </c>
      <c r="G80" s="104" t="s">
        <v>321</v>
      </c>
      <c r="H80" s="106">
        <v>1</v>
      </c>
      <c r="I80" s="107"/>
      <c r="J80" s="108">
        <f t="shared" si="27"/>
        <v>0</v>
      </c>
      <c r="K80" s="104" t="s">
        <v>322</v>
      </c>
      <c r="L80" s="106">
        <v>1</v>
      </c>
      <c r="M80" s="109"/>
      <c r="N80" s="110">
        <f t="shared" si="14"/>
        <v>0</v>
      </c>
      <c r="O80" s="104"/>
      <c r="P80" s="106">
        <v>1</v>
      </c>
      <c r="Q80" s="113">
        <v>2100000</v>
      </c>
      <c r="R80" s="110">
        <f t="shared" si="15"/>
        <v>2100000</v>
      </c>
      <c r="S80" s="104"/>
      <c r="T80" s="106"/>
      <c r="U80" s="113"/>
      <c r="V80" s="110">
        <f t="shared" si="16"/>
        <v>0</v>
      </c>
      <c r="W80" s="104"/>
      <c r="X80" s="106"/>
      <c r="Y80" s="113"/>
      <c r="Z80" s="110">
        <f t="shared" si="21"/>
        <v>0</v>
      </c>
      <c r="AA80" s="104"/>
      <c r="AB80" s="106"/>
      <c r="AC80" s="113"/>
      <c r="AD80" s="110">
        <f t="shared" si="17"/>
        <v>0</v>
      </c>
      <c r="AE80" s="104"/>
      <c r="AF80" s="106"/>
      <c r="AG80" s="113"/>
      <c r="AH80" s="108">
        <f t="shared" si="23"/>
        <v>0</v>
      </c>
      <c r="AI80" s="115"/>
      <c r="AJ80" s="115"/>
      <c r="AK80" s="115"/>
      <c r="AL80" s="108">
        <f t="shared" si="24"/>
        <v>0</v>
      </c>
      <c r="AM80" s="115"/>
      <c r="AN80" s="115"/>
      <c r="AO80" s="115"/>
      <c r="AP80" s="123">
        <f t="shared" si="25"/>
        <v>0</v>
      </c>
      <c r="AQ80" s="124">
        <f t="shared" si="26"/>
        <v>2100000</v>
      </c>
      <c r="AR80" s="144">
        <v>600000</v>
      </c>
      <c r="AS80" s="115">
        <f t="shared" si="22"/>
        <v>1500000</v>
      </c>
      <c r="AT80" s="138"/>
      <c r="AU80" s="138"/>
      <c r="AV80" s="138"/>
      <c r="AW80" s="125"/>
      <c r="AX80" s="120">
        <f t="shared" si="19"/>
        <v>2100000</v>
      </c>
      <c r="AY80" s="150">
        <f t="shared" si="20"/>
        <v>0</v>
      </c>
    </row>
    <row r="81" spans="1:51" ht="17.25" thickTop="1" thickBot="1">
      <c r="A81" s="111">
        <f t="shared" si="18"/>
        <v>74</v>
      </c>
      <c r="B81" s="102" t="s">
        <v>307</v>
      </c>
      <c r="C81" s="103" t="s">
        <v>323</v>
      </c>
      <c r="D81" s="104" t="s">
        <v>324</v>
      </c>
      <c r="E81" s="104" t="s">
        <v>236</v>
      </c>
      <c r="F81" s="105" t="s">
        <v>36</v>
      </c>
      <c r="G81" s="104" t="s">
        <v>325</v>
      </c>
      <c r="H81" s="106">
        <v>1</v>
      </c>
      <c r="I81" s="107">
        <v>470000</v>
      </c>
      <c r="J81" s="108">
        <f t="shared" si="27"/>
        <v>470000</v>
      </c>
      <c r="K81" s="111"/>
      <c r="L81" s="106"/>
      <c r="M81" s="109"/>
      <c r="N81" s="110">
        <f t="shared" si="14"/>
        <v>0</v>
      </c>
      <c r="O81" s="104"/>
      <c r="P81" s="106"/>
      <c r="Q81" s="113"/>
      <c r="R81" s="110">
        <f t="shared" si="15"/>
        <v>0</v>
      </c>
      <c r="S81" s="104"/>
      <c r="T81" s="106"/>
      <c r="U81" s="113"/>
      <c r="V81" s="110">
        <f t="shared" si="16"/>
        <v>0</v>
      </c>
      <c r="W81" s="104"/>
      <c r="X81" s="106"/>
      <c r="Y81" s="113"/>
      <c r="Z81" s="110">
        <f t="shared" si="21"/>
        <v>0</v>
      </c>
      <c r="AA81" s="104"/>
      <c r="AB81" s="106"/>
      <c r="AC81" s="113"/>
      <c r="AD81" s="110">
        <f t="shared" si="17"/>
        <v>0</v>
      </c>
      <c r="AE81" s="104"/>
      <c r="AF81" s="106"/>
      <c r="AG81" s="113"/>
      <c r="AH81" s="108">
        <f t="shared" si="23"/>
        <v>0</v>
      </c>
      <c r="AI81" s="115"/>
      <c r="AJ81" s="115"/>
      <c r="AK81" s="115"/>
      <c r="AL81" s="108">
        <f t="shared" si="24"/>
        <v>0</v>
      </c>
      <c r="AM81" s="115"/>
      <c r="AN81" s="115"/>
      <c r="AO81" s="115"/>
      <c r="AP81" s="123">
        <f t="shared" si="25"/>
        <v>0</v>
      </c>
      <c r="AQ81" s="124">
        <f t="shared" si="26"/>
        <v>470000</v>
      </c>
      <c r="AR81" s="144">
        <v>470000</v>
      </c>
      <c r="AS81" s="115">
        <f t="shared" si="22"/>
        <v>0</v>
      </c>
      <c r="AT81" s="138"/>
      <c r="AU81" s="138"/>
      <c r="AV81" s="138"/>
      <c r="AW81" s="125"/>
      <c r="AX81" s="120">
        <f t="shared" si="19"/>
        <v>470000</v>
      </c>
      <c r="AY81" s="150">
        <f t="shared" si="20"/>
        <v>0</v>
      </c>
    </row>
    <row r="82" spans="1:51" ht="17.25" thickTop="1" thickBot="1">
      <c r="A82" s="111">
        <f t="shared" si="18"/>
        <v>75</v>
      </c>
      <c r="B82" s="102" t="s">
        <v>326</v>
      </c>
      <c r="C82" s="103" t="s">
        <v>327</v>
      </c>
      <c r="D82" s="111" t="s">
        <v>328</v>
      </c>
      <c r="E82" s="111" t="s">
        <v>329</v>
      </c>
      <c r="F82" s="105" t="s">
        <v>36</v>
      </c>
      <c r="G82" s="104" t="s">
        <v>330</v>
      </c>
      <c r="H82" s="106">
        <v>1</v>
      </c>
      <c r="I82" s="107">
        <v>2850000</v>
      </c>
      <c r="J82" s="108">
        <f t="shared" si="27"/>
        <v>2850000</v>
      </c>
      <c r="K82" s="140"/>
      <c r="L82" s="106"/>
      <c r="M82" s="109"/>
      <c r="N82" s="110">
        <f t="shared" si="14"/>
        <v>0</v>
      </c>
      <c r="O82" s="104"/>
      <c r="P82" s="106"/>
      <c r="Q82" s="113"/>
      <c r="R82" s="110">
        <f t="shared" si="15"/>
        <v>0</v>
      </c>
      <c r="S82" s="104"/>
      <c r="T82" s="106"/>
      <c r="U82" s="113"/>
      <c r="V82" s="110">
        <f t="shared" si="16"/>
        <v>0</v>
      </c>
      <c r="W82" s="104"/>
      <c r="X82" s="106"/>
      <c r="Y82" s="113"/>
      <c r="Z82" s="110">
        <f t="shared" si="21"/>
        <v>0</v>
      </c>
      <c r="AA82" s="104"/>
      <c r="AB82" s="106"/>
      <c r="AC82" s="113"/>
      <c r="AD82" s="110">
        <f t="shared" si="17"/>
        <v>0</v>
      </c>
      <c r="AE82" s="104"/>
      <c r="AF82" s="106"/>
      <c r="AG82" s="113"/>
      <c r="AH82" s="108">
        <f t="shared" si="23"/>
        <v>0</v>
      </c>
      <c r="AI82" s="115"/>
      <c r="AJ82" s="115"/>
      <c r="AK82" s="115"/>
      <c r="AL82" s="108">
        <f t="shared" si="24"/>
        <v>0</v>
      </c>
      <c r="AM82" s="115"/>
      <c r="AN82" s="115"/>
      <c r="AO82" s="115"/>
      <c r="AP82" s="123">
        <f t="shared" si="25"/>
        <v>0</v>
      </c>
      <c r="AQ82" s="124">
        <f t="shared" si="26"/>
        <v>2850000</v>
      </c>
      <c r="AR82" s="144"/>
      <c r="AS82" s="115">
        <f t="shared" si="22"/>
        <v>2850000</v>
      </c>
      <c r="AT82" s="138"/>
      <c r="AU82" s="138"/>
      <c r="AV82" s="138"/>
      <c r="AW82" s="125"/>
      <c r="AX82" s="120">
        <f t="shared" si="19"/>
        <v>2850000</v>
      </c>
      <c r="AY82" s="150">
        <f t="shared" si="20"/>
        <v>0</v>
      </c>
    </row>
    <row r="83" spans="1:51" ht="17.25" thickTop="1" thickBot="1">
      <c r="A83" s="111">
        <f t="shared" si="18"/>
        <v>76</v>
      </c>
      <c r="B83" s="102" t="s">
        <v>326</v>
      </c>
      <c r="C83" s="103" t="s">
        <v>331</v>
      </c>
      <c r="D83" s="129" t="s">
        <v>51</v>
      </c>
      <c r="E83" s="130" t="s">
        <v>52</v>
      </c>
      <c r="F83" s="105" t="s">
        <v>36</v>
      </c>
      <c r="G83" s="104" t="s">
        <v>332</v>
      </c>
      <c r="H83" s="106">
        <v>1</v>
      </c>
      <c r="I83" s="107">
        <v>1950000</v>
      </c>
      <c r="J83" s="108">
        <f t="shared" si="27"/>
        <v>1950000</v>
      </c>
      <c r="K83" s="104"/>
      <c r="L83" s="106"/>
      <c r="M83" s="109"/>
      <c r="N83" s="110">
        <f t="shared" si="14"/>
        <v>0</v>
      </c>
      <c r="O83" s="104"/>
      <c r="P83" s="106"/>
      <c r="Q83" s="113"/>
      <c r="R83" s="110">
        <f t="shared" si="15"/>
        <v>0</v>
      </c>
      <c r="S83" s="104"/>
      <c r="T83" s="106"/>
      <c r="U83" s="113"/>
      <c r="V83" s="110">
        <f t="shared" si="16"/>
        <v>0</v>
      </c>
      <c r="W83" s="104"/>
      <c r="X83" s="106"/>
      <c r="Y83" s="113"/>
      <c r="Z83" s="110">
        <f t="shared" si="21"/>
        <v>0</v>
      </c>
      <c r="AA83" s="104"/>
      <c r="AB83" s="106"/>
      <c r="AC83" s="113"/>
      <c r="AD83" s="110">
        <f t="shared" si="17"/>
        <v>0</v>
      </c>
      <c r="AE83" s="104"/>
      <c r="AF83" s="106"/>
      <c r="AG83" s="113"/>
      <c r="AH83" s="108">
        <f t="shared" si="23"/>
        <v>0</v>
      </c>
      <c r="AI83" s="115"/>
      <c r="AJ83" s="115"/>
      <c r="AK83" s="115"/>
      <c r="AL83" s="108">
        <f t="shared" si="24"/>
        <v>0</v>
      </c>
      <c r="AM83" s="115"/>
      <c r="AN83" s="115"/>
      <c r="AO83" s="115"/>
      <c r="AP83" s="123">
        <f t="shared" si="25"/>
        <v>0</v>
      </c>
      <c r="AQ83" s="124">
        <f t="shared" si="26"/>
        <v>1950000</v>
      </c>
      <c r="AR83" s="144"/>
      <c r="AS83" s="115">
        <f t="shared" si="22"/>
        <v>1950000</v>
      </c>
      <c r="AT83" s="138"/>
      <c r="AU83" s="138"/>
      <c r="AV83" s="138"/>
      <c r="AW83" s="125"/>
      <c r="AX83" s="120">
        <f t="shared" si="19"/>
        <v>1950000</v>
      </c>
      <c r="AY83" s="150">
        <f t="shared" si="20"/>
        <v>0</v>
      </c>
    </row>
    <row r="84" spans="1:51" ht="17.25" thickTop="1" thickBot="1">
      <c r="A84" s="111">
        <f t="shared" si="18"/>
        <v>77</v>
      </c>
      <c r="B84" s="102" t="s">
        <v>326</v>
      </c>
      <c r="C84" s="103" t="s">
        <v>333</v>
      </c>
      <c r="D84" s="104" t="s">
        <v>334</v>
      </c>
      <c r="E84" s="104" t="s">
        <v>335</v>
      </c>
      <c r="F84" s="105" t="s">
        <v>36</v>
      </c>
      <c r="G84" s="104" t="s">
        <v>336</v>
      </c>
      <c r="H84" s="106">
        <v>1</v>
      </c>
      <c r="I84" s="107">
        <v>1170000</v>
      </c>
      <c r="J84" s="108">
        <f t="shared" si="27"/>
        <v>1170000</v>
      </c>
      <c r="K84" s="104"/>
      <c r="L84" s="106"/>
      <c r="M84" s="109"/>
      <c r="N84" s="110">
        <f t="shared" si="14"/>
        <v>0</v>
      </c>
      <c r="O84" s="104"/>
      <c r="P84" s="106"/>
      <c r="Q84" s="113"/>
      <c r="R84" s="110">
        <f t="shared" si="15"/>
        <v>0</v>
      </c>
      <c r="S84" s="104"/>
      <c r="T84" s="106"/>
      <c r="U84" s="113"/>
      <c r="V84" s="110">
        <f t="shared" si="16"/>
        <v>0</v>
      </c>
      <c r="W84" s="104"/>
      <c r="X84" s="106"/>
      <c r="Y84" s="113"/>
      <c r="Z84" s="110">
        <f t="shared" si="21"/>
        <v>0</v>
      </c>
      <c r="AA84" s="104"/>
      <c r="AB84" s="106"/>
      <c r="AC84" s="113"/>
      <c r="AD84" s="110">
        <f t="shared" si="17"/>
        <v>0</v>
      </c>
      <c r="AE84" s="104"/>
      <c r="AF84" s="106"/>
      <c r="AG84" s="113"/>
      <c r="AH84" s="108">
        <f t="shared" si="23"/>
        <v>0</v>
      </c>
      <c r="AI84" s="115"/>
      <c r="AJ84" s="115"/>
      <c r="AK84" s="115"/>
      <c r="AL84" s="108">
        <f t="shared" si="24"/>
        <v>0</v>
      </c>
      <c r="AM84" s="115"/>
      <c r="AN84" s="115"/>
      <c r="AO84" s="115"/>
      <c r="AP84" s="123">
        <f t="shared" si="25"/>
        <v>0</v>
      </c>
      <c r="AQ84" s="124">
        <f t="shared" si="26"/>
        <v>1170000</v>
      </c>
      <c r="AR84" s="144">
        <v>500000</v>
      </c>
      <c r="AS84" s="115">
        <f t="shared" si="22"/>
        <v>670000</v>
      </c>
      <c r="AT84" s="138"/>
      <c r="AU84" s="138"/>
      <c r="AV84" s="138"/>
      <c r="AW84" s="125"/>
      <c r="AX84" s="120">
        <f t="shared" si="19"/>
        <v>1170000</v>
      </c>
      <c r="AY84" s="150">
        <f t="shared" si="20"/>
        <v>0</v>
      </c>
    </row>
    <row r="85" spans="1:51" ht="17.25" thickTop="1" thickBot="1">
      <c r="A85" s="111">
        <f t="shared" si="18"/>
        <v>78</v>
      </c>
      <c r="B85" s="102" t="s">
        <v>326</v>
      </c>
      <c r="C85" s="103" t="s">
        <v>337</v>
      </c>
      <c r="D85" s="104" t="s">
        <v>338</v>
      </c>
      <c r="E85" s="104" t="s">
        <v>339</v>
      </c>
      <c r="F85" s="105" t="s">
        <v>36</v>
      </c>
      <c r="G85" s="104" t="s">
        <v>246</v>
      </c>
      <c r="H85" s="106">
        <v>1</v>
      </c>
      <c r="I85" s="109">
        <v>1500000</v>
      </c>
      <c r="J85" s="108">
        <f t="shared" si="27"/>
        <v>1500000</v>
      </c>
      <c r="K85" s="104"/>
      <c r="L85" s="106"/>
      <c r="M85" s="109"/>
      <c r="N85" s="110">
        <f t="shared" si="14"/>
        <v>0</v>
      </c>
      <c r="O85" s="104"/>
      <c r="P85" s="106"/>
      <c r="Q85" s="113"/>
      <c r="R85" s="110">
        <f t="shared" si="15"/>
        <v>0</v>
      </c>
      <c r="S85" s="104"/>
      <c r="T85" s="106"/>
      <c r="U85" s="113"/>
      <c r="V85" s="110">
        <f t="shared" si="16"/>
        <v>0</v>
      </c>
      <c r="W85" s="104"/>
      <c r="X85" s="106"/>
      <c r="Y85" s="113"/>
      <c r="Z85" s="110">
        <f t="shared" si="21"/>
        <v>0</v>
      </c>
      <c r="AA85" s="104"/>
      <c r="AB85" s="106"/>
      <c r="AC85" s="113"/>
      <c r="AD85" s="110">
        <f t="shared" si="17"/>
        <v>0</v>
      </c>
      <c r="AE85" s="104"/>
      <c r="AF85" s="106"/>
      <c r="AG85" s="113"/>
      <c r="AH85" s="108">
        <f t="shared" si="23"/>
        <v>0</v>
      </c>
      <c r="AI85" s="115"/>
      <c r="AJ85" s="115"/>
      <c r="AK85" s="115"/>
      <c r="AL85" s="108">
        <f t="shared" si="24"/>
        <v>0</v>
      </c>
      <c r="AM85" s="115"/>
      <c r="AN85" s="115"/>
      <c r="AO85" s="115"/>
      <c r="AP85" s="123">
        <f t="shared" si="25"/>
        <v>0</v>
      </c>
      <c r="AQ85" s="124">
        <f t="shared" si="26"/>
        <v>1500000</v>
      </c>
      <c r="AR85" s="144">
        <v>1500000</v>
      </c>
      <c r="AS85" s="115">
        <f t="shared" si="22"/>
        <v>0</v>
      </c>
      <c r="AT85" s="138"/>
      <c r="AU85" s="138"/>
      <c r="AV85" s="138"/>
      <c r="AW85" s="125"/>
      <c r="AX85" s="120">
        <f t="shared" si="19"/>
        <v>1500000</v>
      </c>
      <c r="AY85" s="150">
        <f t="shared" si="20"/>
        <v>0</v>
      </c>
    </row>
    <row r="86" spans="1:51" ht="17.25" thickTop="1" thickBot="1">
      <c r="A86" s="111">
        <f t="shared" si="18"/>
        <v>79</v>
      </c>
      <c r="B86" s="102" t="s">
        <v>326</v>
      </c>
      <c r="C86" s="103" t="s">
        <v>340</v>
      </c>
      <c r="D86" s="111" t="s">
        <v>341</v>
      </c>
      <c r="E86" s="111" t="s">
        <v>342</v>
      </c>
      <c r="F86" s="105" t="s">
        <v>36</v>
      </c>
      <c r="G86" s="104" t="s">
        <v>343</v>
      </c>
      <c r="H86" s="106">
        <v>1</v>
      </c>
      <c r="I86" s="107">
        <v>110000</v>
      </c>
      <c r="J86" s="108">
        <f t="shared" si="27"/>
        <v>110000</v>
      </c>
      <c r="K86" s="104"/>
      <c r="L86" s="106"/>
      <c r="M86" s="109"/>
      <c r="N86" s="110">
        <f t="shared" si="14"/>
        <v>0</v>
      </c>
      <c r="O86" s="104"/>
      <c r="P86" s="106"/>
      <c r="Q86" s="113"/>
      <c r="R86" s="110">
        <f t="shared" si="15"/>
        <v>0</v>
      </c>
      <c r="S86" s="104"/>
      <c r="T86" s="106"/>
      <c r="U86" s="113"/>
      <c r="V86" s="110">
        <f t="shared" si="16"/>
        <v>0</v>
      </c>
      <c r="W86" s="104"/>
      <c r="X86" s="106"/>
      <c r="Y86" s="113"/>
      <c r="Z86" s="110">
        <f t="shared" si="21"/>
        <v>0</v>
      </c>
      <c r="AA86" s="104"/>
      <c r="AB86" s="106"/>
      <c r="AC86" s="113"/>
      <c r="AD86" s="110">
        <f t="shared" si="17"/>
        <v>0</v>
      </c>
      <c r="AE86" s="104"/>
      <c r="AF86" s="106"/>
      <c r="AG86" s="113"/>
      <c r="AH86" s="108">
        <f t="shared" si="23"/>
        <v>0</v>
      </c>
      <c r="AI86" s="115"/>
      <c r="AJ86" s="115"/>
      <c r="AK86" s="115"/>
      <c r="AL86" s="108">
        <f t="shared" si="24"/>
        <v>0</v>
      </c>
      <c r="AM86" s="115"/>
      <c r="AN86" s="115"/>
      <c r="AO86" s="115"/>
      <c r="AP86" s="123">
        <f t="shared" si="25"/>
        <v>0</v>
      </c>
      <c r="AQ86" s="124">
        <f t="shared" si="26"/>
        <v>110000</v>
      </c>
      <c r="AR86" s="144">
        <v>110000</v>
      </c>
      <c r="AS86" s="115">
        <f t="shared" si="22"/>
        <v>0</v>
      </c>
      <c r="AT86" s="138"/>
      <c r="AU86" s="138"/>
      <c r="AV86" s="138"/>
      <c r="AW86" s="125"/>
      <c r="AX86" s="120">
        <f t="shared" si="19"/>
        <v>110000</v>
      </c>
      <c r="AY86" s="150">
        <f t="shared" si="20"/>
        <v>0</v>
      </c>
    </row>
    <row r="87" spans="1:51" ht="17.25" thickTop="1" thickBot="1">
      <c r="A87" s="111">
        <f t="shared" si="18"/>
        <v>80</v>
      </c>
      <c r="B87" s="102" t="s">
        <v>344</v>
      </c>
      <c r="C87" s="103" t="s">
        <v>345</v>
      </c>
      <c r="D87" s="111" t="s">
        <v>346</v>
      </c>
      <c r="E87" s="111" t="s">
        <v>347</v>
      </c>
      <c r="F87" s="105" t="s">
        <v>36</v>
      </c>
      <c r="G87" s="104" t="s">
        <v>348</v>
      </c>
      <c r="H87" s="106">
        <v>1</v>
      </c>
      <c r="I87" s="107">
        <v>450000</v>
      </c>
      <c r="J87" s="108">
        <f t="shared" si="27"/>
        <v>450000</v>
      </c>
      <c r="K87" s="104" t="s">
        <v>349</v>
      </c>
      <c r="L87" s="106"/>
      <c r="M87" s="109"/>
      <c r="N87" s="110">
        <f t="shared" si="14"/>
        <v>0</v>
      </c>
      <c r="O87" s="104"/>
      <c r="P87" s="106"/>
      <c r="Q87" s="113"/>
      <c r="R87" s="110">
        <f t="shared" si="15"/>
        <v>0</v>
      </c>
      <c r="S87" s="104"/>
      <c r="T87" s="106"/>
      <c r="U87" s="113"/>
      <c r="V87" s="110">
        <f t="shared" si="16"/>
        <v>0</v>
      </c>
      <c r="W87" s="104"/>
      <c r="X87" s="106"/>
      <c r="Y87" s="113"/>
      <c r="Z87" s="110">
        <f t="shared" si="21"/>
        <v>0</v>
      </c>
      <c r="AA87" s="104"/>
      <c r="AB87" s="106"/>
      <c r="AC87" s="113"/>
      <c r="AD87" s="110">
        <f t="shared" si="17"/>
        <v>0</v>
      </c>
      <c r="AE87" s="104"/>
      <c r="AF87" s="106"/>
      <c r="AG87" s="113"/>
      <c r="AH87" s="108">
        <f t="shared" si="23"/>
        <v>0</v>
      </c>
      <c r="AI87" s="115"/>
      <c r="AJ87" s="115"/>
      <c r="AK87" s="115"/>
      <c r="AL87" s="108">
        <f t="shared" si="24"/>
        <v>0</v>
      </c>
      <c r="AM87" s="115"/>
      <c r="AN87" s="115"/>
      <c r="AO87" s="115"/>
      <c r="AP87" s="123">
        <f t="shared" si="25"/>
        <v>0</v>
      </c>
      <c r="AQ87" s="124">
        <f t="shared" si="26"/>
        <v>450000</v>
      </c>
      <c r="AR87" s="144">
        <v>450000</v>
      </c>
      <c r="AS87" s="115">
        <f t="shared" si="22"/>
        <v>0</v>
      </c>
      <c r="AT87" s="138"/>
      <c r="AU87" s="138"/>
      <c r="AV87" s="138"/>
      <c r="AW87" s="125"/>
      <c r="AX87" s="120">
        <f t="shared" si="19"/>
        <v>450000</v>
      </c>
      <c r="AY87" s="150">
        <f t="shared" si="20"/>
        <v>0</v>
      </c>
    </row>
    <row r="88" spans="1:51" ht="17.25" thickTop="1" thickBot="1">
      <c r="A88" s="111">
        <f t="shared" si="18"/>
        <v>81</v>
      </c>
      <c r="B88" s="102" t="s">
        <v>344</v>
      </c>
      <c r="C88" s="103" t="s">
        <v>350</v>
      </c>
      <c r="D88" s="104" t="s">
        <v>351</v>
      </c>
      <c r="E88" s="104" t="s">
        <v>352</v>
      </c>
      <c r="F88" s="105" t="s">
        <v>36</v>
      </c>
      <c r="G88" s="104" t="s">
        <v>353</v>
      </c>
      <c r="H88" s="106">
        <v>1</v>
      </c>
      <c r="I88" s="107">
        <v>850000</v>
      </c>
      <c r="J88" s="108">
        <f t="shared" si="27"/>
        <v>850000</v>
      </c>
      <c r="K88" s="104" t="s">
        <v>354</v>
      </c>
      <c r="L88" s="106">
        <v>1</v>
      </c>
      <c r="M88" s="109">
        <v>450000</v>
      </c>
      <c r="N88" s="110">
        <f t="shared" si="14"/>
        <v>450000</v>
      </c>
      <c r="O88" s="104"/>
      <c r="P88" s="106"/>
      <c r="Q88" s="113"/>
      <c r="R88" s="110">
        <f t="shared" si="15"/>
        <v>0</v>
      </c>
      <c r="S88" s="104"/>
      <c r="T88" s="106"/>
      <c r="U88" s="113"/>
      <c r="V88" s="110">
        <f t="shared" si="16"/>
        <v>0</v>
      </c>
      <c r="W88" s="104"/>
      <c r="X88" s="106"/>
      <c r="Y88" s="113"/>
      <c r="Z88" s="110">
        <f t="shared" si="21"/>
        <v>0</v>
      </c>
      <c r="AA88" s="104"/>
      <c r="AB88" s="106"/>
      <c r="AC88" s="113"/>
      <c r="AD88" s="110">
        <f t="shared" si="17"/>
        <v>0</v>
      </c>
      <c r="AE88" s="104"/>
      <c r="AF88" s="106"/>
      <c r="AG88" s="113"/>
      <c r="AH88" s="108">
        <f t="shared" si="23"/>
        <v>0</v>
      </c>
      <c r="AI88" s="115"/>
      <c r="AJ88" s="115"/>
      <c r="AK88" s="115"/>
      <c r="AL88" s="108">
        <f t="shared" si="24"/>
        <v>0</v>
      </c>
      <c r="AM88" s="115"/>
      <c r="AN88" s="115"/>
      <c r="AO88" s="115"/>
      <c r="AP88" s="123">
        <f t="shared" si="25"/>
        <v>0</v>
      </c>
      <c r="AQ88" s="124">
        <f t="shared" si="26"/>
        <v>1300000</v>
      </c>
      <c r="AR88" s="144"/>
      <c r="AS88" s="115">
        <f t="shared" si="22"/>
        <v>1300000</v>
      </c>
      <c r="AT88" s="138"/>
      <c r="AU88" s="138"/>
      <c r="AV88" s="138"/>
      <c r="AW88" s="125"/>
      <c r="AX88" s="120">
        <f t="shared" si="19"/>
        <v>1300000</v>
      </c>
      <c r="AY88" s="150">
        <f t="shared" si="20"/>
        <v>0</v>
      </c>
    </row>
    <row r="89" spans="1:51" ht="17.25" thickTop="1" thickBot="1">
      <c r="A89" s="158">
        <f t="shared" si="18"/>
        <v>82</v>
      </c>
      <c r="B89" s="102" t="s">
        <v>344</v>
      </c>
      <c r="C89" s="103" t="s">
        <v>355</v>
      </c>
      <c r="D89" s="159" t="s">
        <v>316</v>
      </c>
      <c r="E89" s="159" t="s">
        <v>356</v>
      </c>
      <c r="F89" s="105" t="s">
        <v>36</v>
      </c>
      <c r="G89" s="159" t="s">
        <v>357</v>
      </c>
      <c r="H89" s="160">
        <v>1</v>
      </c>
      <c r="I89" s="161"/>
      <c r="J89" s="162">
        <f t="shared" si="27"/>
        <v>0</v>
      </c>
      <c r="K89" s="159" t="s">
        <v>358</v>
      </c>
      <c r="L89" s="160">
        <v>1</v>
      </c>
      <c r="M89" s="163"/>
      <c r="N89" s="164">
        <f t="shared" si="14"/>
        <v>0</v>
      </c>
      <c r="O89" s="159" t="s">
        <v>359</v>
      </c>
      <c r="P89" s="160">
        <v>1</v>
      </c>
      <c r="Q89" s="165"/>
      <c r="R89" s="164">
        <f t="shared" si="15"/>
        <v>0</v>
      </c>
      <c r="S89" s="159"/>
      <c r="T89" s="160"/>
      <c r="U89" s="165"/>
      <c r="V89" s="164">
        <f t="shared" si="16"/>
        <v>0</v>
      </c>
      <c r="W89" s="159"/>
      <c r="X89" s="160"/>
      <c r="Y89" s="165"/>
      <c r="Z89" s="164">
        <f t="shared" si="21"/>
        <v>0</v>
      </c>
      <c r="AA89" s="159"/>
      <c r="AB89" s="160"/>
      <c r="AC89" s="165"/>
      <c r="AD89" s="164">
        <f t="shared" si="17"/>
        <v>0</v>
      </c>
      <c r="AE89" s="159"/>
      <c r="AF89" s="160"/>
      <c r="AG89" s="165"/>
      <c r="AH89" s="162">
        <f t="shared" si="23"/>
        <v>0</v>
      </c>
      <c r="AI89" s="166"/>
      <c r="AJ89" s="166"/>
      <c r="AK89" s="166"/>
      <c r="AL89" s="162">
        <f t="shared" si="24"/>
        <v>0</v>
      </c>
      <c r="AM89" s="166"/>
      <c r="AN89" s="166"/>
      <c r="AO89" s="166"/>
      <c r="AP89" s="167">
        <f t="shared" si="25"/>
        <v>0</v>
      </c>
      <c r="AQ89" s="168">
        <f t="shared" si="26"/>
        <v>0</v>
      </c>
      <c r="AR89" s="169"/>
      <c r="AS89" s="115">
        <f t="shared" si="22"/>
        <v>0</v>
      </c>
      <c r="AT89" s="170"/>
      <c r="AU89" s="170"/>
      <c r="AV89" s="170"/>
      <c r="AW89" s="171"/>
      <c r="AX89" s="172">
        <f t="shared" si="19"/>
        <v>0</v>
      </c>
      <c r="AY89" s="173">
        <f t="shared" si="20"/>
        <v>0</v>
      </c>
    </row>
    <row r="90" spans="1:51" ht="17.25" thickTop="1" thickBot="1">
      <c r="A90" s="158">
        <f t="shared" si="18"/>
        <v>83</v>
      </c>
      <c r="B90" s="102" t="s">
        <v>344</v>
      </c>
      <c r="C90" s="103" t="s">
        <v>360</v>
      </c>
      <c r="D90" s="159" t="s">
        <v>361</v>
      </c>
      <c r="E90" s="158" t="s">
        <v>362</v>
      </c>
      <c r="F90" s="105" t="s">
        <v>36</v>
      </c>
      <c r="G90" s="159" t="s">
        <v>363</v>
      </c>
      <c r="H90" s="160">
        <v>1</v>
      </c>
      <c r="I90" s="161">
        <v>2200000</v>
      </c>
      <c r="J90" s="162">
        <f t="shared" si="27"/>
        <v>2200000</v>
      </c>
      <c r="K90" s="159"/>
      <c r="L90" s="160"/>
      <c r="M90" s="163"/>
      <c r="N90" s="164">
        <f t="shared" si="14"/>
        <v>0</v>
      </c>
      <c r="O90" s="159"/>
      <c r="P90" s="160"/>
      <c r="Q90" s="165"/>
      <c r="R90" s="164">
        <f t="shared" si="15"/>
        <v>0</v>
      </c>
      <c r="S90" s="159"/>
      <c r="T90" s="160"/>
      <c r="U90" s="165"/>
      <c r="V90" s="164">
        <f t="shared" si="16"/>
        <v>0</v>
      </c>
      <c r="W90" s="159"/>
      <c r="X90" s="160"/>
      <c r="Y90" s="165"/>
      <c r="Z90" s="164">
        <f t="shared" si="21"/>
        <v>0</v>
      </c>
      <c r="AA90" s="159"/>
      <c r="AB90" s="160"/>
      <c r="AC90" s="165"/>
      <c r="AD90" s="164">
        <f t="shared" si="17"/>
        <v>0</v>
      </c>
      <c r="AE90" s="159"/>
      <c r="AF90" s="160"/>
      <c r="AG90" s="165"/>
      <c r="AH90" s="162">
        <f t="shared" si="23"/>
        <v>0</v>
      </c>
      <c r="AI90" s="166"/>
      <c r="AJ90" s="166"/>
      <c r="AK90" s="166"/>
      <c r="AL90" s="162">
        <f t="shared" si="24"/>
        <v>0</v>
      </c>
      <c r="AM90" s="166"/>
      <c r="AN90" s="166"/>
      <c r="AO90" s="166"/>
      <c r="AP90" s="167">
        <f t="shared" si="25"/>
        <v>0</v>
      </c>
      <c r="AQ90" s="168">
        <f t="shared" si="26"/>
        <v>2200000</v>
      </c>
      <c r="AR90" s="169">
        <v>500000</v>
      </c>
      <c r="AS90" s="115">
        <f t="shared" si="22"/>
        <v>1700000</v>
      </c>
      <c r="AT90" s="170"/>
      <c r="AU90" s="170"/>
      <c r="AV90" s="170"/>
      <c r="AW90" s="171"/>
      <c r="AX90" s="172">
        <f t="shared" si="19"/>
        <v>2200000</v>
      </c>
      <c r="AY90" s="173">
        <f t="shared" si="20"/>
        <v>0</v>
      </c>
    </row>
    <row r="91" spans="1:51" ht="17.25" thickTop="1" thickBot="1">
      <c r="A91" s="158">
        <f t="shared" si="18"/>
        <v>84</v>
      </c>
      <c r="B91" s="102" t="s">
        <v>344</v>
      </c>
      <c r="C91" s="103" t="s">
        <v>364</v>
      </c>
      <c r="D91" s="159" t="s">
        <v>365</v>
      </c>
      <c r="E91" s="174" t="s">
        <v>366</v>
      </c>
      <c r="F91" s="105" t="s">
        <v>36</v>
      </c>
      <c r="G91" s="159" t="s">
        <v>367</v>
      </c>
      <c r="H91" s="160">
        <v>1</v>
      </c>
      <c r="I91" s="161">
        <v>2800000</v>
      </c>
      <c r="J91" s="162">
        <f t="shared" si="27"/>
        <v>2800000</v>
      </c>
      <c r="K91" s="159"/>
      <c r="L91" s="160"/>
      <c r="M91" s="163"/>
      <c r="N91" s="164">
        <f t="shared" si="14"/>
        <v>0</v>
      </c>
      <c r="O91" s="159"/>
      <c r="P91" s="160"/>
      <c r="Q91" s="165"/>
      <c r="R91" s="164">
        <f t="shared" si="15"/>
        <v>0</v>
      </c>
      <c r="S91" s="159"/>
      <c r="T91" s="160"/>
      <c r="U91" s="165"/>
      <c r="V91" s="164">
        <f t="shared" si="16"/>
        <v>0</v>
      </c>
      <c r="W91" s="159"/>
      <c r="X91" s="160"/>
      <c r="Y91" s="165"/>
      <c r="Z91" s="164">
        <f t="shared" si="21"/>
        <v>0</v>
      </c>
      <c r="AA91" s="159"/>
      <c r="AB91" s="160"/>
      <c r="AC91" s="165"/>
      <c r="AD91" s="164">
        <f t="shared" si="17"/>
        <v>0</v>
      </c>
      <c r="AE91" s="159"/>
      <c r="AF91" s="160"/>
      <c r="AG91" s="165"/>
      <c r="AH91" s="162">
        <f t="shared" si="23"/>
        <v>0</v>
      </c>
      <c r="AI91" s="166"/>
      <c r="AJ91" s="166"/>
      <c r="AK91" s="166"/>
      <c r="AL91" s="162">
        <f t="shared" si="24"/>
        <v>0</v>
      </c>
      <c r="AM91" s="166"/>
      <c r="AN91" s="166"/>
      <c r="AO91" s="166"/>
      <c r="AP91" s="167">
        <f t="shared" si="25"/>
        <v>0</v>
      </c>
      <c r="AQ91" s="168">
        <f t="shared" si="26"/>
        <v>2800000</v>
      </c>
      <c r="AR91" s="169">
        <v>2800000</v>
      </c>
      <c r="AS91" s="115">
        <f t="shared" si="22"/>
        <v>0</v>
      </c>
      <c r="AT91" s="170"/>
      <c r="AU91" s="170"/>
      <c r="AV91" s="170"/>
      <c r="AW91" s="171"/>
      <c r="AX91" s="172">
        <f t="shared" si="19"/>
        <v>2800000</v>
      </c>
      <c r="AY91" s="173">
        <f t="shared" si="20"/>
        <v>0</v>
      </c>
    </row>
    <row r="92" spans="1:51" ht="17.25" thickTop="1" thickBot="1">
      <c r="A92" s="158">
        <f t="shared" si="18"/>
        <v>85</v>
      </c>
      <c r="B92" s="102" t="s">
        <v>344</v>
      </c>
      <c r="C92" s="103" t="s">
        <v>368</v>
      </c>
      <c r="D92" s="159" t="s">
        <v>369</v>
      </c>
      <c r="E92" s="159" t="s">
        <v>370</v>
      </c>
      <c r="F92" s="105" t="s">
        <v>36</v>
      </c>
      <c r="G92" s="159" t="s">
        <v>371</v>
      </c>
      <c r="H92" s="160">
        <v>1</v>
      </c>
      <c r="I92" s="161">
        <v>1200000</v>
      </c>
      <c r="J92" s="162">
        <f t="shared" si="27"/>
        <v>1200000</v>
      </c>
      <c r="K92" s="159" t="s">
        <v>372</v>
      </c>
      <c r="L92" s="160">
        <v>1</v>
      </c>
      <c r="M92" s="163">
        <v>1200000</v>
      </c>
      <c r="N92" s="164">
        <f t="shared" si="14"/>
        <v>1200000</v>
      </c>
      <c r="O92" s="159"/>
      <c r="P92" s="160"/>
      <c r="Q92" s="165"/>
      <c r="R92" s="164">
        <f t="shared" si="15"/>
        <v>0</v>
      </c>
      <c r="S92" s="159"/>
      <c r="T92" s="160"/>
      <c r="U92" s="165"/>
      <c r="V92" s="164">
        <f t="shared" si="16"/>
        <v>0</v>
      </c>
      <c r="W92" s="159"/>
      <c r="X92" s="160"/>
      <c r="Y92" s="165"/>
      <c r="Z92" s="164">
        <f t="shared" si="21"/>
        <v>0</v>
      </c>
      <c r="AA92" s="159"/>
      <c r="AB92" s="160"/>
      <c r="AC92" s="165"/>
      <c r="AD92" s="164">
        <f t="shared" si="17"/>
        <v>0</v>
      </c>
      <c r="AE92" s="159"/>
      <c r="AF92" s="160"/>
      <c r="AG92" s="165"/>
      <c r="AH92" s="162">
        <f t="shared" si="23"/>
        <v>0</v>
      </c>
      <c r="AI92" s="166"/>
      <c r="AJ92" s="166"/>
      <c r="AK92" s="166"/>
      <c r="AL92" s="162">
        <f t="shared" si="24"/>
        <v>0</v>
      </c>
      <c r="AM92" s="166"/>
      <c r="AN92" s="166"/>
      <c r="AO92" s="166"/>
      <c r="AP92" s="167">
        <f t="shared" si="25"/>
        <v>0</v>
      </c>
      <c r="AQ92" s="168">
        <f t="shared" si="26"/>
        <v>2400000</v>
      </c>
      <c r="AR92" s="169"/>
      <c r="AS92" s="115">
        <f t="shared" si="22"/>
        <v>2400000</v>
      </c>
      <c r="AT92" s="170"/>
      <c r="AU92" s="170"/>
      <c r="AV92" s="170"/>
      <c r="AW92" s="171"/>
      <c r="AX92" s="172">
        <f t="shared" si="19"/>
        <v>2400000</v>
      </c>
      <c r="AY92" s="173">
        <f t="shared" si="20"/>
        <v>0</v>
      </c>
    </row>
    <row r="93" spans="1:51" ht="17.25" thickTop="1" thickBot="1">
      <c r="A93" s="158">
        <f t="shared" si="18"/>
        <v>86</v>
      </c>
      <c r="B93" s="102" t="s">
        <v>344</v>
      </c>
      <c r="C93" s="103" t="s">
        <v>373</v>
      </c>
      <c r="D93" s="158" t="s">
        <v>92</v>
      </c>
      <c r="E93" s="158"/>
      <c r="F93" s="105" t="s">
        <v>36</v>
      </c>
      <c r="G93" s="159" t="s">
        <v>99</v>
      </c>
      <c r="H93" s="160">
        <v>2</v>
      </c>
      <c r="I93" s="161">
        <v>125000</v>
      </c>
      <c r="J93" s="162">
        <f t="shared" si="27"/>
        <v>250000</v>
      </c>
      <c r="K93" s="159"/>
      <c r="L93" s="160"/>
      <c r="M93" s="163"/>
      <c r="N93" s="164">
        <f t="shared" si="14"/>
        <v>0</v>
      </c>
      <c r="O93" s="159"/>
      <c r="P93" s="160"/>
      <c r="Q93" s="165"/>
      <c r="R93" s="164">
        <f t="shared" si="15"/>
        <v>0</v>
      </c>
      <c r="S93" s="159"/>
      <c r="T93" s="160"/>
      <c r="U93" s="165"/>
      <c r="V93" s="164">
        <f t="shared" si="16"/>
        <v>0</v>
      </c>
      <c r="W93" s="159"/>
      <c r="X93" s="160"/>
      <c r="Y93" s="165"/>
      <c r="Z93" s="164">
        <f t="shared" si="21"/>
        <v>0</v>
      </c>
      <c r="AA93" s="159"/>
      <c r="AB93" s="160"/>
      <c r="AC93" s="165"/>
      <c r="AD93" s="164">
        <f t="shared" si="17"/>
        <v>0</v>
      </c>
      <c r="AE93" s="159"/>
      <c r="AF93" s="160"/>
      <c r="AG93" s="165"/>
      <c r="AH93" s="162">
        <f t="shared" si="23"/>
        <v>0</v>
      </c>
      <c r="AI93" s="166"/>
      <c r="AJ93" s="166"/>
      <c r="AK93" s="166"/>
      <c r="AL93" s="162">
        <f t="shared" si="24"/>
        <v>0</v>
      </c>
      <c r="AM93" s="166"/>
      <c r="AN93" s="166"/>
      <c r="AO93" s="166"/>
      <c r="AP93" s="167">
        <f t="shared" si="25"/>
        <v>0</v>
      </c>
      <c r="AQ93" s="168">
        <f t="shared" si="26"/>
        <v>250000</v>
      </c>
      <c r="AR93" s="169"/>
      <c r="AS93" s="115">
        <f t="shared" si="22"/>
        <v>250000</v>
      </c>
      <c r="AT93" s="170"/>
      <c r="AU93" s="170"/>
      <c r="AV93" s="170"/>
      <c r="AW93" s="171"/>
      <c r="AX93" s="172">
        <f t="shared" si="19"/>
        <v>250000</v>
      </c>
      <c r="AY93" s="173">
        <f t="shared" si="20"/>
        <v>0</v>
      </c>
    </row>
    <row r="94" spans="1:51" ht="17.25" thickTop="1" thickBot="1">
      <c r="A94" s="158">
        <f t="shared" si="18"/>
        <v>87</v>
      </c>
      <c r="B94" s="102" t="s">
        <v>344</v>
      </c>
      <c r="C94" s="103" t="s">
        <v>374</v>
      </c>
      <c r="D94" s="158" t="s">
        <v>92</v>
      </c>
      <c r="E94" s="158"/>
      <c r="F94" s="105" t="s">
        <v>36</v>
      </c>
      <c r="G94" s="159" t="s">
        <v>375</v>
      </c>
      <c r="H94" s="160">
        <v>1</v>
      </c>
      <c r="I94" s="161">
        <v>300000</v>
      </c>
      <c r="J94" s="162">
        <f t="shared" si="27"/>
        <v>300000</v>
      </c>
      <c r="K94" s="159"/>
      <c r="L94" s="160"/>
      <c r="M94" s="163"/>
      <c r="N94" s="164">
        <f t="shared" si="14"/>
        <v>0</v>
      </c>
      <c r="O94" s="159"/>
      <c r="P94" s="160"/>
      <c r="Q94" s="165"/>
      <c r="R94" s="164">
        <f t="shared" si="15"/>
        <v>0</v>
      </c>
      <c r="S94" s="159"/>
      <c r="T94" s="160"/>
      <c r="U94" s="165"/>
      <c r="V94" s="164">
        <f t="shared" si="16"/>
        <v>0</v>
      </c>
      <c r="W94" s="159"/>
      <c r="X94" s="160"/>
      <c r="Y94" s="165"/>
      <c r="Z94" s="164">
        <f t="shared" si="21"/>
        <v>0</v>
      </c>
      <c r="AA94" s="159"/>
      <c r="AB94" s="160"/>
      <c r="AC94" s="165"/>
      <c r="AD94" s="164">
        <f t="shared" si="17"/>
        <v>0</v>
      </c>
      <c r="AE94" s="159"/>
      <c r="AF94" s="160"/>
      <c r="AG94" s="165"/>
      <c r="AH94" s="162">
        <f t="shared" si="23"/>
        <v>0</v>
      </c>
      <c r="AI94" s="166"/>
      <c r="AJ94" s="166"/>
      <c r="AK94" s="166"/>
      <c r="AL94" s="162">
        <f t="shared" si="24"/>
        <v>0</v>
      </c>
      <c r="AM94" s="166"/>
      <c r="AN94" s="166"/>
      <c r="AO94" s="166"/>
      <c r="AP94" s="167">
        <f t="shared" si="25"/>
        <v>0</v>
      </c>
      <c r="AQ94" s="168">
        <f t="shared" si="26"/>
        <v>300000</v>
      </c>
      <c r="AR94" s="169"/>
      <c r="AS94" s="115">
        <f t="shared" si="22"/>
        <v>300000</v>
      </c>
      <c r="AT94" s="170"/>
      <c r="AU94" s="170"/>
      <c r="AV94" s="170"/>
      <c r="AW94" s="171"/>
      <c r="AX94" s="172">
        <f t="shared" si="19"/>
        <v>300000</v>
      </c>
      <c r="AY94" s="173">
        <f t="shared" si="20"/>
        <v>0</v>
      </c>
    </row>
    <row r="95" spans="1:51" ht="17.25" thickTop="1" thickBot="1">
      <c r="A95" s="158">
        <f t="shared" si="18"/>
        <v>88</v>
      </c>
      <c r="B95" s="175" t="s">
        <v>344</v>
      </c>
      <c r="C95" s="103" t="s">
        <v>376</v>
      </c>
      <c r="D95" s="159" t="s">
        <v>377</v>
      </c>
      <c r="E95" s="159" t="s">
        <v>342</v>
      </c>
      <c r="F95" s="105" t="s">
        <v>36</v>
      </c>
      <c r="G95" s="159" t="s">
        <v>378</v>
      </c>
      <c r="H95" s="160">
        <v>1</v>
      </c>
      <c r="I95" s="161">
        <v>1100000</v>
      </c>
      <c r="J95" s="162">
        <f t="shared" si="27"/>
        <v>1100000</v>
      </c>
      <c r="K95" s="159"/>
      <c r="L95" s="160"/>
      <c r="M95" s="163"/>
      <c r="N95" s="164">
        <f t="shared" si="14"/>
        <v>0</v>
      </c>
      <c r="O95" s="159"/>
      <c r="P95" s="160"/>
      <c r="Q95" s="165"/>
      <c r="R95" s="164">
        <f t="shared" si="15"/>
        <v>0</v>
      </c>
      <c r="S95" s="159"/>
      <c r="T95" s="160"/>
      <c r="U95" s="165"/>
      <c r="V95" s="164">
        <f t="shared" si="16"/>
        <v>0</v>
      </c>
      <c r="W95" s="159"/>
      <c r="X95" s="160"/>
      <c r="Y95" s="165"/>
      <c r="Z95" s="164">
        <f t="shared" si="21"/>
        <v>0</v>
      </c>
      <c r="AA95" s="159"/>
      <c r="AB95" s="160"/>
      <c r="AC95" s="165"/>
      <c r="AD95" s="164">
        <f t="shared" si="17"/>
        <v>0</v>
      </c>
      <c r="AE95" s="159"/>
      <c r="AF95" s="160"/>
      <c r="AG95" s="165"/>
      <c r="AH95" s="162">
        <f t="shared" si="23"/>
        <v>0</v>
      </c>
      <c r="AI95" s="166"/>
      <c r="AJ95" s="166"/>
      <c r="AK95" s="166"/>
      <c r="AL95" s="162">
        <f t="shared" si="24"/>
        <v>0</v>
      </c>
      <c r="AM95" s="166"/>
      <c r="AN95" s="166"/>
      <c r="AO95" s="166"/>
      <c r="AP95" s="167">
        <f t="shared" si="25"/>
        <v>0</v>
      </c>
      <c r="AQ95" s="168">
        <f t="shared" si="26"/>
        <v>1100000</v>
      </c>
      <c r="AR95" s="169">
        <v>1100000</v>
      </c>
      <c r="AS95" s="115"/>
      <c r="AT95" s="170"/>
      <c r="AU95" s="170"/>
      <c r="AV95" s="170"/>
      <c r="AW95" s="171"/>
      <c r="AX95" s="172">
        <f t="shared" si="19"/>
        <v>1100000</v>
      </c>
      <c r="AY95" s="173">
        <f t="shared" si="20"/>
        <v>0</v>
      </c>
    </row>
    <row r="96" spans="1:51" ht="17.25" thickTop="1" thickBot="1">
      <c r="A96" s="158">
        <f t="shared" si="18"/>
        <v>89</v>
      </c>
      <c r="B96" s="175" t="s">
        <v>379</v>
      </c>
      <c r="C96" s="103" t="s">
        <v>380</v>
      </c>
      <c r="D96" s="159" t="s">
        <v>381</v>
      </c>
      <c r="E96" s="159" t="s">
        <v>382</v>
      </c>
      <c r="F96" s="105" t="s">
        <v>36</v>
      </c>
      <c r="G96" s="159" t="s">
        <v>383</v>
      </c>
      <c r="H96" s="160">
        <v>1</v>
      </c>
      <c r="I96" s="161">
        <v>3000000</v>
      </c>
      <c r="J96" s="162">
        <f t="shared" si="27"/>
        <v>3000000</v>
      </c>
      <c r="K96" s="159"/>
      <c r="L96" s="160"/>
      <c r="M96" s="163"/>
      <c r="N96" s="164">
        <f t="shared" si="14"/>
        <v>0</v>
      </c>
      <c r="O96" s="159"/>
      <c r="P96" s="160"/>
      <c r="Q96" s="165"/>
      <c r="R96" s="164">
        <f t="shared" si="15"/>
        <v>0</v>
      </c>
      <c r="S96" s="159"/>
      <c r="T96" s="160"/>
      <c r="U96" s="165"/>
      <c r="V96" s="164">
        <f t="shared" si="16"/>
        <v>0</v>
      </c>
      <c r="W96" s="159"/>
      <c r="X96" s="160"/>
      <c r="Y96" s="165"/>
      <c r="Z96" s="164">
        <f t="shared" si="21"/>
        <v>0</v>
      </c>
      <c r="AA96" s="159"/>
      <c r="AB96" s="160"/>
      <c r="AC96" s="165"/>
      <c r="AD96" s="164">
        <f t="shared" si="17"/>
        <v>0</v>
      </c>
      <c r="AE96" s="159"/>
      <c r="AF96" s="160"/>
      <c r="AG96" s="165"/>
      <c r="AH96" s="162">
        <f t="shared" si="23"/>
        <v>0</v>
      </c>
      <c r="AI96" s="166"/>
      <c r="AJ96" s="166"/>
      <c r="AK96" s="166"/>
      <c r="AL96" s="162">
        <f t="shared" si="24"/>
        <v>0</v>
      </c>
      <c r="AM96" s="166"/>
      <c r="AN96" s="166"/>
      <c r="AO96" s="166"/>
      <c r="AP96" s="167">
        <f t="shared" si="25"/>
        <v>0</v>
      </c>
      <c r="AQ96" s="168">
        <f t="shared" si="26"/>
        <v>3000000</v>
      </c>
      <c r="AR96" s="169">
        <v>3000000</v>
      </c>
      <c r="AS96" s="115">
        <f t="shared" si="22"/>
        <v>0</v>
      </c>
      <c r="AT96" s="170"/>
      <c r="AU96" s="170"/>
      <c r="AV96" s="170"/>
      <c r="AW96" s="171"/>
      <c r="AX96" s="172">
        <f t="shared" si="19"/>
        <v>3000000</v>
      </c>
      <c r="AY96" s="173">
        <f t="shared" si="20"/>
        <v>0</v>
      </c>
    </row>
    <row r="97" spans="1:51" ht="17.25" thickTop="1" thickBot="1">
      <c r="A97" s="158">
        <f t="shared" si="18"/>
        <v>90</v>
      </c>
      <c r="B97" s="175" t="s">
        <v>379</v>
      </c>
      <c r="C97" s="103" t="s">
        <v>384</v>
      </c>
      <c r="D97" s="158" t="s">
        <v>385</v>
      </c>
      <c r="E97" s="158" t="s">
        <v>386</v>
      </c>
      <c r="F97" s="105" t="s">
        <v>36</v>
      </c>
      <c r="G97" s="159" t="s">
        <v>387</v>
      </c>
      <c r="H97" s="160">
        <v>1</v>
      </c>
      <c r="I97" s="161">
        <v>1925000</v>
      </c>
      <c r="J97" s="162">
        <f t="shared" si="27"/>
        <v>1925000</v>
      </c>
      <c r="K97" s="159" t="s">
        <v>388</v>
      </c>
      <c r="L97" s="160">
        <v>1</v>
      </c>
      <c r="M97" s="163">
        <v>75000</v>
      </c>
      <c r="N97" s="164">
        <f t="shared" si="14"/>
        <v>75000</v>
      </c>
      <c r="O97" s="159"/>
      <c r="P97" s="160"/>
      <c r="Q97" s="165"/>
      <c r="R97" s="164">
        <f t="shared" si="15"/>
        <v>0</v>
      </c>
      <c r="S97" s="159"/>
      <c r="T97" s="160"/>
      <c r="U97" s="165"/>
      <c r="V97" s="164">
        <f t="shared" si="16"/>
        <v>0</v>
      </c>
      <c r="W97" s="159"/>
      <c r="X97" s="160"/>
      <c r="Y97" s="165"/>
      <c r="Z97" s="164">
        <f t="shared" si="21"/>
        <v>0</v>
      </c>
      <c r="AA97" s="159"/>
      <c r="AB97" s="160"/>
      <c r="AC97" s="165"/>
      <c r="AD97" s="164">
        <f t="shared" si="17"/>
        <v>0</v>
      </c>
      <c r="AE97" s="159"/>
      <c r="AF97" s="160"/>
      <c r="AG97" s="165"/>
      <c r="AH97" s="162">
        <f t="shared" si="23"/>
        <v>0</v>
      </c>
      <c r="AI97" s="166"/>
      <c r="AJ97" s="166"/>
      <c r="AK97" s="166"/>
      <c r="AL97" s="162">
        <f t="shared" si="24"/>
        <v>0</v>
      </c>
      <c r="AM97" s="166"/>
      <c r="AN97" s="166"/>
      <c r="AO97" s="166"/>
      <c r="AP97" s="167">
        <f t="shared" si="25"/>
        <v>0</v>
      </c>
      <c r="AQ97" s="168">
        <f t="shared" si="26"/>
        <v>2000000</v>
      </c>
      <c r="AR97" s="169">
        <v>1000000</v>
      </c>
      <c r="AS97" s="115">
        <f t="shared" si="22"/>
        <v>1000000</v>
      </c>
      <c r="AT97" s="170"/>
      <c r="AU97" s="170"/>
      <c r="AV97" s="170"/>
      <c r="AW97" s="171"/>
      <c r="AX97" s="172">
        <f t="shared" si="19"/>
        <v>2000000</v>
      </c>
      <c r="AY97" s="173">
        <f t="shared" si="20"/>
        <v>0</v>
      </c>
    </row>
    <row r="98" spans="1:51" ht="17.25" thickTop="1" thickBot="1">
      <c r="A98" s="158">
        <f t="shared" si="18"/>
        <v>91</v>
      </c>
      <c r="B98" s="175" t="s">
        <v>379</v>
      </c>
      <c r="C98" s="103" t="s">
        <v>389</v>
      </c>
      <c r="D98" s="174" t="s">
        <v>390</v>
      </c>
      <c r="E98" s="174" t="s">
        <v>391</v>
      </c>
      <c r="F98" s="105" t="s">
        <v>392</v>
      </c>
      <c r="G98" s="159" t="s">
        <v>393</v>
      </c>
      <c r="H98" s="160">
        <v>1</v>
      </c>
      <c r="I98" s="161">
        <v>2600000</v>
      </c>
      <c r="J98" s="162">
        <f t="shared" si="27"/>
        <v>2600000</v>
      </c>
      <c r="K98" s="159" t="s">
        <v>394</v>
      </c>
      <c r="L98" s="160">
        <v>2</v>
      </c>
      <c r="M98" s="165">
        <v>430000</v>
      </c>
      <c r="N98" s="164"/>
      <c r="O98" s="159" t="s">
        <v>395</v>
      </c>
      <c r="P98" s="160">
        <v>3</v>
      </c>
      <c r="Q98" s="165">
        <v>430000</v>
      </c>
      <c r="R98" s="164">
        <f t="shared" si="15"/>
        <v>1290000</v>
      </c>
      <c r="S98" s="159"/>
      <c r="T98" s="160"/>
      <c r="U98" s="165"/>
      <c r="V98" s="164">
        <f t="shared" si="16"/>
        <v>0</v>
      </c>
      <c r="W98" s="159"/>
      <c r="X98" s="160"/>
      <c r="Y98" s="165"/>
      <c r="Z98" s="164">
        <f t="shared" si="21"/>
        <v>0</v>
      </c>
      <c r="AA98" s="159"/>
      <c r="AB98" s="160"/>
      <c r="AC98" s="165"/>
      <c r="AD98" s="164">
        <f t="shared" si="17"/>
        <v>0</v>
      </c>
      <c r="AE98" s="159"/>
      <c r="AF98" s="160"/>
      <c r="AG98" s="165"/>
      <c r="AH98" s="162">
        <f t="shared" si="23"/>
        <v>0</v>
      </c>
      <c r="AI98" s="166"/>
      <c r="AJ98" s="166"/>
      <c r="AK98" s="166"/>
      <c r="AL98" s="162">
        <f t="shared" si="24"/>
        <v>0</v>
      </c>
      <c r="AM98" s="166"/>
      <c r="AN98" s="166"/>
      <c r="AO98" s="166"/>
      <c r="AP98" s="167">
        <f t="shared" si="25"/>
        <v>0</v>
      </c>
      <c r="AQ98" s="168">
        <f t="shared" si="26"/>
        <v>3890000</v>
      </c>
      <c r="AR98" s="169"/>
      <c r="AS98" s="115">
        <f t="shared" si="22"/>
        <v>3890000</v>
      </c>
      <c r="AT98" s="170"/>
      <c r="AU98" s="170"/>
      <c r="AV98" s="170"/>
      <c r="AW98" s="171"/>
      <c r="AX98" s="172">
        <f t="shared" si="19"/>
        <v>3890000</v>
      </c>
      <c r="AY98" s="173">
        <f t="shared" si="20"/>
        <v>0</v>
      </c>
    </row>
    <row r="99" spans="1:51" ht="17.25" thickTop="1" thickBot="1">
      <c r="A99" s="158">
        <f t="shared" si="18"/>
        <v>92</v>
      </c>
      <c r="B99" s="175" t="s">
        <v>396</v>
      </c>
      <c r="C99" s="103" t="s">
        <v>397</v>
      </c>
      <c r="D99" s="159" t="s">
        <v>398</v>
      </c>
      <c r="E99" s="159" t="s">
        <v>399</v>
      </c>
      <c r="F99" s="105" t="s">
        <v>36</v>
      </c>
      <c r="G99" s="159" t="s">
        <v>400</v>
      </c>
      <c r="H99" s="160">
        <v>1</v>
      </c>
      <c r="I99" s="176">
        <v>325000</v>
      </c>
      <c r="J99" s="177">
        <f t="shared" si="27"/>
        <v>325000</v>
      </c>
      <c r="K99" s="178" t="s">
        <v>95</v>
      </c>
      <c r="L99" s="160"/>
      <c r="M99" s="163"/>
      <c r="N99" s="164">
        <f t="shared" si="14"/>
        <v>0</v>
      </c>
      <c r="O99" s="159"/>
      <c r="P99" s="160"/>
      <c r="Q99" s="165"/>
      <c r="R99" s="164">
        <f t="shared" si="15"/>
        <v>0</v>
      </c>
      <c r="S99" s="159"/>
      <c r="T99" s="160"/>
      <c r="U99" s="165"/>
      <c r="V99" s="164">
        <f t="shared" si="16"/>
        <v>0</v>
      </c>
      <c r="W99" s="159"/>
      <c r="X99" s="160"/>
      <c r="Y99" s="165"/>
      <c r="Z99" s="164">
        <f t="shared" si="21"/>
        <v>0</v>
      </c>
      <c r="AA99" s="159"/>
      <c r="AB99" s="160"/>
      <c r="AC99" s="165"/>
      <c r="AD99" s="164">
        <f t="shared" si="17"/>
        <v>0</v>
      </c>
      <c r="AE99" s="159"/>
      <c r="AF99" s="160"/>
      <c r="AG99" s="165"/>
      <c r="AH99" s="162">
        <f t="shared" si="23"/>
        <v>0</v>
      </c>
      <c r="AI99" s="166"/>
      <c r="AJ99" s="166"/>
      <c r="AK99" s="166"/>
      <c r="AL99" s="162">
        <f t="shared" si="24"/>
        <v>0</v>
      </c>
      <c r="AM99" s="166"/>
      <c r="AN99" s="166"/>
      <c r="AO99" s="166"/>
      <c r="AP99" s="167">
        <f t="shared" si="25"/>
        <v>0</v>
      </c>
      <c r="AQ99" s="168">
        <f t="shared" si="26"/>
        <v>325000</v>
      </c>
      <c r="AR99" s="169">
        <v>325000</v>
      </c>
      <c r="AS99" s="115">
        <f t="shared" si="22"/>
        <v>0</v>
      </c>
      <c r="AT99" s="170"/>
      <c r="AU99" s="170"/>
      <c r="AV99" s="170"/>
      <c r="AW99" s="171"/>
      <c r="AX99" s="172">
        <f t="shared" si="19"/>
        <v>325000</v>
      </c>
      <c r="AY99" s="173">
        <f t="shared" si="20"/>
        <v>0</v>
      </c>
    </row>
    <row r="100" spans="1:51" ht="17.25" thickTop="1" thickBot="1">
      <c r="A100" s="158">
        <f t="shared" si="18"/>
        <v>93</v>
      </c>
      <c r="B100" s="175" t="s">
        <v>396</v>
      </c>
      <c r="C100" s="103" t="s">
        <v>401</v>
      </c>
      <c r="D100" s="159" t="s">
        <v>402</v>
      </c>
      <c r="E100" s="159" t="s">
        <v>403</v>
      </c>
      <c r="F100" s="105" t="s">
        <v>36</v>
      </c>
      <c r="G100" s="159" t="s">
        <v>214</v>
      </c>
      <c r="H100" s="160">
        <v>1</v>
      </c>
      <c r="I100" s="161">
        <v>1000000</v>
      </c>
      <c r="J100" s="162">
        <f t="shared" si="27"/>
        <v>1000000</v>
      </c>
      <c r="K100" s="159" t="s">
        <v>404</v>
      </c>
      <c r="L100" s="160">
        <v>2</v>
      </c>
      <c r="M100" s="163">
        <v>65000</v>
      </c>
      <c r="N100" s="164">
        <f t="shared" ref="N100:N162" si="28">L100*M100</f>
        <v>130000</v>
      </c>
      <c r="O100" s="159" t="s">
        <v>405</v>
      </c>
      <c r="P100" s="160">
        <v>1</v>
      </c>
      <c r="Q100" s="165">
        <v>70000</v>
      </c>
      <c r="R100" s="164">
        <f t="shared" ref="R100:R162" si="29">P100*Q100</f>
        <v>70000</v>
      </c>
      <c r="S100" s="159"/>
      <c r="T100" s="160"/>
      <c r="U100" s="165"/>
      <c r="V100" s="164">
        <f t="shared" ref="V100:V162" si="30">T100*U100</f>
        <v>0</v>
      </c>
      <c r="W100" s="159"/>
      <c r="X100" s="160"/>
      <c r="Y100" s="165"/>
      <c r="Z100" s="164">
        <f t="shared" si="21"/>
        <v>0</v>
      </c>
      <c r="AA100" s="159"/>
      <c r="AB100" s="160"/>
      <c r="AC100" s="165"/>
      <c r="AD100" s="164">
        <f t="shared" ref="AD100:AD162" si="31">AB100*AC100</f>
        <v>0</v>
      </c>
      <c r="AE100" s="159"/>
      <c r="AF100" s="160"/>
      <c r="AG100" s="165"/>
      <c r="AH100" s="162">
        <f t="shared" si="23"/>
        <v>0</v>
      </c>
      <c r="AI100" s="166"/>
      <c r="AJ100" s="166"/>
      <c r="AK100" s="166"/>
      <c r="AL100" s="162">
        <f t="shared" si="24"/>
        <v>0</v>
      </c>
      <c r="AM100" s="166"/>
      <c r="AN100" s="166"/>
      <c r="AO100" s="166"/>
      <c r="AP100" s="167">
        <f t="shared" si="25"/>
        <v>0</v>
      </c>
      <c r="AQ100" s="168">
        <f t="shared" si="26"/>
        <v>1200000</v>
      </c>
      <c r="AR100" s="169">
        <v>1200000</v>
      </c>
      <c r="AS100" s="115">
        <f t="shared" si="22"/>
        <v>0</v>
      </c>
      <c r="AT100" s="170"/>
      <c r="AU100" s="170"/>
      <c r="AV100" s="170"/>
      <c r="AW100" s="171"/>
      <c r="AX100" s="172">
        <f t="shared" si="19"/>
        <v>1200000</v>
      </c>
      <c r="AY100" s="173">
        <f t="shared" si="20"/>
        <v>0</v>
      </c>
    </row>
    <row r="101" spans="1:51" ht="17.25" thickTop="1" thickBot="1">
      <c r="A101" s="158">
        <f t="shared" si="18"/>
        <v>94</v>
      </c>
      <c r="B101" s="175" t="s">
        <v>396</v>
      </c>
      <c r="C101" s="103" t="s">
        <v>406</v>
      </c>
      <c r="D101" s="159" t="s">
        <v>407</v>
      </c>
      <c r="E101" s="159" t="s">
        <v>408</v>
      </c>
      <c r="F101" s="105" t="s">
        <v>36</v>
      </c>
      <c r="G101" s="159" t="s">
        <v>409</v>
      </c>
      <c r="H101" s="160">
        <v>1</v>
      </c>
      <c r="I101" s="176">
        <v>450000</v>
      </c>
      <c r="J101" s="177">
        <f t="shared" si="27"/>
        <v>450000</v>
      </c>
      <c r="K101" s="178" t="s">
        <v>95</v>
      </c>
      <c r="L101" s="160"/>
      <c r="M101" s="163"/>
      <c r="N101" s="164">
        <f t="shared" si="28"/>
        <v>0</v>
      </c>
      <c r="O101" s="159"/>
      <c r="P101" s="160"/>
      <c r="Q101" s="165"/>
      <c r="R101" s="164">
        <f t="shared" si="29"/>
        <v>0</v>
      </c>
      <c r="S101" s="159"/>
      <c r="T101" s="160"/>
      <c r="U101" s="165"/>
      <c r="V101" s="164">
        <f t="shared" si="30"/>
        <v>0</v>
      </c>
      <c r="W101" s="159"/>
      <c r="X101" s="160"/>
      <c r="Y101" s="165"/>
      <c r="Z101" s="164">
        <f t="shared" si="21"/>
        <v>0</v>
      </c>
      <c r="AA101" s="159"/>
      <c r="AB101" s="160"/>
      <c r="AC101" s="165"/>
      <c r="AD101" s="164">
        <f t="shared" si="31"/>
        <v>0</v>
      </c>
      <c r="AE101" s="159"/>
      <c r="AF101" s="160"/>
      <c r="AG101" s="165"/>
      <c r="AH101" s="162">
        <f t="shared" si="23"/>
        <v>0</v>
      </c>
      <c r="AI101" s="166"/>
      <c r="AJ101" s="166"/>
      <c r="AK101" s="166"/>
      <c r="AL101" s="162">
        <f t="shared" si="24"/>
        <v>0</v>
      </c>
      <c r="AM101" s="166"/>
      <c r="AN101" s="166"/>
      <c r="AO101" s="166"/>
      <c r="AP101" s="167">
        <f t="shared" si="25"/>
        <v>0</v>
      </c>
      <c r="AQ101" s="168">
        <f t="shared" si="26"/>
        <v>450000</v>
      </c>
      <c r="AR101" s="169">
        <v>450000</v>
      </c>
      <c r="AS101" s="115">
        <f t="shared" si="22"/>
        <v>0</v>
      </c>
      <c r="AT101" s="170"/>
      <c r="AU101" s="170"/>
      <c r="AV101" s="170"/>
      <c r="AW101" s="171"/>
      <c r="AX101" s="172">
        <f t="shared" si="19"/>
        <v>450000</v>
      </c>
      <c r="AY101" s="173">
        <f t="shared" si="20"/>
        <v>0</v>
      </c>
    </row>
    <row r="102" spans="1:51" ht="17.25" thickTop="1" thickBot="1">
      <c r="A102" s="158">
        <f t="shared" si="18"/>
        <v>95</v>
      </c>
      <c r="B102" s="175" t="s">
        <v>396</v>
      </c>
      <c r="C102" s="103" t="s">
        <v>410</v>
      </c>
      <c r="D102" s="159" t="s">
        <v>411</v>
      </c>
      <c r="E102" s="158" t="s">
        <v>412</v>
      </c>
      <c r="F102" s="105" t="s">
        <v>36</v>
      </c>
      <c r="G102" s="159" t="s">
        <v>336</v>
      </c>
      <c r="H102" s="160">
        <v>1</v>
      </c>
      <c r="I102" s="161">
        <v>1200000</v>
      </c>
      <c r="J102" s="162">
        <f t="shared" si="27"/>
        <v>1200000</v>
      </c>
      <c r="K102" s="159"/>
      <c r="L102" s="160"/>
      <c r="M102" s="163"/>
      <c r="N102" s="164">
        <f t="shared" si="28"/>
        <v>0</v>
      </c>
      <c r="O102" s="159"/>
      <c r="P102" s="160"/>
      <c r="Q102" s="165"/>
      <c r="R102" s="164">
        <f t="shared" si="29"/>
        <v>0</v>
      </c>
      <c r="S102" s="159"/>
      <c r="T102" s="160"/>
      <c r="U102" s="165"/>
      <c r="V102" s="164">
        <f t="shared" si="30"/>
        <v>0</v>
      </c>
      <c r="W102" s="159"/>
      <c r="X102" s="160"/>
      <c r="Y102" s="165"/>
      <c r="Z102" s="164">
        <f t="shared" si="21"/>
        <v>0</v>
      </c>
      <c r="AA102" s="159"/>
      <c r="AB102" s="160"/>
      <c r="AC102" s="165"/>
      <c r="AD102" s="164">
        <f t="shared" si="31"/>
        <v>0</v>
      </c>
      <c r="AE102" s="159"/>
      <c r="AF102" s="160"/>
      <c r="AG102" s="165"/>
      <c r="AH102" s="162">
        <f t="shared" si="23"/>
        <v>0</v>
      </c>
      <c r="AI102" s="166"/>
      <c r="AJ102" s="166"/>
      <c r="AK102" s="166"/>
      <c r="AL102" s="162">
        <f t="shared" si="24"/>
        <v>0</v>
      </c>
      <c r="AM102" s="166"/>
      <c r="AN102" s="166"/>
      <c r="AO102" s="166"/>
      <c r="AP102" s="167">
        <f t="shared" si="25"/>
        <v>0</v>
      </c>
      <c r="AQ102" s="168">
        <f t="shared" si="26"/>
        <v>1200000</v>
      </c>
      <c r="AR102" s="169">
        <v>1200000</v>
      </c>
      <c r="AS102" s="115">
        <f t="shared" si="22"/>
        <v>0</v>
      </c>
      <c r="AT102" s="170"/>
      <c r="AU102" s="170"/>
      <c r="AV102" s="170"/>
      <c r="AW102" s="171"/>
      <c r="AX102" s="172">
        <f t="shared" si="19"/>
        <v>1200000</v>
      </c>
      <c r="AY102" s="173">
        <f t="shared" si="20"/>
        <v>0</v>
      </c>
    </row>
    <row r="103" spans="1:51" ht="17.25" thickTop="1" thickBot="1">
      <c r="A103" s="158">
        <f t="shared" si="18"/>
        <v>96</v>
      </c>
      <c r="B103" s="175" t="s">
        <v>396</v>
      </c>
      <c r="C103" s="103" t="s">
        <v>413</v>
      </c>
      <c r="D103" s="159" t="s">
        <v>414</v>
      </c>
      <c r="E103" s="174" t="s">
        <v>415</v>
      </c>
      <c r="F103" s="105" t="s">
        <v>36</v>
      </c>
      <c r="G103" s="179" t="str">
        <f>+B102</f>
        <v>20 april 2014</v>
      </c>
      <c r="H103" s="160">
        <v>1</v>
      </c>
      <c r="I103" s="161">
        <v>1400000</v>
      </c>
      <c r="J103" s="162">
        <f t="shared" si="27"/>
        <v>1400000</v>
      </c>
      <c r="K103" s="159"/>
      <c r="L103" s="160"/>
      <c r="M103" s="163"/>
      <c r="N103" s="164">
        <f t="shared" si="28"/>
        <v>0</v>
      </c>
      <c r="O103" s="159"/>
      <c r="P103" s="160"/>
      <c r="Q103" s="165"/>
      <c r="R103" s="164">
        <f t="shared" si="29"/>
        <v>0</v>
      </c>
      <c r="S103" s="159"/>
      <c r="T103" s="160"/>
      <c r="U103" s="165"/>
      <c r="V103" s="164">
        <f t="shared" si="30"/>
        <v>0</v>
      </c>
      <c r="W103" s="159"/>
      <c r="X103" s="160"/>
      <c r="Y103" s="165"/>
      <c r="Z103" s="164">
        <f t="shared" si="21"/>
        <v>0</v>
      </c>
      <c r="AA103" s="159"/>
      <c r="AB103" s="160"/>
      <c r="AC103" s="165"/>
      <c r="AD103" s="164">
        <f t="shared" si="31"/>
        <v>0</v>
      </c>
      <c r="AE103" s="159"/>
      <c r="AF103" s="160"/>
      <c r="AG103" s="165"/>
      <c r="AH103" s="162">
        <f t="shared" si="23"/>
        <v>0</v>
      </c>
      <c r="AI103" s="166"/>
      <c r="AJ103" s="166"/>
      <c r="AK103" s="166"/>
      <c r="AL103" s="162">
        <f t="shared" si="24"/>
        <v>0</v>
      </c>
      <c r="AM103" s="166"/>
      <c r="AN103" s="166"/>
      <c r="AO103" s="166"/>
      <c r="AP103" s="167">
        <f t="shared" si="25"/>
        <v>0</v>
      </c>
      <c r="AQ103" s="168">
        <f t="shared" si="26"/>
        <v>1400000</v>
      </c>
      <c r="AR103" s="169">
        <v>1400000</v>
      </c>
      <c r="AS103" s="115">
        <f t="shared" si="22"/>
        <v>0</v>
      </c>
      <c r="AT103" s="170"/>
      <c r="AU103" s="170"/>
      <c r="AV103" s="170"/>
      <c r="AW103" s="171"/>
      <c r="AX103" s="172">
        <f t="shared" si="19"/>
        <v>1400000</v>
      </c>
      <c r="AY103" s="173">
        <f t="shared" si="20"/>
        <v>0</v>
      </c>
    </row>
    <row r="104" spans="1:51" ht="17.25" thickTop="1" thickBot="1">
      <c r="A104" s="158">
        <f t="shared" si="18"/>
        <v>97</v>
      </c>
      <c r="B104" s="175" t="s">
        <v>416</v>
      </c>
      <c r="C104" s="103" t="s">
        <v>417</v>
      </c>
      <c r="D104" s="141" t="s">
        <v>135</v>
      </c>
      <c r="E104" s="142" t="s">
        <v>136</v>
      </c>
      <c r="F104" s="105" t="s">
        <v>418</v>
      </c>
      <c r="G104" s="159" t="s">
        <v>419</v>
      </c>
      <c r="H104" s="160">
        <v>1</v>
      </c>
      <c r="I104" s="161">
        <v>3100000</v>
      </c>
      <c r="J104" s="162">
        <f t="shared" si="27"/>
        <v>3100000</v>
      </c>
      <c r="K104" s="159" t="s">
        <v>420</v>
      </c>
      <c r="L104" s="160">
        <v>1</v>
      </c>
      <c r="M104" s="163">
        <v>2300000</v>
      </c>
      <c r="N104" s="164">
        <f t="shared" si="28"/>
        <v>2300000</v>
      </c>
      <c r="O104" s="159" t="s">
        <v>421</v>
      </c>
      <c r="P104" s="160">
        <v>1</v>
      </c>
      <c r="Q104" s="165">
        <v>1750000</v>
      </c>
      <c r="R104" s="164">
        <f t="shared" si="29"/>
        <v>1750000</v>
      </c>
      <c r="S104" s="159" t="s">
        <v>422</v>
      </c>
      <c r="T104" s="160">
        <v>1</v>
      </c>
      <c r="U104" s="165">
        <v>1750000</v>
      </c>
      <c r="V104" s="164">
        <f t="shared" si="30"/>
        <v>1750000</v>
      </c>
      <c r="W104" s="159" t="s">
        <v>423</v>
      </c>
      <c r="X104" s="160">
        <v>1</v>
      </c>
      <c r="Y104" s="165">
        <v>1750000</v>
      </c>
      <c r="Z104" s="164">
        <f t="shared" si="21"/>
        <v>1750000</v>
      </c>
      <c r="AA104" s="159" t="s">
        <v>424</v>
      </c>
      <c r="AB104" s="160">
        <v>1</v>
      </c>
      <c r="AC104" s="165">
        <v>1300000</v>
      </c>
      <c r="AD104" s="164">
        <f t="shared" si="31"/>
        <v>1300000</v>
      </c>
      <c r="AE104" s="159"/>
      <c r="AF104" s="160"/>
      <c r="AG104" s="165"/>
      <c r="AH104" s="162">
        <f t="shared" si="23"/>
        <v>0</v>
      </c>
      <c r="AI104" s="166"/>
      <c r="AJ104" s="166"/>
      <c r="AK104" s="166"/>
      <c r="AL104" s="162">
        <f t="shared" si="24"/>
        <v>0</v>
      </c>
      <c r="AM104" s="166"/>
      <c r="AN104" s="166"/>
      <c r="AO104" s="166"/>
      <c r="AP104" s="167">
        <f t="shared" si="25"/>
        <v>0</v>
      </c>
      <c r="AQ104" s="168">
        <f t="shared" si="26"/>
        <v>11950000</v>
      </c>
      <c r="AR104" s="169"/>
      <c r="AS104" s="115">
        <f t="shared" si="22"/>
        <v>11950000</v>
      </c>
      <c r="AT104" s="170"/>
      <c r="AU104" s="170"/>
      <c r="AV104" s="170"/>
      <c r="AW104" s="171"/>
      <c r="AX104" s="172">
        <f t="shared" si="19"/>
        <v>11950000</v>
      </c>
      <c r="AY104" s="173">
        <f t="shared" si="20"/>
        <v>0</v>
      </c>
    </row>
    <row r="105" spans="1:51" ht="17.25" thickTop="1" thickBot="1">
      <c r="A105" s="158">
        <f t="shared" si="18"/>
        <v>98</v>
      </c>
      <c r="B105" s="175" t="s">
        <v>416</v>
      </c>
      <c r="C105" s="103" t="s">
        <v>425</v>
      </c>
      <c r="D105" s="159" t="s">
        <v>426</v>
      </c>
      <c r="E105" s="159" t="s">
        <v>264</v>
      </c>
      <c r="F105" s="105" t="s">
        <v>36</v>
      </c>
      <c r="G105" s="159" t="s">
        <v>427</v>
      </c>
      <c r="H105" s="160">
        <v>1</v>
      </c>
      <c r="I105" s="161">
        <v>800000</v>
      </c>
      <c r="J105" s="162">
        <f t="shared" si="27"/>
        <v>800000</v>
      </c>
      <c r="K105" s="159" t="s">
        <v>215</v>
      </c>
      <c r="L105" s="160"/>
      <c r="M105" s="163"/>
      <c r="N105" s="164">
        <f t="shared" si="28"/>
        <v>0</v>
      </c>
      <c r="O105" s="159"/>
      <c r="P105" s="160"/>
      <c r="Q105" s="165"/>
      <c r="R105" s="164">
        <f t="shared" si="29"/>
        <v>0</v>
      </c>
      <c r="S105" s="159"/>
      <c r="T105" s="160"/>
      <c r="U105" s="165"/>
      <c r="V105" s="164">
        <f t="shared" si="30"/>
        <v>0</v>
      </c>
      <c r="W105" s="159"/>
      <c r="X105" s="160"/>
      <c r="Y105" s="165"/>
      <c r="Z105" s="164">
        <f t="shared" si="21"/>
        <v>0</v>
      </c>
      <c r="AA105" s="159"/>
      <c r="AB105" s="160"/>
      <c r="AC105" s="165"/>
      <c r="AD105" s="164">
        <f t="shared" si="31"/>
        <v>0</v>
      </c>
      <c r="AE105" s="159"/>
      <c r="AF105" s="160"/>
      <c r="AG105" s="165"/>
      <c r="AH105" s="162">
        <f t="shared" si="23"/>
        <v>0</v>
      </c>
      <c r="AI105" s="166"/>
      <c r="AJ105" s="166"/>
      <c r="AK105" s="166"/>
      <c r="AL105" s="162">
        <f t="shared" si="24"/>
        <v>0</v>
      </c>
      <c r="AM105" s="166"/>
      <c r="AN105" s="166"/>
      <c r="AO105" s="166"/>
      <c r="AP105" s="167">
        <f t="shared" si="25"/>
        <v>0</v>
      </c>
      <c r="AQ105" s="168">
        <f t="shared" si="26"/>
        <v>800000</v>
      </c>
      <c r="AR105" s="169">
        <v>800000</v>
      </c>
      <c r="AS105" s="115">
        <f t="shared" si="22"/>
        <v>0</v>
      </c>
      <c r="AT105" s="170"/>
      <c r="AU105" s="170"/>
      <c r="AV105" s="170"/>
      <c r="AW105" s="171"/>
      <c r="AX105" s="172">
        <f t="shared" si="19"/>
        <v>800000</v>
      </c>
      <c r="AY105" s="173">
        <f t="shared" si="20"/>
        <v>0</v>
      </c>
    </row>
    <row r="106" spans="1:51" ht="17.25" thickTop="1" thickBot="1">
      <c r="A106" s="158">
        <f t="shared" ref="A106:A162" si="32">A105+1</f>
        <v>99</v>
      </c>
      <c r="B106" s="175" t="s">
        <v>416</v>
      </c>
      <c r="C106" s="103" t="s">
        <v>428</v>
      </c>
      <c r="D106" s="126" t="s">
        <v>47</v>
      </c>
      <c r="E106" s="127" t="s">
        <v>48</v>
      </c>
      <c r="F106" s="105" t="s">
        <v>36</v>
      </c>
      <c r="G106" s="159" t="s">
        <v>429</v>
      </c>
      <c r="H106" s="160">
        <v>1</v>
      </c>
      <c r="I106" s="161">
        <v>2050000</v>
      </c>
      <c r="J106" s="162">
        <f t="shared" si="27"/>
        <v>2050000</v>
      </c>
      <c r="K106" s="159"/>
      <c r="L106" s="160"/>
      <c r="M106" s="163"/>
      <c r="N106" s="164">
        <f t="shared" si="28"/>
        <v>0</v>
      </c>
      <c r="O106" s="159"/>
      <c r="P106" s="160"/>
      <c r="Q106" s="165"/>
      <c r="R106" s="164">
        <f t="shared" si="29"/>
        <v>0</v>
      </c>
      <c r="S106" s="159"/>
      <c r="T106" s="160"/>
      <c r="U106" s="165"/>
      <c r="V106" s="164">
        <f t="shared" si="30"/>
        <v>0</v>
      </c>
      <c r="W106" s="159"/>
      <c r="X106" s="160"/>
      <c r="Y106" s="165"/>
      <c r="Z106" s="164">
        <f t="shared" si="21"/>
        <v>0</v>
      </c>
      <c r="AA106" s="159"/>
      <c r="AB106" s="160"/>
      <c r="AC106" s="165"/>
      <c r="AD106" s="164">
        <f t="shared" si="31"/>
        <v>0</v>
      </c>
      <c r="AE106" s="159"/>
      <c r="AF106" s="160"/>
      <c r="AG106" s="165"/>
      <c r="AH106" s="162">
        <f t="shared" si="23"/>
        <v>0</v>
      </c>
      <c r="AI106" s="166"/>
      <c r="AJ106" s="166"/>
      <c r="AK106" s="166"/>
      <c r="AL106" s="162">
        <f t="shared" si="24"/>
        <v>0</v>
      </c>
      <c r="AM106" s="166"/>
      <c r="AN106" s="166"/>
      <c r="AO106" s="166"/>
      <c r="AP106" s="167">
        <f t="shared" si="25"/>
        <v>0</v>
      </c>
      <c r="AQ106" s="168">
        <f t="shared" si="26"/>
        <v>2050000</v>
      </c>
      <c r="AR106" s="169"/>
      <c r="AS106" s="115">
        <f t="shared" si="22"/>
        <v>2050000</v>
      </c>
      <c r="AT106" s="170"/>
      <c r="AU106" s="170"/>
      <c r="AV106" s="170"/>
      <c r="AW106" s="171"/>
      <c r="AX106" s="172">
        <f t="shared" si="19"/>
        <v>2050000</v>
      </c>
      <c r="AY106" s="173">
        <f t="shared" si="20"/>
        <v>0</v>
      </c>
    </row>
    <row r="107" spans="1:51" ht="17.25" thickTop="1" thickBot="1">
      <c r="A107" s="158">
        <f t="shared" si="32"/>
        <v>100</v>
      </c>
      <c r="B107" s="175" t="s">
        <v>416</v>
      </c>
      <c r="C107" s="103" t="s">
        <v>430</v>
      </c>
      <c r="D107" s="174" t="s">
        <v>431</v>
      </c>
      <c r="E107" s="174" t="s">
        <v>432</v>
      </c>
      <c r="F107" s="105" t="s">
        <v>36</v>
      </c>
      <c r="G107" s="159" t="s">
        <v>433</v>
      </c>
      <c r="H107" s="160">
        <v>1</v>
      </c>
      <c r="I107" s="161">
        <v>700000</v>
      </c>
      <c r="J107" s="162">
        <f t="shared" si="27"/>
        <v>700000</v>
      </c>
      <c r="K107" s="159" t="s">
        <v>434</v>
      </c>
      <c r="L107" s="160">
        <v>4</v>
      </c>
      <c r="M107" s="163">
        <v>20000</v>
      </c>
      <c r="N107" s="164">
        <f t="shared" si="28"/>
        <v>80000</v>
      </c>
      <c r="O107" s="159"/>
      <c r="P107" s="160"/>
      <c r="Q107" s="165"/>
      <c r="R107" s="164">
        <f t="shared" si="29"/>
        <v>0</v>
      </c>
      <c r="S107" s="159"/>
      <c r="T107" s="160"/>
      <c r="U107" s="165"/>
      <c r="V107" s="164">
        <f t="shared" si="30"/>
        <v>0</v>
      </c>
      <c r="W107" s="159"/>
      <c r="X107" s="160"/>
      <c r="Y107" s="165"/>
      <c r="Z107" s="164">
        <f t="shared" si="21"/>
        <v>0</v>
      </c>
      <c r="AA107" s="159"/>
      <c r="AB107" s="160"/>
      <c r="AC107" s="165"/>
      <c r="AD107" s="164">
        <f t="shared" si="31"/>
        <v>0</v>
      </c>
      <c r="AE107" s="159"/>
      <c r="AF107" s="160"/>
      <c r="AG107" s="165"/>
      <c r="AH107" s="162">
        <f t="shared" si="23"/>
        <v>0</v>
      </c>
      <c r="AI107" s="166"/>
      <c r="AJ107" s="166"/>
      <c r="AK107" s="166"/>
      <c r="AL107" s="162">
        <f t="shared" si="24"/>
        <v>0</v>
      </c>
      <c r="AM107" s="166"/>
      <c r="AN107" s="166"/>
      <c r="AO107" s="166"/>
      <c r="AP107" s="167">
        <f t="shared" si="25"/>
        <v>0</v>
      </c>
      <c r="AQ107" s="168">
        <f t="shared" si="26"/>
        <v>780000</v>
      </c>
      <c r="AR107" s="169"/>
      <c r="AS107" s="115">
        <f t="shared" si="22"/>
        <v>780000</v>
      </c>
      <c r="AT107" s="170"/>
      <c r="AU107" s="170"/>
      <c r="AV107" s="170"/>
      <c r="AW107" s="171"/>
      <c r="AX107" s="172">
        <f t="shared" si="19"/>
        <v>780000</v>
      </c>
      <c r="AY107" s="173">
        <f t="shared" si="20"/>
        <v>0</v>
      </c>
    </row>
    <row r="108" spans="1:51" ht="17.25" thickTop="1" thickBot="1">
      <c r="A108" s="158">
        <f t="shared" si="32"/>
        <v>101</v>
      </c>
      <c r="B108" s="175" t="s">
        <v>416</v>
      </c>
      <c r="C108" s="103" t="s">
        <v>435</v>
      </c>
      <c r="D108" s="158" t="s">
        <v>436</v>
      </c>
      <c r="E108" s="158" t="s">
        <v>437</v>
      </c>
      <c r="F108" s="105" t="s">
        <v>36</v>
      </c>
      <c r="G108" s="159" t="s">
        <v>438</v>
      </c>
      <c r="H108" s="160">
        <v>1</v>
      </c>
      <c r="I108" s="161">
        <v>560000</v>
      </c>
      <c r="J108" s="162">
        <f t="shared" si="27"/>
        <v>560000</v>
      </c>
      <c r="K108" s="159"/>
      <c r="L108" s="160"/>
      <c r="M108" s="163"/>
      <c r="N108" s="164">
        <f t="shared" si="28"/>
        <v>0</v>
      </c>
      <c r="O108" s="159"/>
      <c r="P108" s="160"/>
      <c r="Q108" s="165"/>
      <c r="R108" s="164">
        <f t="shared" si="29"/>
        <v>0</v>
      </c>
      <c r="S108" s="159"/>
      <c r="T108" s="160"/>
      <c r="U108" s="165"/>
      <c r="V108" s="164">
        <f t="shared" si="30"/>
        <v>0</v>
      </c>
      <c r="W108" s="159"/>
      <c r="X108" s="160"/>
      <c r="Y108" s="165"/>
      <c r="Z108" s="164">
        <f t="shared" si="21"/>
        <v>0</v>
      </c>
      <c r="AA108" s="159"/>
      <c r="AB108" s="160"/>
      <c r="AC108" s="165"/>
      <c r="AD108" s="164">
        <f t="shared" si="31"/>
        <v>0</v>
      </c>
      <c r="AE108" s="159"/>
      <c r="AF108" s="160"/>
      <c r="AG108" s="165"/>
      <c r="AH108" s="162">
        <f t="shared" si="23"/>
        <v>0</v>
      </c>
      <c r="AI108" s="166"/>
      <c r="AJ108" s="166"/>
      <c r="AK108" s="166"/>
      <c r="AL108" s="162">
        <f t="shared" si="24"/>
        <v>0</v>
      </c>
      <c r="AM108" s="166"/>
      <c r="AN108" s="166"/>
      <c r="AO108" s="166"/>
      <c r="AP108" s="167">
        <f t="shared" si="25"/>
        <v>0</v>
      </c>
      <c r="AQ108" s="168">
        <f t="shared" si="26"/>
        <v>560000</v>
      </c>
      <c r="AR108" s="169">
        <v>560000</v>
      </c>
      <c r="AS108" s="115">
        <f t="shared" si="22"/>
        <v>0</v>
      </c>
      <c r="AT108" s="170"/>
      <c r="AU108" s="170"/>
      <c r="AV108" s="170"/>
      <c r="AW108" s="171"/>
      <c r="AX108" s="172">
        <f t="shared" si="19"/>
        <v>560000</v>
      </c>
      <c r="AY108" s="173">
        <f t="shared" si="20"/>
        <v>0</v>
      </c>
    </row>
    <row r="109" spans="1:51" ht="17.25" thickTop="1" thickBot="1">
      <c r="A109" s="158">
        <f t="shared" si="32"/>
        <v>102</v>
      </c>
      <c r="B109" s="175" t="s">
        <v>439</v>
      </c>
      <c r="C109" s="103" t="s">
        <v>440</v>
      </c>
      <c r="D109" s="159" t="s">
        <v>441</v>
      </c>
      <c r="E109" s="159" t="s">
        <v>442</v>
      </c>
      <c r="F109" s="105" t="s">
        <v>36</v>
      </c>
      <c r="G109" s="159" t="s">
        <v>443</v>
      </c>
      <c r="H109" s="160">
        <v>1</v>
      </c>
      <c r="I109" s="161">
        <v>850000</v>
      </c>
      <c r="J109" s="162">
        <f t="shared" si="27"/>
        <v>850000</v>
      </c>
      <c r="K109" s="159"/>
      <c r="L109" s="160"/>
      <c r="M109" s="163"/>
      <c r="N109" s="164">
        <f t="shared" si="28"/>
        <v>0</v>
      </c>
      <c r="O109" s="159"/>
      <c r="P109" s="160"/>
      <c r="Q109" s="165"/>
      <c r="R109" s="164">
        <f t="shared" si="29"/>
        <v>0</v>
      </c>
      <c r="S109" s="159"/>
      <c r="T109" s="160"/>
      <c r="U109" s="165"/>
      <c r="V109" s="164">
        <f t="shared" si="30"/>
        <v>0</v>
      </c>
      <c r="W109" s="159"/>
      <c r="X109" s="160"/>
      <c r="Y109" s="165"/>
      <c r="Z109" s="164">
        <f t="shared" si="21"/>
        <v>0</v>
      </c>
      <c r="AA109" s="159"/>
      <c r="AB109" s="160"/>
      <c r="AC109" s="165"/>
      <c r="AD109" s="164">
        <f t="shared" si="31"/>
        <v>0</v>
      </c>
      <c r="AE109" s="159"/>
      <c r="AF109" s="160"/>
      <c r="AG109" s="165"/>
      <c r="AH109" s="162">
        <f t="shared" si="23"/>
        <v>0</v>
      </c>
      <c r="AI109" s="166"/>
      <c r="AJ109" s="166"/>
      <c r="AK109" s="166"/>
      <c r="AL109" s="162">
        <f t="shared" si="24"/>
        <v>0</v>
      </c>
      <c r="AM109" s="166"/>
      <c r="AN109" s="166"/>
      <c r="AO109" s="166"/>
      <c r="AP109" s="167">
        <f t="shared" si="25"/>
        <v>0</v>
      </c>
      <c r="AQ109" s="168">
        <f t="shared" si="26"/>
        <v>850000</v>
      </c>
      <c r="AR109" s="169"/>
      <c r="AS109" s="115">
        <f t="shared" si="22"/>
        <v>850000</v>
      </c>
      <c r="AT109" s="170"/>
      <c r="AU109" s="170"/>
      <c r="AV109" s="170"/>
      <c r="AW109" s="171"/>
      <c r="AX109" s="172">
        <f t="shared" ref="AX109:AX162" si="33">AR109+AS109+AT109+AU109+AV109+AW109</f>
        <v>850000</v>
      </c>
      <c r="AY109" s="173">
        <f t="shared" ref="AY109:AY162" si="34">AQ109-AR109-AS109-AT109-AU109-AW109</f>
        <v>0</v>
      </c>
    </row>
    <row r="110" spans="1:51" ht="17.25" thickTop="1" thickBot="1">
      <c r="A110" s="158">
        <f t="shared" si="32"/>
        <v>103</v>
      </c>
      <c r="B110" s="175" t="s">
        <v>439</v>
      </c>
      <c r="C110" s="103" t="s">
        <v>444</v>
      </c>
      <c r="D110" s="159" t="s">
        <v>445</v>
      </c>
      <c r="E110" s="159" t="s">
        <v>446</v>
      </c>
      <c r="F110" s="105" t="s">
        <v>36</v>
      </c>
      <c r="G110" s="159" t="s">
        <v>447</v>
      </c>
      <c r="H110" s="160">
        <v>1</v>
      </c>
      <c r="I110" s="161">
        <v>1500000</v>
      </c>
      <c r="J110" s="162">
        <f t="shared" si="27"/>
        <v>1500000</v>
      </c>
      <c r="K110" s="159"/>
      <c r="L110" s="160"/>
      <c r="M110" s="163"/>
      <c r="N110" s="164">
        <f t="shared" si="28"/>
        <v>0</v>
      </c>
      <c r="O110" s="159"/>
      <c r="P110" s="160"/>
      <c r="Q110" s="165"/>
      <c r="R110" s="164">
        <f t="shared" si="29"/>
        <v>0</v>
      </c>
      <c r="S110" s="159"/>
      <c r="T110" s="160"/>
      <c r="U110" s="165"/>
      <c r="V110" s="164">
        <f t="shared" si="30"/>
        <v>0</v>
      </c>
      <c r="W110" s="159"/>
      <c r="X110" s="160"/>
      <c r="Y110" s="165"/>
      <c r="Z110" s="164">
        <f t="shared" si="21"/>
        <v>0</v>
      </c>
      <c r="AA110" s="159"/>
      <c r="AB110" s="160"/>
      <c r="AC110" s="165"/>
      <c r="AD110" s="164">
        <f t="shared" si="31"/>
        <v>0</v>
      </c>
      <c r="AE110" s="159"/>
      <c r="AF110" s="160"/>
      <c r="AG110" s="165"/>
      <c r="AH110" s="162">
        <f t="shared" si="23"/>
        <v>0</v>
      </c>
      <c r="AI110" s="166"/>
      <c r="AJ110" s="166"/>
      <c r="AK110" s="166"/>
      <c r="AL110" s="162">
        <f t="shared" si="24"/>
        <v>0</v>
      </c>
      <c r="AM110" s="166"/>
      <c r="AN110" s="166"/>
      <c r="AO110" s="166"/>
      <c r="AP110" s="167">
        <f t="shared" si="25"/>
        <v>0</v>
      </c>
      <c r="AQ110" s="168">
        <f t="shared" si="26"/>
        <v>1500000</v>
      </c>
      <c r="AR110" s="169"/>
      <c r="AS110" s="115">
        <f t="shared" si="22"/>
        <v>1500000</v>
      </c>
      <c r="AT110" s="170"/>
      <c r="AU110" s="170"/>
      <c r="AV110" s="170"/>
      <c r="AW110" s="171"/>
      <c r="AX110" s="172">
        <f t="shared" si="33"/>
        <v>1500000</v>
      </c>
      <c r="AY110" s="173">
        <f t="shared" si="34"/>
        <v>0</v>
      </c>
    </row>
    <row r="111" spans="1:51" ht="17.25" thickTop="1" thickBot="1">
      <c r="A111" s="158">
        <f t="shared" si="32"/>
        <v>104</v>
      </c>
      <c r="B111" s="175" t="s">
        <v>439</v>
      </c>
      <c r="C111" s="103" t="s">
        <v>448</v>
      </c>
      <c r="D111" s="180" t="s">
        <v>449</v>
      </c>
      <c r="E111" s="180" t="s">
        <v>442</v>
      </c>
      <c r="F111" s="105" t="s">
        <v>36</v>
      </c>
      <c r="G111" s="159" t="s">
        <v>443</v>
      </c>
      <c r="H111" s="160">
        <v>1</v>
      </c>
      <c r="I111" s="161">
        <v>850000</v>
      </c>
      <c r="J111" s="162">
        <f t="shared" si="27"/>
        <v>850000</v>
      </c>
      <c r="K111" s="159"/>
      <c r="L111" s="160"/>
      <c r="M111" s="163"/>
      <c r="N111" s="164">
        <f t="shared" si="28"/>
        <v>0</v>
      </c>
      <c r="O111" s="159"/>
      <c r="P111" s="160"/>
      <c r="Q111" s="165"/>
      <c r="R111" s="164">
        <f t="shared" si="29"/>
        <v>0</v>
      </c>
      <c r="S111" s="159"/>
      <c r="T111" s="160"/>
      <c r="U111" s="165"/>
      <c r="V111" s="164">
        <f t="shared" si="30"/>
        <v>0</v>
      </c>
      <c r="W111" s="159"/>
      <c r="X111" s="160"/>
      <c r="Y111" s="165"/>
      <c r="Z111" s="164">
        <f t="shared" si="21"/>
        <v>0</v>
      </c>
      <c r="AA111" s="159"/>
      <c r="AB111" s="160"/>
      <c r="AC111" s="165"/>
      <c r="AD111" s="164">
        <f t="shared" si="31"/>
        <v>0</v>
      </c>
      <c r="AE111" s="159"/>
      <c r="AF111" s="160"/>
      <c r="AG111" s="165"/>
      <c r="AH111" s="162">
        <f t="shared" si="23"/>
        <v>0</v>
      </c>
      <c r="AI111" s="166"/>
      <c r="AJ111" s="166"/>
      <c r="AK111" s="166"/>
      <c r="AL111" s="162">
        <f t="shared" si="24"/>
        <v>0</v>
      </c>
      <c r="AM111" s="166"/>
      <c r="AN111" s="166"/>
      <c r="AO111" s="166"/>
      <c r="AP111" s="167">
        <f t="shared" si="25"/>
        <v>0</v>
      </c>
      <c r="AQ111" s="168">
        <f t="shared" si="26"/>
        <v>850000</v>
      </c>
      <c r="AR111" s="169">
        <v>500000</v>
      </c>
      <c r="AS111" s="115">
        <f t="shared" si="22"/>
        <v>350000</v>
      </c>
      <c r="AT111" s="170"/>
      <c r="AU111" s="170"/>
      <c r="AV111" s="170"/>
      <c r="AW111" s="171"/>
      <c r="AX111" s="172">
        <f t="shared" si="33"/>
        <v>850000</v>
      </c>
      <c r="AY111" s="173">
        <f t="shared" si="34"/>
        <v>0</v>
      </c>
    </row>
    <row r="112" spans="1:51" ht="17.25" thickTop="1" thickBot="1">
      <c r="A112" s="158">
        <f t="shared" si="32"/>
        <v>105</v>
      </c>
      <c r="B112" s="175" t="s">
        <v>439</v>
      </c>
      <c r="C112" s="103" t="s">
        <v>450</v>
      </c>
      <c r="D112" s="129" t="s">
        <v>51</v>
      </c>
      <c r="E112" s="130" t="s">
        <v>52</v>
      </c>
      <c r="F112" s="105" t="s">
        <v>36</v>
      </c>
      <c r="G112" s="159" t="s">
        <v>451</v>
      </c>
      <c r="H112" s="160">
        <v>1</v>
      </c>
      <c r="I112" s="161">
        <v>2350000</v>
      </c>
      <c r="J112" s="162">
        <f t="shared" si="27"/>
        <v>2350000</v>
      </c>
      <c r="K112" s="159"/>
      <c r="L112" s="160"/>
      <c r="M112" s="163"/>
      <c r="N112" s="164">
        <f t="shared" si="28"/>
        <v>0</v>
      </c>
      <c r="O112" s="159"/>
      <c r="P112" s="160"/>
      <c r="Q112" s="165"/>
      <c r="R112" s="164">
        <f t="shared" si="29"/>
        <v>0</v>
      </c>
      <c r="S112" s="159"/>
      <c r="T112" s="160"/>
      <c r="U112" s="165"/>
      <c r="V112" s="164">
        <f t="shared" si="30"/>
        <v>0</v>
      </c>
      <c r="W112" s="159"/>
      <c r="X112" s="160"/>
      <c r="Y112" s="165"/>
      <c r="Z112" s="164">
        <f t="shared" si="21"/>
        <v>0</v>
      </c>
      <c r="AA112" s="159"/>
      <c r="AB112" s="160"/>
      <c r="AC112" s="165"/>
      <c r="AD112" s="164">
        <f t="shared" si="31"/>
        <v>0</v>
      </c>
      <c r="AE112" s="159"/>
      <c r="AF112" s="160"/>
      <c r="AG112" s="165"/>
      <c r="AH112" s="162">
        <f t="shared" si="23"/>
        <v>0</v>
      </c>
      <c r="AI112" s="166"/>
      <c r="AJ112" s="166"/>
      <c r="AK112" s="166"/>
      <c r="AL112" s="162">
        <f t="shared" si="24"/>
        <v>0</v>
      </c>
      <c r="AM112" s="166"/>
      <c r="AN112" s="166"/>
      <c r="AO112" s="166"/>
      <c r="AP112" s="167">
        <f t="shared" si="25"/>
        <v>0</v>
      </c>
      <c r="AQ112" s="168">
        <f t="shared" si="26"/>
        <v>2350000</v>
      </c>
      <c r="AR112" s="169"/>
      <c r="AS112" s="115">
        <f t="shared" si="22"/>
        <v>2350000</v>
      </c>
      <c r="AT112" s="170"/>
      <c r="AU112" s="170"/>
      <c r="AV112" s="170"/>
      <c r="AW112" s="171"/>
      <c r="AX112" s="172">
        <f t="shared" si="33"/>
        <v>2350000</v>
      </c>
      <c r="AY112" s="173">
        <f t="shared" si="34"/>
        <v>0</v>
      </c>
    </row>
    <row r="113" spans="1:51" ht="17.25" thickTop="1" thickBot="1">
      <c r="A113" s="158">
        <f t="shared" si="32"/>
        <v>106</v>
      </c>
      <c r="B113" s="175" t="s">
        <v>439</v>
      </c>
      <c r="C113" s="103" t="s">
        <v>452</v>
      </c>
      <c r="D113" s="126" t="s">
        <v>47</v>
      </c>
      <c r="E113" s="127" t="s">
        <v>48</v>
      </c>
      <c r="F113" s="105" t="s">
        <v>36</v>
      </c>
      <c r="G113" s="159" t="s">
        <v>453</v>
      </c>
      <c r="H113" s="160">
        <v>1</v>
      </c>
      <c r="I113" s="161">
        <v>2250000</v>
      </c>
      <c r="J113" s="162">
        <f t="shared" si="27"/>
        <v>2250000</v>
      </c>
      <c r="K113" s="159" t="s">
        <v>454</v>
      </c>
      <c r="L113" s="160">
        <v>1</v>
      </c>
      <c r="M113" s="163">
        <v>1950000</v>
      </c>
      <c r="N113" s="164">
        <f t="shared" si="28"/>
        <v>1950000</v>
      </c>
      <c r="O113" s="159"/>
      <c r="P113" s="160"/>
      <c r="Q113" s="165"/>
      <c r="R113" s="164">
        <f t="shared" si="29"/>
        <v>0</v>
      </c>
      <c r="S113" s="159"/>
      <c r="T113" s="160"/>
      <c r="U113" s="165"/>
      <c r="V113" s="164">
        <f t="shared" si="30"/>
        <v>0</v>
      </c>
      <c r="W113" s="159"/>
      <c r="X113" s="160"/>
      <c r="Y113" s="165"/>
      <c r="Z113" s="164">
        <f t="shared" si="21"/>
        <v>0</v>
      </c>
      <c r="AA113" s="159"/>
      <c r="AB113" s="160"/>
      <c r="AC113" s="165"/>
      <c r="AD113" s="164">
        <f t="shared" si="31"/>
        <v>0</v>
      </c>
      <c r="AE113" s="159"/>
      <c r="AF113" s="160"/>
      <c r="AG113" s="165"/>
      <c r="AH113" s="162">
        <f t="shared" si="23"/>
        <v>0</v>
      </c>
      <c r="AI113" s="166"/>
      <c r="AJ113" s="166"/>
      <c r="AK113" s="166"/>
      <c r="AL113" s="162">
        <f t="shared" si="24"/>
        <v>0</v>
      </c>
      <c r="AM113" s="166"/>
      <c r="AN113" s="166"/>
      <c r="AO113" s="166"/>
      <c r="AP113" s="167">
        <f t="shared" si="25"/>
        <v>0</v>
      </c>
      <c r="AQ113" s="168">
        <f t="shared" si="26"/>
        <v>4200000</v>
      </c>
      <c r="AR113" s="169"/>
      <c r="AS113" s="115">
        <f t="shared" si="22"/>
        <v>4200000</v>
      </c>
      <c r="AT113" s="170"/>
      <c r="AU113" s="170"/>
      <c r="AV113" s="170"/>
      <c r="AW113" s="171"/>
      <c r="AX113" s="172">
        <f t="shared" si="33"/>
        <v>4200000</v>
      </c>
      <c r="AY113" s="173">
        <f t="shared" si="34"/>
        <v>0</v>
      </c>
    </row>
    <row r="114" spans="1:51" ht="17.25" thickTop="1" thickBot="1">
      <c r="A114" s="158">
        <f t="shared" si="32"/>
        <v>107</v>
      </c>
      <c r="B114" s="175" t="s">
        <v>439</v>
      </c>
      <c r="C114" s="103" t="s">
        <v>455</v>
      </c>
      <c r="D114" s="158" t="s">
        <v>456</v>
      </c>
      <c r="E114" s="158" t="s">
        <v>457</v>
      </c>
      <c r="F114" s="105" t="s">
        <v>36</v>
      </c>
      <c r="G114" s="159" t="s">
        <v>458</v>
      </c>
      <c r="H114" s="160">
        <v>1</v>
      </c>
      <c r="I114" s="161">
        <v>475000</v>
      </c>
      <c r="J114" s="162">
        <f t="shared" si="27"/>
        <v>475000</v>
      </c>
      <c r="K114" s="159"/>
      <c r="L114" s="160"/>
      <c r="M114" s="163"/>
      <c r="N114" s="164">
        <f t="shared" si="28"/>
        <v>0</v>
      </c>
      <c r="O114" s="159"/>
      <c r="P114" s="160"/>
      <c r="Q114" s="165"/>
      <c r="R114" s="164">
        <f t="shared" si="29"/>
        <v>0</v>
      </c>
      <c r="S114" s="159"/>
      <c r="T114" s="160"/>
      <c r="U114" s="165"/>
      <c r="V114" s="164">
        <f t="shared" si="30"/>
        <v>0</v>
      </c>
      <c r="W114" s="159"/>
      <c r="X114" s="160"/>
      <c r="Y114" s="165"/>
      <c r="Z114" s="164">
        <f t="shared" si="21"/>
        <v>0</v>
      </c>
      <c r="AA114" s="159"/>
      <c r="AB114" s="160"/>
      <c r="AC114" s="165"/>
      <c r="AD114" s="164">
        <f t="shared" si="31"/>
        <v>0</v>
      </c>
      <c r="AE114" s="159"/>
      <c r="AF114" s="160"/>
      <c r="AG114" s="165"/>
      <c r="AH114" s="162">
        <f t="shared" si="23"/>
        <v>0</v>
      </c>
      <c r="AI114" s="166"/>
      <c r="AJ114" s="166"/>
      <c r="AK114" s="166"/>
      <c r="AL114" s="162">
        <f t="shared" si="24"/>
        <v>0</v>
      </c>
      <c r="AM114" s="166"/>
      <c r="AN114" s="166"/>
      <c r="AO114" s="166"/>
      <c r="AP114" s="167">
        <f t="shared" si="25"/>
        <v>0</v>
      </c>
      <c r="AQ114" s="168">
        <f t="shared" si="26"/>
        <v>475000</v>
      </c>
      <c r="AR114" s="169"/>
      <c r="AS114" s="115">
        <f t="shared" si="22"/>
        <v>475000</v>
      </c>
      <c r="AT114" s="170"/>
      <c r="AU114" s="170"/>
      <c r="AV114" s="170"/>
      <c r="AW114" s="171"/>
      <c r="AX114" s="172">
        <f t="shared" si="33"/>
        <v>475000</v>
      </c>
      <c r="AY114" s="173">
        <f t="shared" si="34"/>
        <v>0</v>
      </c>
    </row>
    <row r="115" spans="1:51" ht="17.25" thickTop="1" thickBot="1">
      <c r="A115" s="158">
        <f t="shared" si="32"/>
        <v>108</v>
      </c>
      <c r="B115" s="175" t="s">
        <v>459</v>
      </c>
      <c r="C115" s="103" t="s">
        <v>460</v>
      </c>
      <c r="D115" s="158" t="s">
        <v>461</v>
      </c>
      <c r="E115" s="158" t="s">
        <v>462</v>
      </c>
      <c r="F115" s="105" t="s">
        <v>36</v>
      </c>
      <c r="G115" s="159" t="s">
        <v>57</v>
      </c>
      <c r="H115" s="160">
        <v>1</v>
      </c>
      <c r="I115" s="161">
        <v>1400000</v>
      </c>
      <c r="J115" s="162">
        <f t="shared" si="27"/>
        <v>1400000</v>
      </c>
      <c r="K115" s="159" t="s">
        <v>463</v>
      </c>
      <c r="L115" s="160">
        <v>1</v>
      </c>
      <c r="M115" s="163">
        <v>1750000</v>
      </c>
      <c r="N115" s="164">
        <f t="shared" si="28"/>
        <v>1750000</v>
      </c>
      <c r="O115" s="159" t="s">
        <v>464</v>
      </c>
      <c r="P115" s="160">
        <v>1</v>
      </c>
      <c r="Q115" s="165">
        <v>800000</v>
      </c>
      <c r="R115" s="164">
        <f t="shared" si="29"/>
        <v>800000</v>
      </c>
      <c r="S115" s="159"/>
      <c r="T115" s="160"/>
      <c r="U115" s="165"/>
      <c r="V115" s="164">
        <f t="shared" si="30"/>
        <v>0</v>
      </c>
      <c r="W115" s="159"/>
      <c r="X115" s="160"/>
      <c r="Y115" s="165"/>
      <c r="Z115" s="164">
        <f t="shared" si="21"/>
        <v>0</v>
      </c>
      <c r="AA115" s="159"/>
      <c r="AB115" s="160"/>
      <c r="AC115" s="165"/>
      <c r="AD115" s="164">
        <f t="shared" si="31"/>
        <v>0</v>
      </c>
      <c r="AE115" s="159"/>
      <c r="AF115" s="160"/>
      <c r="AG115" s="165"/>
      <c r="AH115" s="162">
        <f t="shared" si="23"/>
        <v>0</v>
      </c>
      <c r="AI115" s="166"/>
      <c r="AJ115" s="166"/>
      <c r="AK115" s="166"/>
      <c r="AL115" s="162">
        <f t="shared" si="24"/>
        <v>0</v>
      </c>
      <c r="AM115" s="166"/>
      <c r="AN115" s="166"/>
      <c r="AO115" s="166"/>
      <c r="AP115" s="167">
        <f t="shared" si="25"/>
        <v>0</v>
      </c>
      <c r="AQ115" s="168">
        <f t="shared" si="26"/>
        <v>3950000</v>
      </c>
      <c r="AR115" s="169">
        <v>3950000</v>
      </c>
      <c r="AS115" s="115">
        <f t="shared" si="22"/>
        <v>0</v>
      </c>
      <c r="AT115" s="170"/>
      <c r="AU115" s="170"/>
      <c r="AV115" s="170"/>
      <c r="AW115" s="171"/>
      <c r="AX115" s="172">
        <f t="shared" si="33"/>
        <v>3950000</v>
      </c>
      <c r="AY115" s="173">
        <f t="shared" si="34"/>
        <v>0</v>
      </c>
    </row>
    <row r="116" spans="1:51" ht="17.25" thickTop="1" thickBot="1">
      <c r="A116" s="158">
        <f t="shared" si="32"/>
        <v>109</v>
      </c>
      <c r="B116" s="175" t="s">
        <v>459</v>
      </c>
      <c r="C116" s="103" t="s">
        <v>465</v>
      </c>
      <c r="D116" s="159" t="s">
        <v>466</v>
      </c>
      <c r="E116" s="159" t="s">
        <v>467</v>
      </c>
      <c r="F116" s="105" t="s">
        <v>36</v>
      </c>
      <c r="G116" s="159" t="s">
        <v>468</v>
      </c>
      <c r="H116" s="160">
        <v>1</v>
      </c>
      <c r="I116" s="161">
        <v>2400000</v>
      </c>
      <c r="J116" s="162">
        <f t="shared" si="27"/>
        <v>2400000</v>
      </c>
      <c r="K116" s="159"/>
      <c r="L116" s="160"/>
      <c r="M116" s="163"/>
      <c r="N116" s="164">
        <f t="shared" si="28"/>
        <v>0</v>
      </c>
      <c r="O116" s="159"/>
      <c r="P116" s="160"/>
      <c r="Q116" s="165"/>
      <c r="R116" s="164">
        <f t="shared" si="29"/>
        <v>0</v>
      </c>
      <c r="S116" s="159"/>
      <c r="T116" s="160"/>
      <c r="U116" s="165"/>
      <c r="V116" s="164">
        <f t="shared" si="30"/>
        <v>0</v>
      </c>
      <c r="W116" s="159"/>
      <c r="X116" s="160"/>
      <c r="Y116" s="165"/>
      <c r="Z116" s="164">
        <f t="shared" ref="Z116:Z162" si="35">X116*Y116</f>
        <v>0</v>
      </c>
      <c r="AA116" s="159"/>
      <c r="AB116" s="160"/>
      <c r="AC116" s="165"/>
      <c r="AD116" s="164">
        <f t="shared" si="31"/>
        <v>0</v>
      </c>
      <c r="AE116" s="159"/>
      <c r="AF116" s="160"/>
      <c r="AG116" s="165"/>
      <c r="AH116" s="162">
        <f t="shared" si="23"/>
        <v>0</v>
      </c>
      <c r="AI116" s="166"/>
      <c r="AJ116" s="166"/>
      <c r="AK116" s="166"/>
      <c r="AL116" s="162">
        <f t="shared" si="24"/>
        <v>0</v>
      </c>
      <c r="AM116" s="166"/>
      <c r="AN116" s="166"/>
      <c r="AO116" s="166"/>
      <c r="AP116" s="167">
        <f t="shared" si="25"/>
        <v>0</v>
      </c>
      <c r="AQ116" s="181">
        <f t="shared" si="26"/>
        <v>2400000</v>
      </c>
      <c r="AR116" s="169">
        <v>400000</v>
      </c>
      <c r="AS116" s="115">
        <f t="shared" si="22"/>
        <v>2000000</v>
      </c>
      <c r="AT116" s="170"/>
      <c r="AU116" s="170"/>
      <c r="AV116" s="170"/>
      <c r="AW116" s="171"/>
      <c r="AX116" s="172">
        <f t="shared" si="33"/>
        <v>2400000</v>
      </c>
      <c r="AY116" s="173">
        <f t="shared" si="34"/>
        <v>0</v>
      </c>
    </row>
    <row r="117" spans="1:51" ht="17.25" thickTop="1" thickBot="1">
      <c r="A117" s="158">
        <f t="shared" si="32"/>
        <v>110</v>
      </c>
      <c r="B117" s="175" t="s">
        <v>459</v>
      </c>
      <c r="C117" s="103" t="s">
        <v>469</v>
      </c>
      <c r="D117" s="129" t="s">
        <v>51</v>
      </c>
      <c r="E117" s="130" t="s">
        <v>52</v>
      </c>
      <c r="F117" s="105" t="s">
        <v>36</v>
      </c>
      <c r="G117" s="159" t="s">
        <v>321</v>
      </c>
      <c r="H117" s="160">
        <v>1</v>
      </c>
      <c r="I117" s="161">
        <v>850000</v>
      </c>
      <c r="J117" s="162">
        <f t="shared" si="27"/>
        <v>850000</v>
      </c>
      <c r="K117" s="159"/>
      <c r="L117" s="160"/>
      <c r="M117" s="163"/>
      <c r="N117" s="164">
        <f t="shared" si="28"/>
        <v>0</v>
      </c>
      <c r="O117" s="159"/>
      <c r="P117" s="160"/>
      <c r="Q117" s="165"/>
      <c r="R117" s="164">
        <f t="shared" si="29"/>
        <v>0</v>
      </c>
      <c r="S117" s="159"/>
      <c r="T117" s="160"/>
      <c r="U117" s="165"/>
      <c r="V117" s="164">
        <f t="shared" si="30"/>
        <v>0</v>
      </c>
      <c r="W117" s="159"/>
      <c r="X117" s="160"/>
      <c r="Y117" s="165"/>
      <c r="Z117" s="164">
        <f t="shared" si="35"/>
        <v>0</v>
      </c>
      <c r="AA117" s="159"/>
      <c r="AB117" s="160"/>
      <c r="AC117" s="165"/>
      <c r="AD117" s="164">
        <f t="shared" si="31"/>
        <v>0</v>
      </c>
      <c r="AE117" s="159"/>
      <c r="AF117" s="160"/>
      <c r="AG117" s="165"/>
      <c r="AH117" s="162">
        <f t="shared" si="23"/>
        <v>0</v>
      </c>
      <c r="AI117" s="166"/>
      <c r="AJ117" s="166"/>
      <c r="AK117" s="166"/>
      <c r="AL117" s="162">
        <f t="shared" si="24"/>
        <v>0</v>
      </c>
      <c r="AM117" s="166"/>
      <c r="AN117" s="166"/>
      <c r="AO117" s="166"/>
      <c r="AP117" s="167">
        <f t="shared" si="25"/>
        <v>0</v>
      </c>
      <c r="AQ117" s="168">
        <f t="shared" si="26"/>
        <v>850000</v>
      </c>
      <c r="AR117" s="169"/>
      <c r="AS117" s="115">
        <f t="shared" si="22"/>
        <v>850000</v>
      </c>
      <c r="AT117" s="170"/>
      <c r="AU117" s="170"/>
      <c r="AV117" s="170"/>
      <c r="AW117" s="171"/>
      <c r="AX117" s="172">
        <f t="shared" si="33"/>
        <v>850000</v>
      </c>
      <c r="AY117" s="173">
        <f t="shared" si="34"/>
        <v>0</v>
      </c>
    </row>
    <row r="118" spans="1:51" ht="17.25" thickTop="1" thickBot="1">
      <c r="A118" s="158">
        <f t="shared" si="32"/>
        <v>111</v>
      </c>
      <c r="B118" s="175" t="s">
        <v>459</v>
      </c>
      <c r="C118" s="103" t="s">
        <v>470</v>
      </c>
      <c r="D118" s="159" t="s">
        <v>471</v>
      </c>
      <c r="E118" s="159" t="s">
        <v>472</v>
      </c>
      <c r="F118" s="105" t="s">
        <v>36</v>
      </c>
      <c r="G118" s="159" t="s">
        <v>473</v>
      </c>
      <c r="H118" s="160">
        <v>1</v>
      </c>
      <c r="I118" s="161">
        <v>1000000</v>
      </c>
      <c r="J118" s="162">
        <f t="shared" si="27"/>
        <v>1000000</v>
      </c>
      <c r="K118" s="159"/>
      <c r="L118" s="160"/>
      <c r="M118" s="163"/>
      <c r="N118" s="164">
        <f t="shared" si="28"/>
        <v>0</v>
      </c>
      <c r="O118" s="159"/>
      <c r="P118" s="160"/>
      <c r="Q118" s="165"/>
      <c r="R118" s="164">
        <f t="shared" si="29"/>
        <v>0</v>
      </c>
      <c r="S118" s="159"/>
      <c r="T118" s="160"/>
      <c r="U118" s="165"/>
      <c r="V118" s="164">
        <f t="shared" si="30"/>
        <v>0</v>
      </c>
      <c r="W118" s="159"/>
      <c r="X118" s="160"/>
      <c r="Y118" s="165"/>
      <c r="Z118" s="164">
        <f t="shared" si="35"/>
        <v>0</v>
      </c>
      <c r="AA118" s="159"/>
      <c r="AB118" s="160"/>
      <c r="AC118" s="165"/>
      <c r="AD118" s="164">
        <f t="shared" si="31"/>
        <v>0</v>
      </c>
      <c r="AE118" s="159"/>
      <c r="AF118" s="160"/>
      <c r="AG118" s="165"/>
      <c r="AH118" s="162">
        <f t="shared" si="23"/>
        <v>0</v>
      </c>
      <c r="AI118" s="166"/>
      <c r="AJ118" s="166"/>
      <c r="AK118" s="166"/>
      <c r="AL118" s="162">
        <f t="shared" si="24"/>
        <v>0</v>
      </c>
      <c r="AM118" s="166"/>
      <c r="AN118" s="166"/>
      <c r="AO118" s="166"/>
      <c r="AP118" s="167">
        <f t="shared" si="25"/>
        <v>0</v>
      </c>
      <c r="AQ118" s="168">
        <f t="shared" si="26"/>
        <v>1000000</v>
      </c>
      <c r="AR118" s="169">
        <v>1000000</v>
      </c>
      <c r="AS118" s="115">
        <f t="shared" si="22"/>
        <v>0</v>
      </c>
      <c r="AT118" s="170"/>
      <c r="AU118" s="170"/>
      <c r="AV118" s="170"/>
      <c r="AW118" s="171"/>
      <c r="AX118" s="172">
        <f t="shared" si="33"/>
        <v>1000000</v>
      </c>
      <c r="AY118" s="173">
        <f t="shared" si="34"/>
        <v>0</v>
      </c>
    </row>
    <row r="119" spans="1:51" ht="17.25" thickTop="1" thickBot="1">
      <c r="A119" s="158">
        <f t="shared" si="32"/>
        <v>112</v>
      </c>
      <c r="B119" s="175" t="s">
        <v>459</v>
      </c>
      <c r="C119" s="103" t="s">
        <v>474</v>
      </c>
      <c r="D119" s="158" t="s">
        <v>475</v>
      </c>
      <c r="E119" s="158" t="s">
        <v>476</v>
      </c>
      <c r="F119" s="105" t="s">
        <v>36</v>
      </c>
      <c r="G119" s="159" t="s">
        <v>477</v>
      </c>
      <c r="H119" s="160">
        <v>1</v>
      </c>
      <c r="I119" s="161">
        <v>570000</v>
      </c>
      <c r="J119" s="162">
        <f t="shared" si="27"/>
        <v>570000</v>
      </c>
      <c r="K119" s="159"/>
      <c r="L119" s="160"/>
      <c r="M119" s="163"/>
      <c r="N119" s="164">
        <f t="shared" si="28"/>
        <v>0</v>
      </c>
      <c r="O119" s="159"/>
      <c r="P119" s="160"/>
      <c r="Q119" s="165"/>
      <c r="R119" s="164">
        <f t="shared" si="29"/>
        <v>0</v>
      </c>
      <c r="S119" s="159"/>
      <c r="T119" s="160"/>
      <c r="U119" s="165"/>
      <c r="V119" s="164">
        <f t="shared" si="30"/>
        <v>0</v>
      </c>
      <c r="W119" s="159"/>
      <c r="X119" s="160"/>
      <c r="Y119" s="165"/>
      <c r="Z119" s="164">
        <f t="shared" si="35"/>
        <v>0</v>
      </c>
      <c r="AA119" s="159"/>
      <c r="AB119" s="160"/>
      <c r="AC119" s="165"/>
      <c r="AD119" s="164">
        <f t="shared" si="31"/>
        <v>0</v>
      </c>
      <c r="AE119" s="159"/>
      <c r="AF119" s="160"/>
      <c r="AG119" s="165"/>
      <c r="AH119" s="162">
        <f t="shared" si="23"/>
        <v>0</v>
      </c>
      <c r="AI119" s="166"/>
      <c r="AJ119" s="166"/>
      <c r="AK119" s="166"/>
      <c r="AL119" s="162">
        <f t="shared" si="24"/>
        <v>0</v>
      </c>
      <c r="AM119" s="166"/>
      <c r="AN119" s="166"/>
      <c r="AO119" s="166"/>
      <c r="AP119" s="167">
        <f t="shared" si="25"/>
        <v>0</v>
      </c>
      <c r="AQ119" s="168">
        <f t="shared" si="26"/>
        <v>570000</v>
      </c>
      <c r="AR119" s="169"/>
      <c r="AS119" s="115">
        <f t="shared" si="22"/>
        <v>570000</v>
      </c>
      <c r="AT119" s="170"/>
      <c r="AU119" s="170"/>
      <c r="AV119" s="170"/>
      <c r="AW119" s="171"/>
      <c r="AX119" s="172">
        <f t="shared" si="33"/>
        <v>570000</v>
      </c>
      <c r="AY119" s="173">
        <f t="shared" si="34"/>
        <v>0</v>
      </c>
    </row>
    <row r="120" spans="1:51" ht="17.25" thickTop="1" thickBot="1">
      <c r="A120" s="158">
        <f t="shared" si="32"/>
        <v>113</v>
      </c>
      <c r="B120" s="175" t="s">
        <v>478</v>
      </c>
      <c r="C120" s="103" t="s">
        <v>479</v>
      </c>
      <c r="D120" s="180" t="s">
        <v>449</v>
      </c>
      <c r="E120" s="180" t="s">
        <v>442</v>
      </c>
      <c r="F120" s="105" t="s">
        <v>36</v>
      </c>
      <c r="G120" s="159" t="s">
        <v>480</v>
      </c>
      <c r="H120" s="160">
        <v>1</v>
      </c>
      <c r="I120" s="161">
        <v>2925000</v>
      </c>
      <c r="J120" s="162">
        <f t="shared" si="27"/>
        <v>2925000</v>
      </c>
      <c r="K120" s="159"/>
      <c r="L120" s="160"/>
      <c r="M120" s="163"/>
      <c r="N120" s="164">
        <f t="shared" si="28"/>
        <v>0</v>
      </c>
      <c r="O120" s="159"/>
      <c r="P120" s="160"/>
      <c r="Q120" s="165"/>
      <c r="R120" s="164">
        <f t="shared" si="29"/>
        <v>0</v>
      </c>
      <c r="S120" s="159"/>
      <c r="T120" s="160"/>
      <c r="U120" s="165"/>
      <c r="V120" s="164">
        <f t="shared" si="30"/>
        <v>0</v>
      </c>
      <c r="W120" s="159"/>
      <c r="X120" s="160"/>
      <c r="Y120" s="165"/>
      <c r="Z120" s="164">
        <f t="shared" si="35"/>
        <v>0</v>
      </c>
      <c r="AA120" s="159"/>
      <c r="AB120" s="160"/>
      <c r="AC120" s="165"/>
      <c r="AD120" s="164">
        <f t="shared" si="31"/>
        <v>0</v>
      </c>
      <c r="AE120" s="159"/>
      <c r="AF120" s="160"/>
      <c r="AG120" s="165"/>
      <c r="AH120" s="162">
        <f t="shared" si="23"/>
        <v>0</v>
      </c>
      <c r="AI120" s="166"/>
      <c r="AJ120" s="166"/>
      <c r="AK120" s="166"/>
      <c r="AL120" s="162">
        <f t="shared" si="24"/>
        <v>0</v>
      </c>
      <c r="AM120" s="166"/>
      <c r="AN120" s="166"/>
      <c r="AO120" s="166"/>
      <c r="AP120" s="167">
        <f t="shared" si="25"/>
        <v>0</v>
      </c>
      <c r="AQ120" s="168">
        <f t="shared" si="26"/>
        <v>2925000</v>
      </c>
      <c r="AR120" s="169"/>
      <c r="AS120" s="115">
        <f t="shared" si="22"/>
        <v>2925000</v>
      </c>
      <c r="AT120" s="170"/>
      <c r="AU120" s="170"/>
      <c r="AV120" s="170"/>
      <c r="AW120" s="171"/>
      <c r="AX120" s="172">
        <f t="shared" si="33"/>
        <v>2925000</v>
      </c>
      <c r="AY120" s="173">
        <f t="shared" si="34"/>
        <v>0</v>
      </c>
    </row>
    <row r="121" spans="1:51" ht="17.25" thickTop="1" thickBot="1">
      <c r="A121" s="158">
        <f t="shared" si="32"/>
        <v>114</v>
      </c>
      <c r="B121" s="175" t="s">
        <v>478</v>
      </c>
      <c r="C121" s="103" t="s">
        <v>481</v>
      </c>
      <c r="D121" s="159" t="s">
        <v>482</v>
      </c>
      <c r="E121" s="159" t="s">
        <v>483</v>
      </c>
      <c r="F121" s="105" t="s">
        <v>36</v>
      </c>
      <c r="G121" s="159" t="s">
        <v>484</v>
      </c>
      <c r="H121" s="160">
        <v>1</v>
      </c>
      <c r="I121" s="161">
        <v>650000</v>
      </c>
      <c r="J121" s="162">
        <f t="shared" si="27"/>
        <v>650000</v>
      </c>
      <c r="K121" s="159" t="s">
        <v>485</v>
      </c>
      <c r="L121" s="160">
        <v>1</v>
      </c>
      <c r="M121" s="163">
        <v>560000</v>
      </c>
      <c r="N121" s="164">
        <f t="shared" si="28"/>
        <v>560000</v>
      </c>
      <c r="O121" s="159"/>
      <c r="P121" s="160"/>
      <c r="Q121" s="165"/>
      <c r="R121" s="164">
        <f t="shared" si="29"/>
        <v>0</v>
      </c>
      <c r="S121" s="159"/>
      <c r="T121" s="160"/>
      <c r="U121" s="165"/>
      <c r="V121" s="164">
        <f t="shared" si="30"/>
        <v>0</v>
      </c>
      <c r="W121" s="159"/>
      <c r="X121" s="160"/>
      <c r="Y121" s="165"/>
      <c r="Z121" s="164">
        <f t="shared" si="35"/>
        <v>0</v>
      </c>
      <c r="AA121" s="159"/>
      <c r="AB121" s="160"/>
      <c r="AC121" s="165"/>
      <c r="AD121" s="164">
        <f t="shared" si="31"/>
        <v>0</v>
      </c>
      <c r="AE121" s="159"/>
      <c r="AF121" s="160"/>
      <c r="AG121" s="165"/>
      <c r="AH121" s="162">
        <f t="shared" si="23"/>
        <v>0</v>
      </c>
      <c r="AI121" s="166"/>
      <c r="AJ121" s="166"/>
      <c r="AK121" s="166"/>
      <c r="AL121" s="162">
        <f t="shared" si="24"/>
        <v>0</v>
      </c>
      <c r="AM121" s="166"/>
      <c r="AN121" s="166"/>
      <c r="AO121" s="166"/>
      <c r="AP121" s="167">
        <f t="shared" si="25"/>
        <v>0</v>
      </c>
      <c r="AQ121" s="168">
        <f t="shared" si="26"/>
        <v>1210000</v>
      </c>
      <c r="AR121" s="169">
        <v>1210000</v>
      </c>
      <c r="AS121" s="115">
        <f t="shared" si="22"/>
        <v>0</v>
      </c>
      <c r="AT121" s="170"/>
      <c r="AU121" s="170"/>
      <c r="AV121" s="170"/>
      <c r="AW121" s="171"/>
      <c r="AX121" s="172">
        <f t="shared" si="33"/>
        <v>1210000</v>
      </c>
      <c r="AY121" s="173">
        <f t="shared" si="34"/>
        <v>0</v>
      </c>
    </row>
    <row r="122" spans="1:51" ht="17.25" thickTop="1" thickBot="1">
      <c r="A122" s="158">
        <f t="shared" si="32"/>
        <v>115</v>
      </c>
      <c r="B122" s="175" t="s">
        <v>478</v>
      </c>
      <c r="C122" s="103" t="s">
        <v>486</v>
      </c>
      <c r="D122" s="159" t="s">
        <v>487</v>
      </c>
      <c r="E122" s="159" t="s">
        <v>488</v>
      </c>
      <c r="F122" s="105" t="s">
        <v>36</v>
      </c>
      <c r="G122" s="159" t="s">
        <v>233</v>
      </c>
      <c r="H122" s="160">
        <v>1</v>
      </c>
      <c r="I122" s="161">
        <v>1750000</v>
      </c>
      <c r="J122" s="162">
        <f t="shared" si="27"/>
        <v>1750000</v>
      </c>
      <c r="K122" s="159"/>
      <c r="L122" s="160"/>
      <c r="M122" s="163"/>
      <c r="N122" s="164">
        <f t="shared" si="28"/>
        <v>0</v>
      </c>
      <c r="O122" s="159"/>
      <c r="P122" s="160"/>
      <c r="Q122" s="165"/>
      <c r="R122" s="164">
        <f t="shared" si="29"/>
        <v>0</v>
      </c>
      <c r="S122" s="159"/>
      <c r="T122" s="160"/>
      <c r="U122" s="165"/>
      <c r="V122" s="164">
        <f t="shared" si="30"/>
        <v>0</v>
      </c>
      <c r="W122" s="159"/>
      <c r="X122" s="160"/>
      <c r="Y122" s="165"/>
      <c r="Z122" s="164">
        <f t="shared" si="35"/>
        <v>0</v>
      </c>
      <c r="AA122" s="159"/>
      <c r="AB122" s="160"/>
      <c r="AC122" s="165"/>
      <c r="AD122" s="164">
        <f t="shared" si="31"/>
        <v>0</v>
      </c>
      <c r="AE122" s="159"/>
      <c r="AF122" s="160"/>
      <c r="AG122" s="165"/>
      <c r="AH122" s="162">
        <f t="shared" si="23"/>
        <v>0</v>
      </c>
      <c r="AI122" s="166"/>
      <c r="AJ122" s="166"/>
      <c r="AK122" s="166"/>
      <c r="AL122" s="162">
        <f t="shared" si="24"/>
        <v>0</v>
      </c>
      <c r="AM122" s="166"/>
      <c r="AN122" s="166"/>
      <c r="AO122" s="166"/>
      <c r="AP122" s="167">
        <f t="shared" si="25"/>
        <v>0</v>
      </c>
      <c r="AQ122" s="168">
        <f t="shared" si="26"/>
        <v>1750000</v>
      </c>
      <c r="AR122" s="169"/>
      <c r="AS122" s="115">
        <f t="shared" si="22"/>
        <v>1750000</v>
      </c>
      <c r="AT122" s="170"/>
      <c r="AU122" s="170"/>
      <c r="AV122" s="170"/>
      <c r="AW122" s="171"/>
      <c r="AX122" s="172">
        <f t="shared" si="33"/>
        <v>1750000</v>
      </c>
      <c r="AY122" s="173">
        <f t="shared" si="34"/>
        <v>0</v>
      </c>
    </row>
    <row r="123" spans="1:51" ht="17.25" thickTop="1" thickBot="1">
      <c r="A123" s="158">
        <f t="shared" si="32"/>
        <v>116</v>
      </c>
      <c r="B123" s="175" t="s">
        <v>478</v>
      </c>
      <c r="C123" s="103" t="s">
        <v>489</v>
      </c>
      <c r="D123" s="159" t="s">
        <v>490</v>
      </c>
      <c r="E123" s="159" t="s">
        <v>491</v>
      </c>
      <c r="F123" s="105" t="s">
        <v>36</v>
      </c>
      <c r="G123" s="159" t="s">
        <v>492</v>
      </c>
      <c r="H123" s="160">
        <v>1</v>
      </c>
      <c r="I123" s="161">
        <v>420000</v>
      </c>
      <c r="J123" s="162">
        <f t="shared" si="27"/>
        <v>420000</v>
      </c>
      <c r="K123" s="159"/>
      <c r="L123" s="160"/>
      <c r="M123" s="163"/>
      <c r="N123" s="164">
        <f t="shared" si="28"/>
        <v>0</v>
      </c>
      <c r="O123" s="159"/>
      <c r="P123" s="160"/>
      <c r="Q123" s="165"/>
      <c r="R123" s="164">
        <f t="shared" si="29"/>
        <v>0</v>
      </c>
      <c r="S123" s="159"/>
      <c r="T123" s="160"/>
      <c r="U123" s="165"/>
      <c r="V123" s="164">
        <f t="shared" si="30"/>
        <v>0</v>
      </c>
      <c r="W123" s="159"/>
      <c r="X123" s="160"/>
      <c r="Y123" s="165"/>
      <c r="Z123" s="164">
        <f t="shared" si="35"/>
        <v>0</v>
      </c>
      <c r="AA123" s="159"/>
      <c r="AB123" s="160"/>
      <c r="AC123" s="165"/>
      <c r="AD123" s="164">
        <f t="shared" si="31"/>
        <v>0</v>
      </c>
      <c r="AE123" s="159"/>
      <c r="AF123" s="160"/>
      <c r="AG123" s="165"/>
      <c r="AH123" s="162">
        <f t="shared" si="23"/>
        <v>0</v>
      </c>
      <c r="AI123" s="166"/>
      <c r="AJ123" s="166"/>
      <c r="AK123" s="166"/>
      <c r="AL123" s="162">
        <f t="shared" si="24"/>
        <v>0</v>
      </c>
      <c r="AM123" s="166"/>
      <c r="AN123" s="166"/>
      <c r="AO123" s="166"/>
      <c r="AP123" s="167">
        <f t="shared" si="25"/>
        <v>0</v>
      </c>
      <c r="AQ123" s="168">
        <f t="shared" si="26"/>
        <v>420000</v>
      </c>
      <c r="AR123" s="169"/>
      <c r="AS123" s="115">
        <f t="shared" si="22"/>
        <v>420000</v>
      </c>
      <c r="AT123" s="170"/>
      <c r="AU123" s="170"/>
      <c r="AV123" s="170"/>
      <c r="AW123" s="171"/>
      <c r="AX123" s="172">
        <f t="shared" si="33"/>
        <v>420000</v>
      </c>
      <c r="AY123" s="173">
        <f t="shared" si="34"/>
        <v>0</v>
      </c>
    </row>
    <row r="124" spans="1:51" ht="17.25" thickTop="1" thickBot="1">
      <c r="A124" s="158">
        <f t="shared" si="32"/>
        <v>117</v>
      </c>
      <c r="B124" s="175" t="s">
        <v>478</v>
      </c>
      <c r="C124" s="103" t="s">
        <v>493</v>
      </c>
      <c r="D124" s="151" t="s">
        <v>244</v>
      </c>
      <c r="E124" s="151" t="s">
        <v>245</v>
      </c>
      <c r="F124" s="105" t="s">
        <v>36</v>
      </c>
      <c r="G124" s="159" t="s">
        <v>332</v>
      </c>
      <c r="H124" s="160">
        <v>1</v>
      </c>
      <c r="I124" s="161">
        <v>1950000</v>
      </c>
      <c r="J124" s="162">
        <f t="shared" si="27"/>
        <v>1950000</v>
      </c>
      <c r="K124" s="159"/>
      <c r="L124" s="160"/>
      <c r="M124" s="163"/>
      <c r="N124" s="164">
        <f t="shared" si="28"/>
        <v>0</v>
      </c>
      <c r="O124" s="159"/>
      <c r="P124" s="160"/>
      <c r="Q124" s="165"/>
      <c r="R124" s="164">
        <f t="shared" si="29"/>
        <v>0</v>
      </c>
      <c r="S124" s="159"/>
      <c r="T124" s="160"/>
      <c r="U124" s="165"/>
      <c r="V124" s="164">
        <f t="shared" si="30"/>
        <v>0</v>
      </c>
      <c r="W124" s="159"/>
      <c r="X124" s="160"/>
      <c r="Y124" s="165"/>
      <c r="Z124" s="164">
        <f t="shared" si="35"/>
        <v>0</v>
      </c>
      <c r="AA124" s="159"/>
      <c r="AB124" s="160"/>
      <c r="AC124" s="165"/>
      <c r="AD124" s="164">
        <f t="shared" si="31"/>
        <v>0</v>
      </c>
      <c r="AE124" s="159"/>
      <c r="AF124" s="160"/>
      <c r="AG124" s="165"/>
      <c r="AH124" s="162">
        <f t="shared" si="23"/>
        <v>0</v>
      </c>
      <c r="AI124" s="166"/>
      <c r="AJ124" s="166"/>
      <c r="AK124" s="166"/>
      <c r="AL124" s="162">
        <f t="shared" si="24"/>
        <v>0</v>
      </c>
      <c r="AM124" s="166"/>
      <c r="AN124" s="166"/>
      <c r="AO124" s="166"/>
      <c r="AP124" s="167">
        <f t="shared" si="25"/>
        <v>0</v>
      </c>
      <c r="AQ124" s="168">
        <f t="shared" si="26"/>
        <v>1950000</v>
      </c>
      <c r="AR124" s="169"/>
      <c r="AS124" s="115">
        <f t="shared" si="22"/>
        <v>1950000</v>
      </c>
      <c r="AT124" s="170"/>
      <c r="AU124" s="170"/>
      <c r="AV124" s="170"/>
      <c r="AW124" s="171"/>
      <c r="AX124" s="172">
        <f t="shared" si="33"/>
        <v>1950000</v>
      </c>
      <c r="AY124" s="173">
        <f t="shared" si="34"/>
        <v>0</v>
      </c>
    </row>
    <row r="125" spans="1:51" ht="17.25" thickTop="1" thickBot="1">
      <c r="A125" s="158">
        <f t="shared" si="32"/>
        <v>118</v>
      </c>
      <c r="B125" s="175" t="s">
        <v>478</v>
      </c>
      <c r="C125" s="103" t="s">
        <v>494</v>
      </c>
      <c r="D125" s="126" t="s">
        <v>47</v>
      </c>
      <c r="E125" s="127" t="s">
        <v>48</v>
      </c>
      <c r="F125" s="105" t="s">
        <v>36</v>
      </c>
      <c r="G125" s="159" t="s">
        <v>495</v>
      </c>
      <c r="H125" s="160">
        <v>1</v>
      </c>
      <c r="I125" s="161">
        <v>1300000</v>
      </c>
      <c r="J125" s="162">
        <f t="shared" si="27"/>
        <v>1300000</v>
      </c>
      <c r="K125" s="159"/>
      <c r="L125" s="160"/>
      <c r="M125" s="163"/>
      <c r="N125" s="164">
        <f t="shared" si="28"/>
        <v>0</v>
      </c>
      <c r="O125" s="159"/>
      <c r="P125" s="160"/>
      <c r="Q125" s="165"/>
      <c r="R125" s="164">
        <f t="shared" si="29"/>
        <v>0</v>
      </c>
      <c r="S125" s="159"/>
      <c r="T125" s="160"/>
      <c r="U125" s="165"/>
      <c r="V125" s="164">
        <f t="shared" si="30"/>
        <v>0</v>
      </c>
      <c r="W125" s="159"/>
      <c r="X125" s="160"/>
      <c r="Y125" s="165"/>
      <c r="Z125" s="164">
        <f t="shared" si="35"/>
        <v>0</v>
      </c>
      <c r="AA125" s="159"/>
      <c r="AB125" s="160"/>
      <c r="AC125" s="165"/>
      <c r="AD125" s="164">
        <f t="shared" si="31"/>
        <v>0</v>
      </c>
      <c r="AE125" s="159"/>
      <c r="AF125" s="160"/>
      <c r="AG125" s="165"/>
      <c r="AH125" s="162">
        <f t="shared" si="23"/>
        <v>0</v>
      </c>
      <c r="AI125" s="166"/>
      <c r="AJ125" s="166"/>
      <c r="AK125" s="166"/>
      <c r="AL125" s="162">
        <f t="shared" si="24"/>
        <v>0</v>
      </c>
      <c r="AM125" s="166"/>
      <c r="AN125" s="166"/>
      <c r="AO125" s="166"/>
      <c r="AP125" s="167">
        <f t="shared" si="25"/>
        <v>0</v>
      </c>
      <c r="AQ125" s="168">
        <f t="shared" si="26"/>
        <v>1300000</v>
      </c>
      <c r="AR125" s="169"/>
      <c r="AS125" s="115">
        <f t="shared" si="22"/>
        <v>1300000</v>
      </c>
      <c r="AT125" s="170"/>
      <c r="AU125" s="170"/>
      <c r="AV125" s="170"/>
      <c r="AW125" s="171"/>
      <c r="AX125" s="172">
        <f t="shared" si="33"/>
        <v>1300000</v>
      </c>
      <c r="AY125" s="173">
        <f t="shared" si="34"/>
        <v>0</v>
      </c>
    </row>
    <row r="126" spans="1:51" ht="17.25" thickTop="1" thickBot="1">
      <c r="A126" s="158">
        <f t="shared" si="32"/>
        <v>119</v>
      </c>
      <c r="B126" s="175" t="s">
        <v>496</v>
      </c>
      <c r="C126" s="103" t="s">
        <v>497</v>
      </c>
      <c r="D126" s="159" t="s">
        <v>498</v>
      </c>
      <c r="E126" s="159" t="s">
        <v>499</v>
      </c>
      <c r="F126" s="105" t="s">
        <v>36</v>
      </c>
      <c r="G126" s="159" t="s">
        <v>500</v>
      </c>
      <c r="H126" s="160">
        <v>1</v>
      </c>
      <c r="I126" s="161">
        <v>950000</v>
      </c>
      <c r="J126" s="162">
        <f t="shared" si="27"/>
        <v>950000</v>
      </c>
      <c r="K126" s="159"/>
      <c r="L126" s="160"/>
      <c r="M126" s="163"/>
      <c r="N126" s="164">
        <f t="shared" si="28"/>
        <v>0</v>
      </c>
      <c r="O126" s="159"/>
      <c r="P126" s="160"/>
      <c r="Q126" s="165"/>
      <c r="R126" s="164">
        <f t="shared" si="29"/>
        <v>0</v>
      </c>
      <c r="S126" s="159"/>
      <c r="T126" s="160"/>
      <c r="U126" s="165"/>
      <c r="V126" s="164">
        <f t="shared" si="30"/>
        <v>0</v>
      </c>
      <c r="W126" s="159"/>
      <c r="X126" s="160"/>
      <c r="Y126" s="165"/>
      <c r="Z126" s="164">
        <f t="shared" si="35"/>
        <v>0</v>
      </c>
      <c r="AA126" s="159"/>
      <c r="AB126" s="160"/>
      <c r="AC126" s="165"/>
      <c r="AD126" s="164">
        <f t="shared" si="31"/>
        <v>0</v>
      </c>
      <c r="AE126" s="159"/>
      <c r="AF126" s="160"/>
      <c r="AG126" s="165"/>
      <c r="AH126" s="162">
        <f t="shared" si="23"/>
        <v>0</v>
      </c>
      <c r="AI126" s="166"/>
      <c r="AJ126" s="166"/>
      <c r="AK126" s="166"/>
      <c r="AL126" s="162">
        <f t="shared" si="24"/>
        <v>0</v>
      </c>
      <c r="AM126" s="166"/>
      <c r="AN126" s="166"/>
      <c r="AO126" s="166"/>
      <c r="AP126" s="167">
        <f t="shared" si="25"/>
        <v>0</v>
      </c>
      <c r="AQ126" s="168">
        <f t="shared" si="26"/>
        <v>950000</v>
      </c>
      <c r="AR126" s="169">
        <v>950000</v>
      </c>
      <c r="AS126" s="115">
        <f t="shared" si="22"/>
        <v>0</v>
      </c>
      <c r="AT126" s="170"/>
      <c r="AU126" s="170"/>
      <c r="AV126" s="170"/>
      <c r="AW126" s="171"/>
      <c r="AX126" s="172">
        <f t="shared" si="33"/>
        <v>950000</v>
      </c>
      <c r="AY126" s="173">
        <f t="shared" si="34"/>
        <v>0</v>
      </c>
    </row>
    <row r="127" spans="1:51" ht="17.25" thickTop="1" thickBot="1">
      <c r="A127" s="158">
        <f t="shared" si="32"/>
        <v>120</v>
      </c>
      <c r="B127" s="175" t="s">
        <v>496</v>
      </c>
      <c r="C127" s="103" t="s">
        <v>501</v>
      </c>
      <c r="D127" s="159" t="s">
        <v>502</v>
      </c>
      <c r="E127" s="159" t="s">
        <v>499</v>
      </c>
      <c r="F127" s="105" t="s">
        <v>36</v>
      </c>
      <c r="G127" s="159" t="s">
        <v>503</v>
      </c>
      <c r="H127" s="160">
        <v>1</v>
      </c>
      <c r="I127" s="161">
        <v>1700000</v>
      </c>
      <c r="J127" s="162">
        <f t="shared" si="27"/>
        <v>1700000</v>
      </c>
      <c r="K127" s="159"/>
      <c r="L127" s="160"/>
      <c r="M127" s="163"/>
      <c r="N127" s="164">
        <f t="shared" si="28"/>
        <v>0</v>
      </c>
      <c r="O127" s="159"/>
      <c r="P127" s="160"/>
      <c r="Q127" s="165"/>
      <c r="R127" s="164">
        <f t="shared" si="29"/>
        <v>0</v>
      </c>
      <c r="S127" s="159"/>
      <c r="T127" s="160"/>
      <c r="U127" s="165"/>
      <c r="V127" s="164">
        <f t="shared" si="30"/>
        <v>0</v>
      </c>
      <c r="W127" s="159"/>
      <c r="X127" s="160"/>
      <c r="Y127" s="165"/>
      <c r="Z127" s="164">
        <f t="shared" si="35"/>
        <v>0</v>
      </c>
      <c r="AA127" s="159"/>
      <c r="AB127" s="160"/>
      <c r="AC127" s="165"/>
      <c r="AD127" s="164">
        <f t="shared" si="31"/>
        <v>0</v>
      </c>
      <c r="AE127" s="159"/>
      <c r="AF127" s="160"/>
      <c r="AG127" s="165"/>
      <c r="AH127" s="162">
        <f t="shared" si="23"/>
        <v>0</v>
      </c>
      <c r="AI127" s="166"/>
      <c r="AJ127" s="166"/>
      <c r="AK127" s="166"/>
      <c r="AL127" s="162">
        <f t="shared" si="24"/>
        <v>0</v>
      </c>
      <c r="AM127" s="166"/>
      <c r="AN127" s="166"/>
      <c r="AO127" s="166"/>
      <c r="AP127" s="167">
        <f t="shared" si="25"/>
        <v>0</v>
      </c>
      <c r="AQ127" s="168">
        <f t="shared" si="26"/>
        <v>1700000</v>
      </c>
      <c r="AR127" s="169">
        <v>1700000</v>
      </c>
      <c r="AS127" s="115">
        <f t="shared" si="22"/>
        <v>0</v>
      </c>
      <c r="AT127" s="170"/>
      <c r="AU127" s="170"/>
      <c r="AV127" s="170"/>
      <c r="AW127" s="171"/>
      <c r="AX127" s="172">
        <f t="shared" si="33"/>
        <v>1700000</v>
      </c>
      <c r="AY127" s="173">
        <f t="shared" si="34"/>
        <v>0</v>
      </c>
    </row>
    <row r="128" spans="1:51" ht="17.25" thickTop="1" thickBot="1">
      <c r="A128" s="158">
        <f t="shared" si="32"/>
        <v>121</v>
      </c>
      <c r="B128" s="175" t="s">
        <v>496</v>
      </c>
      <c r="C128" s="103" t="s">
        <v>504</v>
      </c>
      <c r="D128" s="159" t="s">
        <v>505</v>
      </c>
      <c r="E128" s="159" t="s">
        <v>506</v>
      </c>
      <c r="F128" s="105" t="s">
        <v>36</v>
      </c>
      <c r="G128" s="159" t="s">
        <v>507</v>
      </c>
      <c r="H128" s="160">
        <v>1</v>
      </c>
      <c r="I128" s="161">
        <v>975000</v>
      </c>
      <c r="J128" s="162">
        <f t="shared" si="27"/>
        <v>975000</v>
      </c>
      <c r="K128" s="159" t="s">
        <v>508</v>
      </c>
      <c r="L128" s="160">
        <v>1</v>
      </c>
      <c r="M128" s="163">
        <v>430000</v>
      </c>
      <c r="N128" s="164">
        <f t="shared" si="28"/>
        <v>430000</v>
      </c>
      <c r="O128" s="159" t="s">
        <v>509</v>
      </c>
      <c r="P128" s="160">
        <v>1</v>
      </c>
      <c r="Q128" s="165">
        <v>75000</v>
      </c>
      <c r="R128" s="164">
        <f t="shared" si="29"/>
        <v>75000</v>
      </c>
      <c r="S128" s="159" t="s">
        <v>510</v>
      </c>
      <c r="T128" s="160"/>
      <c r="U128" s="165"/>
      <c r="V128" s="164">
        <f t="shared" si="30"/>
        <v>0</v>
      </c>
      <c r="W128" s="159"/>
      <c r="X128" s="160"/>
      <c r="Y128" s="165"/>
      <c r="Z128" s="164">
        <f t="shared" si="35"/>
        <v>0</v>
      </c>
      <c r="AA128" s="159"/>
      <c r="AB128" s="160"/>
      <c r="AC128" s="165"/>
      <c r="AD128" s="164">
        <f t="shared" si="31"/>
        <v>0</v>
      </c>
      <c r="AE128" s="159"/>
      <c r="AF128" s="160"/>
      <c r="AG128" s="165"/>
      <c r="AH128" s="162">
        <f t="shared" si="23"/>
        <v>0</v>
      </c>
      <c r="AI128" s="166"/>
      <c r="AJ128" s="166"/>
      <c r="AK128" s="166"/>
      <c r="AL128" s="162">
        <f t="shared" si="24"/>
        <v>0</v>
      </c>
      <c r="AM128" s="166"/>
      <c r="AN128" s="166"/>
      <c r="AO128" s="166"/>
      <c r="AP128" s="167">
        <f t="shared" si="25"/>
        <v>0</v>
      </c>
      <c r="AQ128" s="168">
        <f t="shared" si="26"/>
        <v>1480000</v>
      </c>
      <c r="AR128" s="169">
        <v>1480000</v>
      </c>
      <c r="AS128" s="115">
        <f t="shared" si="22"/>
        <v>0</v>
      </c>
      <c r="AT128" s="170"/>
      <c r="AU128" s="170"/>
      <c r="AV128" s="170"/>
      <c r="AW128" s="171"/>
      <c r="AX128" s="172">
        <f t="shared" si="33"/>
        <v>1480000</v>
      </c>
      <c r="AY128" s="173">
        <f t="shared" si="34"/>
        <v>0</v>
      </c>
    </row>
    <row r="129" spans="1:51" ht="17.25" thickTop="1" thickBot="1">
      <c r="A129" s="158">
        <f t="shared" si="32"/>
        <v>122</v>
      </c>
      <c r="B129" s="175" t="s">
        <v>496</v>
      </c>
      <c r="C129" s="103" t="s">
        <v>511</v>
      </c>
      <c r="D129" s="126" t="s">
        <v>47</v>
      </c>
      <c r="E129" s="127" t="s">
        <v>48</v>
      </c>
      <c r="F129" s="105" t="s">
        <v>36</v>
      </c>
      <c r="G129" s="159" t="s">
        <v>512</v>
      </c>
      <c r="H129" s="160">
        <v>1</v>
      </c>
      <c r="I129" s="163">
        <v>1200000</v>
      </c>
      <c r="J129" s="164">
        <f t="shared" si="27"/>
        <v>1200000</v>
      </c>
      <c r="K129" s="159" t="s">
        <v>513</v>
      </c>
      <c r="L129" s="160">
        <v>1</v>
      </c>
      <c r="M129" s="165">
        <v>850000</v>
      </c>
      <c r="N129" s="164">
        <f t="shared" si="28"/>
        <v>850000</v>
      </c>
      <c r="O129" s="159"/>
      <c r="P129" s="160"/>
      <c r="Q129" s="165"/>
      <c r="R129" s="164">
        <f t="shared" si="29"/>
        <v>0</v>
      </c>
      <c r="S129" s="159"/>
      <c r="T129" s="160"/>
      <c r="U129" s="165"/>
      <c r="V129" s="164">
        <f t="shared" si="30"/>
        <v>0</v>
      </c>
      <c r="W129" s="159"/>
      <c r="X129" s="160"/>
      <c r="Y129" s="165"/>
      <c r="Z129" s="164">
        <f t="shared" si="35"/>
        <v>0</v>
      </c>
      <c r="AA129" s="159"/>
      <c r="AB129" s="160"/>
      <c r="AC129" s="165"/>
      <c r="AD129" s="164">
        <f t="shared" si="31"/>
        <v>0</v>
      </c>
      <c r="AE129" s="159"/>
      <c r="AF129" s="160"/>
      <c r="AG129" s="165"/>
      <c r="AH129" s="162">
        <f t="shared" si="23"/>
        <v>0</v>
      </c>
      <c r="AI129" s="166"/>
      <c r="AJ129" s="166"/>
      <c r="AK129" s="166"/>
      <c r="AL129" s="162">
        <f t="shared" si="24"/>
        <v>0</v>
      </c>
      <c r="AM129" s="166"/>
      <c r="AN129" s="166"/>
      <c r="AO129" s="166"/>
      <c r="AP129" s="167">
        <f t="shared" si="25"/>
        <v>0</v>
      </c>
      <c r="AQ129" s="168">
        <f t="shared" si="26"/>
        <v>2050000</v>
      </c>
      <c r="AR129" s="169"/>
      <c r="AS129" s="115">
        <f t="shared" si="22"/>
        <v>2050000</v>
      </c>
      <c r="AT129" s="170"/>
      <c r="AU129" s="170"/>
      <c r="AV129" s="170"/>
      <c r="AW129" s="171"/>
      <c r="AX129" s="172">
        <f t="shared" si="33"/>
        <v>2050000</v>
      </c>
      <c r="AY129" s="173">
        <f t="shared" si="34"/>
        <v>0</v>
      </c>
    </row>
    <row r="130" spans="1:51" ht="17.25" thickTop="1" thickBot="1">
      <c r="A130" s="158">
        <f t="shared" si="32"/>
        <v>123</v>
      </c>
      <c r="B130" s="175" t="s">
        <v>496</v>
      </c>
      <c r="C130" s="103" t="s">
        <v>514</v>
      </c>
      <c r="D130" s="129" t="s">
        <v>51</v>
      </c>
      <c r="E130" s="130" t="s">
        <v>52</v>
      </c>
      <c r="F130" s="105" t="s">
        <v>36</v>
      </c>
      <c r="G130" s="159" t="s">
        <v>515</v>
      </c>
      <c r="H130" s="160">
        <v>1</v>
      </c>
      <c r="I130" s="161">
        <v>1450000</v>
      </c>
      <c r="J130" s="162">
        <f t="shared" si="27"/>
        <v>1450000</v>
      </c>
      <c r="K130" s="159" t="s">
        <v>516</v>
      </c>
      <c r="L130" s="160">
        <v>1</v>
      </c>
      <c r="M130" s="163">
        <v>650000</v>
      </c>
      <c r="N130" s="164">
        <f t="shared" si="28"/>
        <v>650000</v>
      </c>
      <c r="O130" s="159"/>
      <c r="P130" s="160"/>
      <c r="Q130" s="165"/>
      <c r="R130" s="164">
        <f t="shared" si="29"/>
        <v>0</v>
      </c>
      <c r="S130" s="159"/>
      <c r="T130" s="160"/>
      <c r="U130" s="165"/>
      <c r="V130" s="164">
        <f t="shared" si="30"/>
        <v>0</v>
      </c>
      <c r="W130" s="159"/>
      <c r="X130" s="160"/>
      <c r="Y130" s="165"/>
      <c r="Z130" s="164">
        <f t="shared" si="35"/>
        <v>0</v>
      </c>
      <c r="AA130" s="159"/>
      <c r="AB130" s="160"/>
      <c r="AC130" s="165"/>
      <c r="AD130" s="164">
        <f t="shared" si="31"/>
        <v>0</v>
      </c>
      <c r="AE130" s="159"/>
      <c r="AF130" s="160"/>
      <c r="AG130" s="165"/>
      <c r="AH130" s="162">
        <f t="shared" si="23"/>
        <v>0</v>
      </c>
      <c r="AI130" s="166"/>
      <c r="AJ130" s="166"/>
      <c r="AK130" s="166"/>
      <c r="AL130" s="162">
        <f t="shared" si="24"/>
        <v>0</v>
      </c>
      <c r="AM130" s="166"/>
      <c r="AN130" s="166"/>
      <c r="AO130" s="166"/>
      <c r="AP130" s="167">
        <f t="shared" si="25"/>
        <v>0</v>
      </c>
      <c r="AQ130" s="168">
        <f t="shared" si="26"/>
        <v>2100000</v>
      </c>
      <c r="AR130" s="169"/>
      <c r="AS130" s="115">
        <f t="shared" si="22"/>
        <v>2100000</v>
      </c>
      <c r="AT130" s="170"/>
      <c r="AU130" s="170"/>
      <c r="AV130" s="170"/>
      <c r="AW130" s="171"/>
      <c r="AX130" s="172">
        <f t="shared" si="33"/>
        <v>2100000</v>
      </c>
      <c r="AY130" s="173">
        <f t="shared" si="34"/>
        <v>0</v>
      </c>
    </row>
    <row r="131" spans="1:51" ht="17.25" thickTop="1" thickBot="1">
      <c r="A131" s="158">
        <f t="shared" si="32"/>
        <v>124</v>
      </c>
      <c r="B131" s="175" t="s">
        <v>517</v>
      </c>
      <c r="C131" s="103" t="s">
        <v>518</v>
      </c>
      <c r="D131" s="159" t="s">
        <v>519</v>
      </c>
      <c r="E131" s="159" t="s">
        <v>520</v>
      </c>
      <c r="F131" s="105" t="s">
        <v>36</v>
      </c>
      <c r="G131" s="159" t="s">
        <v>521</v>
      </c>
      <c r="H131" s="160">
        <v>1</v>
      </c>
      <c r="I131" s="161">
        <v>450000</v>
      </c>
      <c r="J131" s="162">
        <f t="shared" si="27"/>
        <v>450000</v>
      </c>
      <c r="K131" s="159" t="s">
        <v>95</v>
      </c>
      <c r="L131" s="160"/>
      <c r="M131" s="163"/>
      <c r="N131" s="164">
        <f t="shared" si="28"/>
        <v>0</v>
      </c>
      <c r="O131" s="159"/>
      <c r="P131" s="160"/>
      <c r="Q131" s="165"/>
      <c r="R131" s="164">
        <f t="shared" si="29"/>
        <v>0</v>
      </c>
      <c r="S131" s="159"/>
      <c r="T131" s="160"/>
      <c r="U131" s="165"/>
      <c r="V131" s="164">
        <f t="shared" si="30"/>
        <v>0</v>
      </c>
      <c r="W131" s="159"/>
      <c r="X131" s="160"/>
      <c r="Y131" s="165"/>
      <c r="Z131" s="164">
        <f t="shared" si="35"/>
        <v>0</v>
      </c>
      <c r="AA131" s="159"/>
      <c r="AB131" s="160"/>
      <c r="AC131" s="165"/>
      <c r="AD131" s="164">
        <f t="shared" si="31"/>
        <v>0</v>
      </c>
      <c r="AE131" s="159"/>
      <c r="AF131" s="160"/>
      <c r="AG131" s="165"/>
      <c r="AH131" s="162">
        <f t="shared" si="23"/>
        <v>0</v>
      </c>
      <c r="AI131" s="166"/>
      <c r="AJ131" s="166"/>
      <c r="AK131" s="166"/>
      <c r="AL131" s="162">
        <f t="shared" si="24"/>
        <v>0</v>
      </c>
      <c r="AM131" s="166"/>
      <c r="AN131" s="166"/>
      <c r="AO131" s="166"/>
      <c r="AP131" s="167">
        <f t="shared" si="25"/>
        <v>0</v>
      </c>
      <c r="AQ131" s="168">
        <f t="shared" si="26"/>
        <v>450000</v>
      </c>
      <c r="AR131" s="169"/>
      <c r="AS131" s="115">
        <f t="shared" si="22"/>
        <v>450000</v>
      </c>
      <c r="AT131" s="170"/>
      <c r="AU131" s="170"/>
      <c r="AV131" s="170"/>
      <c r="AW131" s="171"/>
      <c r="AX131" s="172">
        <f t="shared" si="33"/>
        <v>450000</v>
      </c>
      <c r="AY131" s="173">
        <f t="shared" si="34"/>
        <v>0</v>
      </c>
    </row>
    <row r="132" spans="1:51" ht="17.25" thickTop="1" thickBot="1">
      <c r="A132" s="158">
        <f t="shared" si="32"/>
        <v>125</v>
      </c>
      <c r="B132" s="175" t="s">
        <v>517</v>
      </c>
      <c r="C132" s="103" t="s">
        <v>522</v>
      </c>
      <c r="D132" s="126" t="s">
        <v>47</v>
      </c>
      <c r="E132" s="127" t="s">
        <v>48</v>
      </c>
      <c r="F132" s="105" t="s">
        <v>36</v>
      </c>
      <c r="G132" s="159" t="s">
        <v>523</v>
      </c>
      <c r="H132" s="160">
        <v>1</v>
      </c>
      <c r="I132" s="161">
        <v>1650000</v>
      </c>
      <c r="J132" s="162">
        <f t="shared" si="27"/>
        <v>1650000</v>
      </c>
      <c r="K132" s="159" t="s">
        <v>524</v>
      </c>
      <c r="L132" s="160">
        <v>1</v>
      </c>
      <c r="M132" s="163">
        <v>2850000</v>
      </c>
      <c r="N132" s="164">
        <f t="shared" si="28"/>
        <v>2850000</v>
      </c>
      <c r="O132" s="159"/>
      <c r="P132" s="160"/>
      <c r="Q132" s="165"/>
      <c r="R132" s="164">
        <f t="shared" si="29"/>
        <v>0</v>
      </c>
      <c r="S132" s="159"/>
      <c r="T132" s="160"/>
      <c r="U132" s="165"/>
      <c r="V132" s="164">
        <f t="shared" si="30"/>
        <v>0</v>
      </c>
      <c r="W132" s="159"/>
      <c r="X132" s="160"/>
      <c r="Y132" s="165"/>
      <c r="Z132" s="164">
        <f t="shared" si="35"/>
        <v>0</v>
      </c>
      <c r="AA132" s="159"/>
      <c r="AB132" s="160"/>
      <c r="AC132" s="165"/>
      <c r="AD132" s="164">
        <f t="shared" si="31"/>
        <v>0</v>
      </c>
      <c r="AE132" s="159"/>
      <c r="AF132" s="160"/>
      <c r="AG132" s="165"/>
      <c r="AH132" s="162">
        <f t="shared" si="23"/>
        <v>0</v>
      </c>
      <c r="AI132" s="166"/>
      <c r="AJ132" s="166"/>
      <c r="AK132" s="166"/>
      <c r="AL132" s="162">
        <f t="shared" si="24"/>
        <v>0</v>
      </c>
      <c r="AM132" s="166"/>
      <c r="AN132" s="166"/>
      <c r="AO132" s="166"/>
      <c r="AP132" s="167">
        <f t="shared" si="25"/>
        <v>0</v>
      </c>
      <c r="AQ132" s="168">
        <f t="shared" si="26"/>
        <v>4500000</v>
      </c>
      <c r="AR132" s="169"/>
      <c r="AS132" s="115">
        <f t="shared" si="22"/>
        <v>4500000</v>
      </c>
      <c r="AT132" s="170"/>
      <c r="AU132" s="170"/>
      <c r="AV132" s="170"/>
      <c r="AW132" s="171"/>
      <c r="AX132" s="172">
        <f t="shared" si="33"/>
        <v>4500000</v>
      </c>
      <c r="AY132" s="173">
        <f t="shared" si="34"/>
        <v>0</v>
      </c>
    </row>
    <row r="133" spans="1:51" ht="17.25" thickTop="1" thickBot="1">
      <c r="A133" s="158">
        <f t="shared" si="32"/>
        <v>126</v>
      </c>
      <c r="B133" s="175" t="s">
        <v>517</v>
      </c>
      <c r="C133" s="103" t="s">
        <v>525</v>
      </c>
      <c r="D133" s="159" t="s">
        <v>316</v>
      </c>
      <c r="E133" s="159" t="s">
        <v>526</v>
      </c>
      <c r="F133" s="105" t="s">
        <v>36</v>
      </c>
      <c r="G133" s="159" t="s">
        <v>527</v>
      </c>
      <c r="H133" s="160">
        <v>1</v>
      </c>
      <c r="I133" s="161"/>
      <c r="J133" s="162">
        <f t="shared" si="27"/>
        <v>0</v>
      </c>
      <c r="K133" s="159" t="s">
        <v>528</v>
      </c>
      <c r="L133" s="160">
        <v>1</v>
      </c>
      <c r="M133" s="163"/>
      <c r="N133" s="164">
        <f t="shared" si="28"/>
        <v>0</v>
      </c>
      <c r="O133" s="159"/>
      <c r="P133" s="160"/>
      <c r="Q133" s="165"/>
      <c r="R133" s="164">
        <f t="shared" si="29"/>
        <v>0</v>
      </c>
      <c r="S133" s="159"/>
      <c r="T133" s="160"/>
      <c r="U133" s="165"/>
      <c r="V133" s="164">
        <f t="shared" si="30"/>
        <v>0</v>
      </c>
      <c r="W133" s="159"/>
      <c r="X133" s="160"/>
      <c r="Y133" s="165"/>
      <c r="Z133" s="164">
        <f t="shared" si="35"/>
        <v>0</v>
      </c>
      <c r="AA133" s="159"/>
      <c r="AB133" s="160"/>
      <c r="AC133" s="165"/>
      <c r="AD133" s="164">
        <f t="shared" si="31"/>
        <v>0</v>
      </c>
      <c r="AE133" s="159"/>
      <c r="AF133" s="160"/>
      <c r="AG133" s="165"/>
      <c r="AH133" s="162">
        <f t="shared" si="23"/>
        <v>0</v>
      </c>
      <c r="AI133" s="166"/>
      <c r="AJ133" s="166"/>
      <c r="AK133" s="166"/>
      <c r="AL133" s="162">
        <f t="shared" si="24"/>
        <v>0</v>
      </c>
      <c r="AM133" s="166"/>
      <c r="AN133" s="166"/>
      <c r="AO133" s="166"/>
      <c r="AP133" s="167">
        <f t="shared" si="25"/>
        <v>0</v>
      </c>
      <c r="AQ133" s="168">
        <f t="shared" si="26"/>
        <v>0</v>
      </c>
      <c r="AR133" s="169"/>
      <c r="AS133" s="115">
        <f t="shared" si="22"/>
        <v>0</v>
      </c>
      <c r="AT133" s="170"/>
      <c r="AU133" s="170"/>
      <c r="AV133" s="170"/>
      <c r="AW133" s="171"/>
      <c r="AX133" s="172">
        <f t="shared" si="33"/>
        <v>0</v>
      </c>
      <c r="AY133" s="173">
        <f t="shared" si="34"/>
        <v>0</v>
      </c>
    </row>
    <row r="134" spans="1:51" ht="17.25" thickTop="1" thickBot="1">
      <c r="A134" s="158">
        <f t="shared" si="32"/>
        <v>127</v>
      </c>
      <c r="B134" s="175" t="s">
        <v>517</v>
      </c>
      <c r="C134" s="103" t="s">
        <v>529</v>
      </c>
      <c r="D134" s="151"/>
      <c r="E134" s="151"/>
      <c r="F134" s="105"/>
      <c r="G134" s="159"/>
      <c r="H134" s="160"/>
      <c r="I134" s="161"/>
      <c r="J134" s="162">
        <f t="shared" si="27"/>
        <v>0</v>
      </c>
      <c r="K134" s="159"/>
      <c r="L134" s="160"/>
      <c r="M134" s="163"/>
      <c r="N134" s="164">
        <f t="shared" si="28"/>
        <v>0</v>
      </c>
      <c r="O134" s="159"/>
      <c r="P134" s="160"/>
      <c r="Q134" s="165"/>
      <c r="R134" s="164">
        <f t="shared" si="29"/>
        <v>0</v>
      </c>
      <c r="S134" s="159"/>
      <c r="T134" s="160"/>
      <c r="U134" s="165"/>
      <c r="V134" s="164">
        <f t="shared" si="30"/>
        <v>0</v>
      </c>
      <c r="W134" s="159"/>
      <c r="X134" s="160"/>
      <c r="Y134" s="165"/>
      <c r="Z134" s="164">
        <f t="shared" si="35"/>
        <v>0</v>
      </c>
      <c r="AA134" s="159"/>
      <c r="AB134" s="160"/>
      <c r="AC134" s="165"/>
      <c r="AD134" s="164">
        <f t="shared" si="31"/>
        <v>0</v>
      </c>
      <c r="AE134" s="159"/>
      <c r="AF134" s="160"/>
      <c r="AG134" s="165"/>
      <c r="AH134" s="162">
        <f t="shared" si="23"/>
        <v>0</v>
      </c>
      <c r="AI134" s="166"/>
      <c r="AJ134" s="166"/>
      <c r="AK134" s="166"/>
      <c r="AL134" s="162">
        <f t="shared" si="24"/>
        <v>0</v>
      </c>
      <c r="AM134" s="166"/>
      <c r="AN134" s="166"/>
      <c r="AO134" s="166"/>
      <c r="AP134" s="167">
        <f t="shared" si="25"/>
        <v>0</v>
      </c>
      <c r="AQ134" s="168">
        <f t="shared" si="26"/>
        <v>0</v>
      </c>
      <c r="AR134" s="169"/>
      <c r="AS134" s="115">
        <f t="shared" si="22"/>
        <v>0</v>
      </c>
      <c r="AT134" s="170"/>
      <c r="AU134" s="170"/>
      <c r="AV134" s="170"/>
      <c r="AW134" s="171"/>
      <c r="AX134" s="172">
        <f t="shared" si="33"/>
        <v>0</v>
      </c>
      <c r="AY134" s="173">
        <f t="shared" si="34"/>
        <v>0</v>
      </c>
    </row>
    <row r="135" spans="1:51" ht="17.25" thickTop="1" thickBot="1">
      <c r="A135" s="158">
        <f t="shared" si="32"/>
        <v>128</v>
      </c>
      <c r="B135" s="175" t="s">
        <v>517</v>
      </c>
      <c r="C135" s="103" t="s">
        <v>530</v>
      </c>
      <c r="D135" s="159" t="s">
        <v>531</v>
      </c>
      <c r="E135" s="159" t="s">
        <v>532</v>
      </c>
      <c r="F135" s="105" t="s">
        <v>36</v>
      </c>
      <c r="G135" s="159" t="s">
        <v>533</v>
      </c>
      <c r="H135" s="160">
        <v>1</v>
      </c>
      <c r="I135" s="161"/>
      <c r="J135" s="162">
        <f t="shared" si="27"/>
        <v>0</v>
      </c>
      <c r="K135" s="159" t="s">
        <v>534</v>
      </c>
      <c r="L135" s="160">
        <v>1</v>
      </c>
      <c r="M135" s="163"/>
      <c r="N135" s="164">
        <f t="shared" si="28"/>
        <v>0</v>
      </c>
      <c r="O135" s="159"/>
      <c r="P135" s="160">
        <v>1</v>
      </c>
      <c r="Q135" s="165">
        <v>2500000</v>
      </c>
      <c r="R135" s="164">
        <f t="shared" si="29"/>
        <v>2500000</v>
      </c>
      <c r="S135" s="159"/>
      <c r="T135" s="160"/>
      <c r="U135" s="165"/>
      <c r="V135" s="164">
        <f t="shared" si="30"/>
        <v>0</v>
      </c>
      <c r="W135" s="159"/>
      <c r="X135" s="160"/>
      <c r="Y135" s="165"/>
      <c r="Z135" s="164">
        <f t="shared" si="35"/>
        <v>0</v>
      </c>
      <c r="AA135" s="159"/>
      <c r="AB135" s="160"/>
      <c r="AC135" s="165"/>
      <c r="AD135" s="164">
        <f t="shared" si="31"/>
        <v>0</v>
      </c>
      <c r="AE135" s="159"/>
      <c r="AF135" s="160"/>
      <c r="AG135" s="165"/>
      <c r="AH135" s="162">
        <f t="shared" si="23"/>
        <v>0</v>
      </c>
      <c r="AI135" s="166"/>
      <c r="AJ135" s="166"/>
      <c r="AK135" s="166"/>
      <c r="AL135" s="162">
        <f t="shared" si="24"/>
        <v>0</v>
      </c>
      <c r="AM135" s="166"/>
      <c r="AN135" s="166"/>
      <c r="AO135" s="166"/>
      <c r="AP135" s="167">
        <f t="shared" si="25"/>
        <v>0</v>
      </c>
      <c r="AQ135" s="168">
        <f t="shared" si="26"/>
        <v>2500000</v>
      </c>
      <c r="AR135" s="169"/>
      <c r="AS135" s="115">
        <f t="shared" si="22"/>
        <v>2500000</v>
      </c>
      <c r="AT135" s="170"/>
      <c r="AU135" s="170"/>
      <c r="AV135" s="170"/>
      <c r="AW135" s="171"/>
      <c r="AX135" s="172">
        <f t="shared" si="33"/>
        <v>2500000</v>
      </c>
      <c r="AY135" s="173">
        <f t="shared" si="34"/>
        <v>0</v>
      </c>
    </row>
    <row r="136" spans="1:51" ht="17.25" thickTop="1" thickBot="1">
      <c r="A136" s="158">
        <f t="shared" si="32"/>
        <v>129</v>
      </c>
      <c r="B136" s="175" t="s">
        <v>517</v>
      </c>
      <c r="C136" s="103" t="s">
        <v>535</v>
      </c>
      <c r="D136" s="159" t="s">
        <v>536</v>
      </c>
      <c r="E136" s="159" t="s">
        <v>249</v>
      </c>
      <c r="F136" s="105" t="s">
        <v>36</v>
      </c>
      <c r="G136" s="159" t="s">
        <v>537</v>
      </c>
      <c r="H136" s="160">
        <v>1</v>
      </c>
      <c r="I136" s="161">
        <v>650000</v>
      </c>
      <c r="J136" s="162">
        <f t="shared" si="27"/>
        <v>650000</v>
      </c>
      <c r="K136" s="159"/>
      <c r="L136" s="160"/>
      <c r="M136" s="163"/>
      <c r="N136" s="164">
        <f t="shared" si="28"/>
        <v>0</v>
      </c>
      <c r="O136" s="159"/>
      <c r="P136" s="160"/>
      <c r="Q136" s="165"/>
      <c r="R136" s="164">
        <f t="shared" si="29"/>
        <v>0</v>
      </c>
      <c r="S136" s="159"/>
      <c r="T136" s="160"/>
      <c r="U136" s="165"/>
      <c r="V136" s="164">
        <f t="shared" si="30"/>
        <v>0</v>
      </c>
      <c r="W136" s="159"/>
      <c r="X136" s="160"/>
      <c r="Y136" s="165"/>
      <c r="Z136" s="164">
        <f t="shared" si="35"/>
        <v>0</v>
      </c>
      <c r="AA136" s="159"/>
      <c r="AB136" s="160"/>
      <c r="AC136" s="165"/>
      <c r="AD136" s="164">
        <f t="shared" si="31"/>
        <v>0</v>
      </c>
      <c r="AE136" s="159"/>
      <c r="AF136" s="160"/>
      <c r="AG136" s="165"/>
      <c r="AH136" s="162">
        <f t="shared" si="23"/>
        <v>0</v>
      </c>
      <c r="AI136" s="166"/>
      <c r="AJ136" s="166"/>
      <c r="AK136" s="166"/>
      <c r="AL136" s="162">
        <f t="shared" si="24"/>
        <v>0</v>
      </c>
      <c r="AM136" s="166"/>
      <c r="AN136" s="166"/>
      <c r="AO136" s="166"/>
      <c r="AP136" s="167">
        <f t="shared" si="25"/>
        <v>0</v>
      </c>
      <c r="AQ136" s="168">
        <f t="shared" si="26"/>
        <v>650000</v>
      </c>
      <c r="AR136" s="169"/>
      <c r="AS136" s="115">
        <f t="shared" si="22"/>
        <v>650000</v>
      </c>
      <c r="AT136" s="170"/>
      <c r="AU136" s="170"/>
      <c r="AV136" s="170"/>
      <c r="AW136" s="171"/>
      <c r="AX136" s="172">
        <f t="shared" si="33"/>
        <v>650000</v>
      </c>
      <c r="AY136" s="173">
        <f t="shared" si="34"/>
        <v>0</v>
      </c>
    </row>
    <row r="137" spans="1:51" ht="17.25" thickTop="1" thickBot="1">
      <c r="A137" s="158">
        <f t="shared" si="32"/>
        <v>130</v>
      </c>
      <c r="B137" s="175" t="s">
        <v>538</v>
      </c>
      <c r="C137" s="103" t="s">
        <v>539</v>
      </c>
      <c r="D137" s="159" t="s">
        <v>540</v>
      </c>
      <c r="E137" s="159" t="s">
        <v>541</v>
      </c>
      <c r="F137" s="105" t="s">
        <v>36</v>
      </c>
      <c r="G137" s="159" t="s">
        <v>542</v>
      </c>
      <c r="H137" s="160">
        <v>1</v>
      </c>
      <c r="I137" s="161">
        <v>1950000</v>
      </c>
      <c r="J137" s="162">
        <f t="shared" si="27"/>
        <v>1950000</v>
      </c>
      <c r="K137" s="159" t="s">
        <v>543</v>
      </c>
      <c r="L137" s="160">
        <v>1</v>
      </c>
      <c r="M137" s="163">
        <v>1000000</v>
      </c>
      <c r="N137" s="164">
        <f t="shared" si="28"/>
        <v>1000000</v>
      </c>
      <c r="O137" s="159"/>
      <c r="P137" s="160"/>
      <c r="Q137" s="165"/>
      <c r="R137" s="164">
        <f t="shared" si="29"/>
        <v>0</v>
      </c>
      <c r="S137" s="159"/>
      <c r="T137" s="160"/>
      <c r="U137" s="165"/>
      <c r="V137" s="164">
        <f t="shared" si="30"/>
        <v>0</v>
      </c>
      <c r="W137" s="159"/>
      <c r="X137" s="160"/>
      <c r="Y137" s="165"/>
      <c r="Z137" s="164">
        <f t="shared" si="35"/>
        <v>0</v>
      </c>
      <c r="AA137" s="159"/>
      <c r="AB137" s="160"/>
      <c r="AC137" s="165"/>
      <c r="AD137" s="164">
        <f t="shared" si="31"/>
        <v>0</v>
      </c>
      <c r="AE137" s="159"/>
      <c r="AF137" s="160"/>
      <c r="AG137" s="165"/>
      <c r="AH137" s="162">
        <f t="shared" si="23"/>
        <v>0</v>
      </c>
      <c r="AI137" s="166"/>
      <c r="AJ137" s="166"/>
      <c r="AK137" s="166"/>
      <c r="AL137" s="162">
        <f t="shared" si="24"/>
        <v>0</v>
      </c>
      <c r="AM137" s="166"/>
      <c r="AN137" s="166"/>
      <c r="AO137" s="166"/>
      <c r="AP137" s="167">
        <f t="shared" si="25"/>
        <v>0</v>
      </c>
      <c r="AQ137" s="168">
        <f t="shared" si="26"/>
        <v>2950000</v>
      </c>
      <c r="AR137" s="169">
        <v>1000000</v>
      </c>
      <c r="AS137" s="115">
        <f t="shared" ref="AS137:AS162" si="36">AQ137-AR137</f>
        <v>1950000</v>
      </c>
      <c r="AT137" s="170"/>
      <c r="AU137" s="170"/>
      <c r="AV137" s="170"/>
      <c r="AW137" s="171"/>
      <c r="AX137" s="172">
        <f t="shared" si="33"/>
        <v>2950000</v>
      </c>
      <c r="AY137" s="173">
        <f t="shared" si="34"/>
        <v>0</v>
      </c>
    </row>
    <row r="138" spans="1:51" ht="17.25" thickTop="1" thickBot="1">
      <c r="A138" s="158">
        <f t="shared" si="32"/>
        <v>131</v>
      </c>
      <c r="B138" s="175" t="s">
        <v>544</v>
      </c>
      <c r="C138" s="103" t="s">
        <v>545</v>
      </c>
      <c r="D138" s="159" t="s">
        <v>546</v>
      </c>
      <c r="E138" s="159" t="s">
        <v>547</v>
      </c>
      <c r="F138" s="105" t="s">
        <v>36</v>
      </c>
      <c r="G138" s="159" t="s">
        <v>246</v>
      </c>
      <c r="H138" s="160">
        <v>1</v>
      </c>
      <c r="I138" s="161">
        <v>1950000</v>
      </c>
      <c r="J138" s="162">
        <f t="shared" si="27"/>
        <v>1950000</v>
      </c>
      <c r="K138" s="159" t="s">
        <v>276</v>
      </c>
      <c r="L138" s="160">
        <v>1</v>
      </c>
      <c r="M138" s="163">
        <v>825000</v>
      </c>
      <c r="N138" s="164">
        <f t="shared" si="28"/>
        <v>825000</v>
      </c>
      <c r="O138" s="159" t="s">
        <v>548</v>
      </c>
      <c r="P138" s="160">
        <v>1</v>
      </c>
      <c r="Q138" s="165">
        <v>1425000</v>
      </c>
      <c r="R138" s="164">
        <f t="shared" si="29"/>
        <v>1425000</v>
      </c>
      <c r="S138" s="159"/>
      <c r="T138" s="160"/>
      <c r="U138" s="165"/>
      <c r="V138" s="164">
        <f t="shared" si="30"/>
        <v>0</v>
      </c>
      <c r="W138" s="159"/>
      <c r="X138" s="160"/>
      <c r="Y138" s="165"/>
      <c r="Z138" s="164">
        <f t="shared" si="35"/>
        <v>0</v>
      </c>
      <c r="AA138" s="159"/>
      <c r="AB138" s="160"/>
      <c r="AC138" s="165"/>
      <c r="AD138" s="164">
        <f t="shared" si="31"/>
        <v>0</v>
      </c>
      <c r="AE138" s="159"/>
      <c r="AF138" s="160"/>
      <c r="AG138" s="165"/>
      <c r="AH138" s="162">
        <f t="shared" ref="AH138:AH162" si="37">AF138*AG138</f>
        <v>0</v>
      </c>
      <c r="AI138" s="166"/>
      <c r="AJ138" s="166"/>
      <c r="AK138" s="166"/>
      <c r="AL138" s="162">
        <f t="shared" ref="AL138:AL162" si="38">AJ138*AK138</f>
        <v>0</v>
      </c>
      <c r="AM138" s="166"/>
      <c r="AN138" s="166"/>
      <c r="AO138" s="166"/>
      <c r="AP138" s="167">
        <f t="shared" ref="AP138:AP162" si="39">AN138*AO138</f>
        <v>0</v>
      </c>
      <c r="AQ138" s="168">
        <f t="shared" ref="AQ138:AQ162" si="40">AH138+AD138+Z138+V138+R138+N138+J138</f>
        <v>4200000</v>
      </c>
      <c r="AR138" s="169">
        <v>4200000</v>
      </c>
      <c r="AS138" s="115">
        <f t="shared" si="36"/>
        <v>0</v>
      </c>
      <c r="AT138" s="170"/>
      <c r="AU138" s="170"/>
      <c r="AV138" s="170"/>
      <c r="AW138" s="171"/>
      <c r="AX138" s="172">
        <f t="shared" si="33"/>
        <v>4200000</v>
      </c>
      <c r="AY138" s="173">
        <f t="shared" si="34"/>
        <v>0</v>
      </c>
    </row>
    <row r="139" spans="1:51" ht="17.25" thickTop="1" thickBot="1">
      <c r="A139" s="158">
        <f t="shared" si="32"/>
        <v>132</v>
      </c>
      <c r="B139" s="175" t="s">
        <v>544</v>
      </c>
      <c r="C139" s="103" t="s">
        <v>549</v>
      </c>
      <c r="D139" s="126" t="s">
        <v>47</v>
      </c>
      <c r="E139" s="127" t="s">
        <v>48</v>
      </c>
      <c r="F139" s="105" t="s">
        <v>36</v>
      </c>
      <c r="G139" s="159" t="s">
        <v>550</v>
      </c>
      <c r="H139" s="160">
        <v>1</v>
      </c>
      <c r="I139" s="161">
        <v>1000000</v>
      </c>
      <c r="J139" s="162">
        <f t="shared" si="27"/>
        <v>1000000</v>
      </c>
      <c r="K139" s="159" t="s">
        <v>551</v>
      </c>
      <c r="L139" s="160">
        <v>1</v>
      </c>
      <c r="M139" s="163">
        <v>1550000</v>
      </c>
      <c r="N139" s="164">
        <f t="shared" si="28"/>
        <v>1550000</v>
      </c>
      <c r="O139" s="159" t="s">
        <v>552</v>
      </c>
      <c r="P139" s="160">
        <v>1</v>
      </c>
      <c r="Q139" s="165">
        <v>1950000</v>
      </c>
      <c r="R139" s="164">
        <f t="shared" si="29"/>
        <v>1950000</v>
      </c>
      <c r="S139" s="159"/>
      <c r="T139" s="160"/>
      <c r="U139" s="165"/>
      <c r="V139" s="164">
        <f t="shared" si="30"/>
        <v>0</v>
      </c>
      <c r="W139" s="159"/>
      <c r="X139" s="160"/>
      <c r="Y139" s="165"/>
      <c r="Z139" s="164">
        <f t="shared" si="35"/>
        <v>0</v>
      </c>
      <c r="AA139" s="159"/>
      <c r="AB139" s="160"/>
      <c r="AC139" s="165"/>
      <c r="AD139" s="164">
        <f t="shared" si="31"/>
        <v>0</v>
      </c>
      <c r="AE139" s="159"/>
      <c r="AF139" s="160"/>
      <c r="AG139" s="165"/>
      <c r="AH139" s="162">
        <f t="shared" si="37"/>
        <v>0</v>
      </c>
      <c r="AI139" s="166"/>
      <c r="AJ139" s="166"/>
      <c r="AK139" s="166"/>
      <c r="AL139" s="162">
        <f t="shared" si="38"/>
        <v>0</v>
      </c>
      <c r="AM139" s="166"/>
      <c r="AN139" s="166"/>
      <c r="AO139" s="166"/>
      <c r="AP139" s="167">
        <f t="shared" si="39"/>
        <v>0</v>
      </c>
      <c r="AQ139" s="168">
        <f t="shared" si="40"/>
        <v>4500000</v>
      </c>
      <c r="AR139" s="169"/>
      <c r="AS139" s="115">
        <f t="shared" si="36"/>
        <v>4500000</v>
      </c>
      <c r="AT139" s="170"/>
      <c r="AU139" s="170"/>
      <c r="AV139" s="170"/>
      <c r="AW139" s="171"/>
      <c r="AX139" s="172">
        <f t="shared" si="33"/>
        <v>4500000</v>
      </c>
      <c r="AY139" s="173">
        <f t="shared" si="34"/>
        <v>0</v>
      </c>
    </row>
    <row r="140" spans="1:51" ht="17.25" thickTop="1" thickBot="1">
      <c r="A140" s="158">
        <f t="shared" si="32"/>
        <v>133</v>
      </c>
      <c r="B140" s="175" t="s">
        <v>544</v>
      </c>
      <c r="C140" s="103" t="s">
        <v>553</v>
      </c>
      <c r="D140" s="159" t="s">
        <v>554</v>
      </c>
      <c r="E140" s="159" t="s">
        <v>555</v>
      </c>
      <c r="F140" s="105" t="s">
        <v>36</v>
      </c>
      <c r="G140" s="159" t="s">
        <v>556</v>
      </c>
      <c r="H140" s="160">
        <v>1</v>
      </c>
      <c r="I140" s="161">
        <v>1800000</v>
      </c>
      <c r="J140" s="162">
        <f>H140*I140</f>
        <v>1800000</v>
      </c>
      <c r="K140" s="159" t="s">
        <v>557</v>
      </c>
      <c r="L140" s="160">
        <v>1</v>
      </c>
      <c r="M140" s="163">
        <v>850000</v>
      </c>
      <c r="N140" s="164">
        <f>L140*M140</f>
        <v>850000</v>
      </c>
      <c r="O140" s="159"/>
      <c r="P140" s="160"/>
      <c r="Q140" s="165"/>
      <c r="R140" s="164">
        <f>P140*Q140</f>
        <v>0</v>
      </c>
      <c r="S140" s="159"/>
      <c r="T140" s="160"/>
      <c r="U140" s="165"/>
      <c r="V140" s="164">
        <f>T140*U140</f>
        <v>0</v>
      </c>
      <c r="W140" s="159"/>
      <c r="X140" s="160"/>
      <c r="Y140" s="165"/>
      <c r="Z140" s="164">
        <f>X140*Y140</f>
        <v>0</v>
      </c>
      <c r="AA140" s="159"/>
      <c r="AB140" s="160"/>
      <c r="AC140" s="165"/>
      <c r="AD140" s="164">
        <f>AB140*AC140</f>
        <v>0</v>
      </c>
      <c r="AE140" s="159"/>
      <c r="AF140" s="160"/>
      <c r="AG140" s="165"/>
      <c r="AH140" s="162">
        <f>AF140*AG140</f>
        <v>0</v>
      </c>
      <c r="AI140" s="166"/>
      <c r="AJ140" s="166"/>
      <c r="AK140" s="166"/>
      <c r="AL140" s="162">
        <f>AJ140*AK140</f>
        <v>0</v>
      </c>
      <c r="AM140" s="166"/>
      <c r="AN140" s="166"/>
      <c r="AO140" s="166"/>
      <c r="AP140" s="167">
        <f>AN140*AO140</f>
        <v>0</v>
      </c>
      <c r="AQ140" s="168">
        <f>AH140+AD140+Z140+V140+R140+N140+J140</f>
        <v>2650000</v>
      </c>
      <c r="AR140" s="169">
        <v>1500000</v>
      </c>
      <c r="AS140" s="115">
        <f>AQ140-AR140</f>
        <v>1150000</v>
      </c>
      <c r="AT140" s="170"/>
      <c r="AU140" s="170"/>
      <c r="AV140" s="170"/>
      <c r="AW140" s="171"/>
      <c r="AX140" s="172">
        <f t="shared" si="33"/>
        <v>2650000</v>
      </c>
      <c r="AY140" s="173">
        <f t="shared" si="34"/>
        <v>0</v>
      </c>
    </row>
    <row r="141" spans="1:51" ht="17.25" thickTop="1" thickBot="1">
      <c r="A141" s="158">
        <f t="shared" si="32"/>
        <v>134</v>
      </c>
      <c r="B141" s="175" t="s">
        <v>544</v>
      </c>
      <c r="C141" s="103" t="s">
        <v>558</v>
      </c>
      <c r="D141" s="159" t="s">
        <v>559</v>
      </c>
      <c r="E141" s="159" t="s">
        <v>560</v>
      </c>
      <c r="F141" s="105" t="s">
        <v>36</v>
      </c>
      <c r="G141" s="159" t="s">
        <v>561</v>
      </c>
      <c r="H141" s="160">
        <v>1</v>
      </c>
      <c r="I141" s="161">
        <v>1750000</v>
      </c>
      <c r="J141" s="162">
        <f>H141*I141</f>
        <v>1750000</v>
      </c>
      <c r="K141" s="159" t="s">
        <v>562</v>
      </c>
      <c r="L141" s="160">
        <v>1</v>
      </c>
      <c r="M141" s="163">
        <v>1400000</v>
      </c>
      <c r="N141" s="164">
        <f>L141*M141</f>
        <v>1400000</v>
      </c>
      <c r="O141" s="159"/>
      <c r="P141" s="160"/>
      <c r="Q141" s="165"/>
      <c r="R141" s="164">
        <f>P141*Q141</f>
        <v>0</v>
      </c>
      <c r="S141" s="159"/>
      <c r="T141" s="160"/>
      <c r="U141" s="165"/>
      <c r="V141" s="164">
        <f>T141*U141</f>
        <v>0</v>
      </c>
      <c r="W141" s="159"/>
      <c r="X141" s="160"/>
      <c r="Y141" s="165"/>
      <c r="Z141" s="164">
        <f>X141*Y141</f>
        <v>0</v>
      </c>
      <c r="AA141" s="159"/>
      <c r="AB141" s="160"/>
      <c r="AC141" s="165"/>
      <c r="AD141" s="164">
        <f>AB141*AC141</f>
        <v>0</v>
      </c>
      <c r="AE141" s="159"/>
      <c r="AF141" s="160"/>
      <c r="AG141" s="165"/>
      <c r="AH141" s="162">
        <f>AF141*AG141</f>
        <v>0</v>
      </c>
      <c r="AI141" s="166"/>
      <c r="AJ141" s="166"/>
      <c r="AK141" s="166"/>
      <c r="AL141" s="162">
        <f>AJ141*AK141</f>
        <v>0</v>
      </c>
      <c r="AM141" s="166"/>
      <c r="AN141" s="166"/>
      <c r="AO141" s="166"/>
      <c r="AP141" s="167">
        <f>AN141*AO141</f>
        <v>0</v>
      </c>
      <c r="AQ141" s="168">
        <f>AH141+AD141+Z141+V141+R141+N141+J141</f>
        <v>3150000</v>
      </c>
      <c r="AR141" s="169">
        <v>3000000</v>
      </c>
      <c r="AS141" s="115">
        <f>AQ141-AR141</f>
        <v>150000</v>
      </c>
      <c r="AT141" s="170"/>
      <c r="AU141" s="170"/>
      <c r="AV141" s="170"/>
      <c r="AW141" s="171"/>
      <c r="AX141" s="172">
        <f t="shared" si="33"/>
        <v>3150000</v>
      </c>
      <c r="AY141" s="173">
        <f t="shared" si="34"/>
        <v>0</v>
      </c>
    </row>
    <row r="142" spans="1:51" ht="17.25" thickTop="1" thickBot="1">
      <c r="A142" s="158">
        <f t="shared" si="32"/>
        <v>135</v>
      </c>
      <c r="B142" s="175" t="s">
        <v>544</v>
      </c>
      <c r="C142" s="103" t="s">
        <v>563</v>
      </c>
      <c r="D142" s="129" t="s">
        <v>51</v>
      </c>
      <c r="E142" s="130" t="s">
        <v>52</v>
      </c>
      <c r="F142" s="105" t="s">
        <v>36</v>
      </c>
      <c r="G142" s="159" t="s">
        <v>564</v>
      </c>
      <c r="H142" s="160">
        <v>1</v>
      </c>
      <c r="I142" s="165">
        <v>2350000</v>
      </c>
      <c r="J142" s="162"/>
      <c r="K142" s="159"/>
      <c r="L142" s="160"/>
      <c r="M142" s="163"/>
      <c r="N142" s="164">
        <f>L142*M142</f>
        <v>0</v>
      </c>
      <c r="O142" s="159"/>
      <c r="P142" s="160"/>
      <c r="Q142" s="165"/>
      <c r="R142" s="164">
        <f>P142*Q142</f>
        <v>0</v>
      </c>
      <c r="S142" s="159"/>
      <c r="T142" s="160"/>
      <c r="U142" s="165"/>
      <c r="V142" s="164">
        <f>T142*U142</f>
        <v>0</v>
      </c>
      <c r="W142" s="159"/>
      <c r="X142" s="160"/>
      <c r="Y142" s="165"/>
      <c r="Z142" s="164">
        <f>X142*Y142</f>
        <v>0</v>
      </c>
      <c r="AA142" s="159"/>
      <c r="AB142" s="160"/>
      <c r="AC142" s="165"/>
      <c r="AD142" s="164">
        <f>AB142*AC142</f>
        <v>0</v>
      </c>
      <c r="AE142" s="159"/>
      <c r="AF142" s="160"/>
      <c r="AG142" s="165"/>
      <c r="AH142" s="162">
        <f>AF142*AG142</f>
        <v>0</v>
      </c>
      <c r="AI142" s="166"/>
      <c r="AJ142" s="166"/>
      <c r="AK142" s="166"/>
      <c r="AL142" s="162">
        <f>AJ142*AK142</f>
        <v>0</v>
      </c>
      <c r="AM142" s="166"/>
      <c r="AN142" s="166"/>
      <c r="AO142" s="166"/>
      <c r="AP142" s="167">
        <f>AN142*AO142</f>
        <v>0</v>
      </c>
      <c r="AQ142" s="168">
        <f>AH142+AD142+Z142+V142+R142+N142+J142</f>
        <v>0</v>
      </c>
      <c r="AR142" s="169"/>
      <c r="AS142" s="115">
        <f>AQ142-AR142</f>
        <v>0</v>
      </c>
      <c r="AT142" s="170"/>
      <c r="AU142" s="170"/>
      <c r="AV142" s="170"/>
      <c r="AW142" s="171"/>
      <c r="AX142" s="172">
        <f t="shared" si="33"/>
        <v>0</v>
      </c>
      <c r="AY142" s="173">
        <f t="shared" si="34"/>
        <v>0</v>
      </c>
    </row>
    <row r="143" spans="1:51" ht="17.25" thickTop="1" thickBot="1">
      <c r="A143" s="158">
        <f t="shared" si="32"/>
        <v>136</v>
      </c>
      <c r="B143" s="175" t="s">
        <v>565</v>
      </c>
      <c r="C143" s="103" t="s">
        <v>566</v>
      </c>
      <c r="D143" s="159" t="s">
        <v>567</v>
      </c>
      <c r="E143" s="159" t="s">
        <v>568</v>
      </c>
      <c r="F143" s="105" t="s">
        <v>36</v>
      </c>
      <c r="G143" s="159" t="s">
        <v>288</v>
      </c>
      <c r="H143" s="160">
        <v>1</v>
      </c>
      <c r="I143" s="161">
        <v>1000000</v>
      </c>
      <c r="J143" s="162">
        <f t="shared" ref="J143:J162" si="41">H143*I143</f>
        <v>1000000</v>
      </c>
      <c r="K143" s="159"/>
      <c r="L143" s="160"/>
      <c r="M143" s="163"/>
      <c r="N143" s="164">
        <f t="shared" si="28"/>
        <v>0</v>
      </c>
      <c r="O143" s="159"/>
      <c r="P143" s="160"/>
      <c r="Q143" s="165"/>
      <c r="R143" s="164">
        <f t="shared" si="29"/>
        <v>0</v>
      </c>
      <c r="S143" s="159"/>
      <c r="T143" s="160"/>
      <c r="U143" s="165"/>
      <c r="V143" s="164">
        <f t="shared" si="30"/>
        <v>0</v>
      </c>
      <c r="W143" s="159"/>
      <c r="X143" s="160"/>
      <c r="Y143" s="165"/>
      <c r="Z143" s="164">
        <f t="shared" si="35"/>
        <v>0</v>
      </c>
      <c r="AA143" s="159"/>
      <c r="AB143" s="160"/>
      <c r="AC143" s="165"/>
      <c r="AD143" s="164">
        <f t="shared" si="31"/>
        <v>0</v>
      </c>
      <c r="AE143" s="159"/>
      <c r="AF143" s="160"/>
      <c r="AG143" s="165"/>
      <c r="AH143" s="162">
        <f t="shared" si="37"/>
        <v>0</v>
      </c>
      <c r="AI143" s="166"/>
      <c r="AJ143" s="166"/>
      <c r="AK143" s="166"/>
      <c r="AL143" s="162">
        <f t="shared" si="38"/>
        <v>0</v>
      </c>
      <c r="AM143" s="166"/>
      <c r="AN143" s="166"/>
      <c r="AO143" s="166"/>
      <c r="AP143" s="167">
        <f t="shared" si="39"/>
        <v>0</v>
      </c>
      <c r="AQ143" s="168">
        <f t="shared" si="40"/>
        <v>1000000</v>
      </c>
      <c r="AR143" s="169"/>
      <c r="AS143" s="115">
        <f t="shared" si="36"/>
        <v>1000000</v>
      </c>
      <c r="AT143" s="170"/>
      <c r="AU143" s="170"/>
      <c r="AV143" s="170"/>
      <c r="AW143" s="171"/>
      <c r="AX143" s="172">
        <f t="shared" si="33"/>
        <v>1000000</v>
      </c>
      <c r="AY143" s="173">
        <f t="shared" si="34"/>
        <v>0</v>
      </c>
    </row>
    <row r="144" spans="1:51" ht="17.25" thickTop="1" thickBot="1">
      <c r="A144" s="158">
        <f t="shared" si="32"/>
        <v>137</v>
      </c>
      <c r="B144" s="175" t="s">
        <v>565</v>
      </c>
      <c r="C144" s="103" t="s">
        <v>569</v>
      </c>
      <c r="D144" s="159" t="s">
        <v>570</v>
      </c>
      <c r="E144" s="159" t="s">
        <v>571</v>
      </c>
      <c r="F144" s="105" t="s">
        <v>36</v>
      </c>
      <c r="G144" s="159" t="s">
        <v>572</v>
      </c>
      <c r="H144" s="160">
        <v>1</v>
      </c>
      <c r="I144" s="161">
        <v>2300000</v>
      </c>
      <c r="J144" s="162">
        <f t="shared" si="41"/>
        <v>2300000</v>
      </c>
      <c r="K144" s="159"/>
      <c r="L144" s="160"/>
      <c r="M144" s="163"/>
      <c r="N144" s="164">
        <f t="shared" si="28"/>
        <v>0</v>
      </c>
      <c r="O144" s="159"/>
      <c r="P144" s="160"/>
      <c r="Q144" s="165"/>
      <c r="R144" s="164">
        <f t="shared" si="29"/>
        <v>0</v>
      </c>
      <c r="S144" s="159"/>
      <c r="T144" s="160"/>
      <c r="U144" s="165"/>
      <c r="V144" s="164">
        <f t="shared" si="30"/>
        <v>0</v>
      </c>
      <c r="W144" s="159"/>
      <c r="X144" s="160"/>
      <c r="Y144" s="165"/>
      <c r="Z144" s="164">
        <f t="shared" si="35"/>
        <v>0</v>
      </c>
      <c r="AA144" s="159"/>
      <c r="AB144" s="160"/>
      <c r="AC144" s="165"/>
      <c r="AD144" s="164">
        <f t="shared" si="31"/>
        <v>0</v>
      </c>
      <c r="AE144" s="159"/>
      <c r="AF144" s="160"/>
      <c r="AG144" s="165"/>
      <c r="AH144" s="162">
        <f t="shared" si="37"/>
        <v>0</v>
      </c>
      <c r="AI144" s="166"/>
      <c r="AJ144" s="166"/>
      <c r="AK144" s="166"/>
      <c r="AL144" s="162">
        <f t="shared" si="38"/>
        <v>0</v>
      </c>
      <c r="AM144" s="166"/>
      <c r="AN144" s="166"/>
      <c r="AO144" s="166"/>
      <c r="AP144" s="167">
        <f t="shared" si="39"/>
        <v>0</v>
      </c>
      <c r="AQ144" s="168">
        <f t="shared" si="40"/>
        <v>2300000</v>
      </c>
      <c r="AR144" s="169"/>
      <c r="AS144" s="115">
        <f t="shared" si="36"/>
        <v>2300000</v>
      </c>
      <c r="AT144" s="170"/>
      <c r="AU144" s="170"/>
      <c r="AV144" s="170"/>
      <c r="AW144" s="171"/>
      <c r="AX144" s="172">
        <f t="shared" si="33"/>
        <v>2300000</v>
      </c>
      <c r="AY144" s="173">
        <f t="shared" si="34"/>
        <v>0</v>
      </c>
    </row>
    <row r="145" spans="1:51" ht="17.25" thickTop="1" thickBot="1">
      <c r="A145" s="158">
        <f t="shared" si="32"/>
        <v>138</v>
      </c>
      <c r="B145" s="175" t="s">
        <v>565</v>
      </c>
      <c r="C145" s="103" t="s">
        <v>573</v>
      </c>
      <c r="D145" s="126" t="s">
        <v>47</v>
      </c>
      <c r="E145" s="127" t="s">
        <v>48</v>
      </c>
      <c r="F145" s="105" t="s">
        <v>36</v>
      </c>
      <c r="G145" s="159" t="s">
        <v>574</v>
      </c>
      <c r="H145" s="160">
        <v>1</v>
      </c>
      <c r="I145" s="161">
        <v>2050000</v>
      </c>
      <c r="J145" s="162">
        <f t="shared" si="41"/>
        <v>2050000</v>
      </c>
      <c r="K145" s="159" t="s">
        <v>575</v>
      </c>
      <c r="L145" s="160"/>
      <c r="M145" s="163"/>
      <c r="N145" s="164">
        <f t="shared" si="28"/>
        <v>0</v>
      </c>
      <c r="O145" s="159"/>
      <c r="P145" s="160"/>
      <c r="Q145" s="165"/>
      <c r="R145" s="164">
        <f t="shared" si="29"/>
        <v>0</v>
      </c>
      <c r="S145" s="159"/>
      <c r="T145" s="160"/>
      <c r="U145" s="165"/>
      <c r="V145" s="164">
        <f t="shared" si="30"/>
        <v>0</v>
      </c>
      <c r="W145" s="159"/>
      <c r="X145" s="160"/>
      <c r="Y145" s="165"/>
      <c r="Z145" s="164">
        <f t="shared" si="35"/>
        <v>0</v>
      </c>
      <c r="AA145" s="159"/>
      <c r="AB145" s="160"/>
      <c r="AC145" s="165"/>
      <c r="AD145" s="164">
        <f t="shared" si="31"/>
        <v>0</v>
      </c>
      <c r="AE145" s="159"/>
      <c r="AF145" s="160"/>
      <c r="AG145" s="165"/>
      <c r="AH145" s="162">
        <f t="shared" si="37"/>
        <v>0</v>
      </c>
      <c r="AI145" s="166"/>
      <c r="AJ145" s="166"/>
      <c r="AK145" s="166"/>
      <c r="AL145" s="162">
        <f t="shared" si="38"/>
        <v>0</v>
      </c>
      <c r="AM145" s="166"/>
      <c r="AN145" s="166"/>
      <c r="AO145" s="166"/>
      <c r="AP145" s="167">
        <f t="shared" si="39"/>
        <v>0</v>
      </c>
      <c r="AQ145" s="168">
        <f t="shared" si="40"/>
        <v>2050000</v>
      </c>
      <c r="AR145" s="169"/>
      <c r="AS145" s="115">
        <f t="shared" si="36"/>
        <v>2050000</v>
      </c>
      <c r="AT145" s="170"/>
      <c r="AU145" s="170"/>
      <c r="AV145" s="170"/>
      <c r="AW145" s="171"/>
      <c r="AX145" s="172">
        <f t="shared" si="33"/>
        <v>2050000</v>
      </c>
      <c r="AY145" s="173">
        <f t="shared" si="34"/>
        <v>0</v>
      </c>
    </row>
    <row r="146" spans="1:51" ht="17.25" thickTop="1" thickBot="1">
      <c r="A146" s="158">
        <f t="shared" si="32"/>
        <v>139</v>
      </c>
      <c r="B146" s="175" t="s">
        <v>565</v>
      </c>
      <c r="C146" s="103" t="s">
        <v>576</v>
      </c>
      <c r="D146" s="151" t="s">
        <v>244</v>
      </c>
      <c r="E146" s="151" t="s">
        <v>245</v>
      </c>
      <c r="F146" s="105" t="s">
        <v>36</v>
      </c>
      <c r="G146" s="159" t="s">
        <v>45</v>
      </c>
      <c r="H146" s="160">
        <v>1</v>
      </c>
      <c r="I146" s="161">
        <v>1950000</v>
      </c>
      <c r="J146" s="162">
        <f t="shared" si="41"/>
        <v>1950000</v>
      </c>
      <c r="K146" s="159"/>
      <c r="L146" s="160"/>
      <c r="M146" s="163"/>
      <c r="N146" s="164">
        <f t="shared" si="28"/>
        <v>0</v>
      </c>
      <c r="O146" s="159"/>
      <c r="P146" s="160"/>
      <c r="Q146" s="165"/>
      <c r="R146" s="164">
        <f t="shared" si="29"/>
        <v>0</v>
      </c>
      <c r="S146" s="159"/>
      <c r="T146" s="160"/>
      <c r="U146" s="165"/>
      <c r="V146" s="164">
        <f t="shared" si="30"/>
        <v>0</v>
      </c>
      <c r="W146" s="159"/>
      <c r="X146" s="160"/>
      <c r="Y146" s="165"/>
      <c r="Z146" s="164">
        <f t="shared" si="35"/>
        <v>0</v>
      </c>
      <c r="AA146" s="159"/>
      <c r="AB146" s="160"/>
      <c r="AC146" s="165"/>
      <c r="AD146" s="164">
        <f t="shared" si="31"/>
        <v>0</v>
      </c>
      <c r="AE146" s="159"/>
      <c r="AF146" s="160"/>
      <c r="AG146" s="165"/>
      <c r="AH146" s="162">
        <f t="shared" si="37"/>
        <v>0</v>
      </c>
      <c r="AI146" s="166"/>
      <c r="AJ146" s="166"/>
      <c r="AK146" s="166"/>
      <c r="AL146" s="162">
        <f t="shared" si="38"/>
        <v>0</v>
      </c>
      <c r="AM146" s="166"/>
      <c r="AN146" s="166"/>
      <c r="AO146" s="166"/>
      <c r="AP146" s="167">
        <f t="shared" si="39"/>
        <v>0</v>
      </c>
      <c r="AQ146" s="168">
        <f t="shared" si="40"/>
        <v>1950000</v>
      </c>
      <c r="AR146" s="169"/>
      <c r="AS146" s="115">
        <f t="shared" si="36"/>
        <v>1950000</v>
      </c>
      <c r="AT146" s="170"/>
      <c r="AU146" s="170"/>
      <c r="AV146" s="170"/>
      <c r="AW146" s="171"/>
      <c r="AX146" s="172">
        <f t="shared" si="33"/>
        <v>1950000</v>
      </c>
      <c r="AY146" s="173">
        <f t="shared" si="34"/>
        <v>0</v>
      </c>
    </row>
    <row r="147" spans="1:51" ht="17.25" thickTop="1" thickBot="1">
      <c r="A147" s="158">
        <f t="shared" si="32"/>
        <v>140</v>
      </c>
      <c r="B147" s="175" t="s">
        <v>565</v>
      </c>
      <c r="C147" s="103" t="s">
        <v>577</v>
      </c>
      <c r="D147" s="159" t="s">
        <v>546</v>
      </c>
      <c r="E147" s="159" t="s">
        <v>578</v>
      </c>
      <c r="F147" s="105" t="s">
        <v>36</v>
      </c>
      <c r="G147" s="159" t="s">
        <v>579</v>
      </c>
      <c r="H147" s="160">
        <v>2</v>
      </c>
      <c r="I147" s="161">
        <v>325000</v>
      </c>
      <c r="J147" s="162">
        <f t="shared" si="41"/>
        <v>650000</v>
      </c>
      <c r="K147" s="159"/>
      <c r="L147" s="160">
        <v>1</v>
      </c>
      <c r="M147" s="163">
        <v>1400000</v>
      </c>
      <c r="N147" s="164">
        <f t="shared" si="28"/>
        <v>1400000</v>
      </c>
      <c r="O147" s="159"/>
      <c r="P147" s="160"/>
      <c r="Q147" s="165"/>
      <c r="R147" s="164">
        <f t="shared" si="29"/>
        <v>0</v>
      </c>
      <c r="S147" s="159"/>
      <c r="T147" s="160"/>
      <c r="U147" s="165"/>
      <c r="V147" s="164">
        <f t="shared" si="30"/>
        <v>0</v>
      </c>
      <c r="W147" s="159"/>
      <c r="X147" s="160"/>
      <c r="Y147" s="165"/>
      <c r="Z147" s="164">
        <f t="shared" si="35"/>
        <v>0</v>
      </c>
      <c r="AA147" s="159"/>
      <c r="AB147" s="160"/>
      <c r="AC147" s="165"/>
      <c r="AD147" s="164">
        <f t="shared" si="31"/>
        <v>0</v>
      </c>
      <c r="AE147" s="159"/>
      <c r="AF147" s="160"/>
      <c r="AG147" s="165"/>
      <c r="AH147" s="162">
        <f t="shared" si="37"/>
        <v>0</v>
      </c>
      <c r="AI147" s="166"/>
      <c r="AJ147" s="166"/>
      <c r="AK147" s="166"/>
      <c r="AL147" s="162">
        <f t="shared" si="38"/>
        <v>0</v>
      </c>
      <c r="AM147" s="166"/>
      <c r="AN147" s="166"/>
      <c r="AO147" s="166"/>
      <c r="AP147" s="167">
        <f t="shared" si="39"/>
        <v>0</v>
      </c>
      <c r="AQ147" s="168">
        <f t="shared" si="40"/>
        <v>2050000</v>
      </c>
      <c r="AR147" s="169"/>
      <c r="AS147" s="115">
        <f t="shared" si="36"/>
        <v>2050000</v>
      </c>
      <c r="AT147" s="170"/>
      <c r="AU147" s="170"/>
      <c r="AV147" s="170"/>
      <c r="AW147" s="171"/>
      <c r="AX147" s="172">
        <f t="shared" si="33"/>
        <v>2050000</v>
      </c>
      <c r="AY147" s="173">
        <f t="shared" si="34"/>
        <v>0</v>
      </c>
    </row>
    <row r="148" spans="1:51" ht="17.25" thickTop="1" thickBot="1">
      <c r="A148" s="158">
        <f t="shared" si="32"/>
        <v>141</v>
      </c>
      <c r="B148" s="175" t="s">
        <v>565</v>
      </c>
      <c r="C148" s="103" t="s">
        <v>580</v>
      </c>
      <c r="D148" s="159" t="s">
        <v>231</v>
      </c>
      <c r="E148" s="159" t="s">
        <v>581</v>
      </c>
      <c r="F148" s="105" t="s">
        <v>36</v>
      </c>
      <c r="G148" s="159" t="s">
        <v>582</v>
      </c>
      <c r="H148" s="160">
        <v>1</v>
      </c>
      <c r="I148" s="161">
        <v>2300000</v>
      </c>
      <c r="J148" s="162">
        <f t="shared" si="41"/>
        <v>2300000</v>
      </c>
      <c r="K148" s="159"/>
      <c r="L148" s="160"/>
      <c r="M148" s="163"/>
      <c r="N148" s="164">
        <f t="shared" si="28"/>
        <v>0</v>
      </c>
      <c r="O148" s="159"/>
      <c r="P148" s="160"/>
      <c r="Q148" s="165"/>
      <c r="R148" s="164">
        <f t="shared" si="29"/>
        <v>0</v>
      </c>
      <c r="S148" s="159"/>
      <c r="T148" s="160"/>
      <c r="U148" s="165"/>
      <c r="V148" s="164">
        <f t="shared" si="30"/>
        <v>0</v>
      </c>
      <c r="W148" s="159"/>
      <c r="X148" s="160"/>
      <c r="Y148" s="165"/>
      <c r="Z148" s="164">
        <f t="shared" si="35"/>
        <v>0</v>
      </c>
      <c r="AA148" s="159"/>
      <c r="AB148" s="160"/>
      <c r="AC148" s="165"/>
      <c r="AD148" s="164">
        <f t="shared" si="31"/>
        <v>0</v>
      </c>
      <c r="AE148" s="159"/>
      <c r="AF148" s="160"/>
      <c r="AG148" s="165"/>
      <c r="AH148" s="162">
        <f t="shared" si="37"/>
        <v>0</v>
      </c>
      <c r="AI148" s="166"/>
      <c r="AJ148" s="166"/>
      <c r="AK148" s="166"/>
      <c r="AL148" s="162">
        <f t="shared" si="38"/>
        <v>0</v>
      </c>
      <c r="AM148" s="166"/>
      <c r="AN148" s="166"/>
      <c r="AO148" s="166"/>
      <c r="AP148" s="167">
        <f t="shared" si="39"/>
        <v>0</v>
      </c>
      <c r="AQ148" s="168">
        <f t="shared" si="40"/>
        <v>2300000</v>
      </c>
      <c r="AR148" s="169"/>
      <c r="AS148" s="115">
        <f t="shared" si="36"/>
        <v>2300000</v>
      </c>
      <c r="AT148" s="170"/>
      <c r="AU148" s="170"/>
      <c r="AV148" s="170"/>
      <c r="AW148" s="171"/>
      <c r="AX148" s="172">
        <f t="shared" si="33"/>
        <v>2300000</v>
      </c>
      <c r="AY148" s="173">
        <f t="shared" si="34"/>
        <v>0</v>
      </c>
    </row>
    <row r="149" spans="1:51" ht="17.25" thickTop="1" thickBot="1">
      <c r="A149" s="158">
        <f t="shared" si="32"/>
        <v>142</v>
      </c>
      <c r="B149" s="175" t="s">
        <v>583</v>
      </c>
      <c r="C149" s="103" t="s">
        <v>584</v>
      </c>
      <c r="D149" s="151" t="s">
        <v>244</v>
      </c>
      <c r="E149" s="151" t="s">
        <v>245</v>
      </c>
      <c r="F149" s="105" t="s">
        <v>36</v>
      </c>
      <c r="G149" s="159" t="s">
        <v>585</v>
      </c>
      <c r="H149" s="160">
        <v>1</v>
      </c>
      <c r="I149" s="161">
        <v>1500000</v>
      </c>
      <c r="J149" s="162">
        <f t="shared" si="41"/>
        <v>1500000</v>
      </c>
      <c r="K149" s="159"/>
      <c r="L149" s="160"/>
      <c r="M149" s="163"/>
      <c r="N149" s="164">
        <f t="shared" si="28"/>
        <v>0</v>
      </c>
      <c r="O149" s="159"/>
      <c r="P149" s="160"/>
      <c r="Q149" s="165"/>
      <c r="R149" s="164">
        <f t="shared" si="29"/>
        <v>0</v>
      </c>
      <c r="S149" s="159"/>
      <c r="T149" s="160"/>
      <c r="U149" s="165"/>
      <c r="V149" s="164">
        <f t="shared" si="30"/>
        <v>0</v>
      </c>
      <c r="W149" s="159"/>
      <c r="X149" s="160"/>
      <c r="Y149" s="165"/>
      <c r="Z149" s="164">
        <f t="shared" si="35"/>
        <v>0</v>
      </c>
      <c r="AA149" s="159"/>
      <c r="AB149" s="160"/>
      <c r="AC149" s="165"/>
      <c r="AD149" s="164">
        <f t="shared" si="31"/>
        <v>0</v>
      </c>
      <c r="AE149" s="159"/>
      <c r="AF149" s="160"/>
      <c r="AG149" s="165"/>
      <c r="AH149" s="162">
        <f t="shared" si="37"/>
        <v>0</v>
      </c>
      <c r="AI149" s="166"/>
      <c r="AJ149" s="166"/>
      <c r="AK149" s="166"/>
      <c r="AL149" s="162">
        <f t="shared" si="38"/>
        <v>0</v>
      </c>
      <c r="AM149" s="166"/>
      <c r="AN149" s="166"/>
      <c r="AO149" s="166"/>
      <c r="AP149" s="167">
        <f t="shared" si="39"/>
        <v>0</v>
      </c>
      <c r="AQ149" s="168">
        <f t="shared" si="40"/>
        <v>1500000</v>
      </c>
      <c r="AR149" s="169">
        <v>650000</v>
      </c>
      <c r="AS149" s="115">
        <f t="shared" si="36"/>
        <v>850000</v>
      </c>
      <c r="AT149" s="170"/>
      <c r="AU149" s="170"/>
      <c r="AV149" s="170"/>
      <c r="AW149" s="171"/>
      <c r="AX149" s="172">
        <f t="shared" si="33"/>
        <v>1500000</v>
      </c>
      <c r="AY149" s="173">
        <f t="shared" si="34"/>
        <v>0</v>
      </c>
    </row>
    <row r="150" spans="1:51" ht="17.25" thickTop="1" thickBot="1">
      <c r="A150" s="182">
        <f t="shared" si="32"/>
        <v>143</v>
      </c>
      <c r="B150" s="183"/>
      <c r="C150" s="184" t="s">
        <v>586</v>
      </c>
      <c r="D150" s="185"/>
      <c r="E150" s="185"/>
      <c r="F150" s="186"/>
      <c r="G150" s="185"/>
      <c r="H150" s="187"/>
      <c r="I150" s="188"/>
      <c r="J150" s="189"/>
      <c r="K150" s="185"/>
      <c r="L150" s="187"/>
      <c r="M150" s="190"/>
      <c r="N150" s="191">
        <f t="shared" si="28"/>
        <v>0</v>
      </c>
      <c r="O150" s="185"/>
      <c r="P150" s="187"/>
      <c r="Q150" s="192"/>
      <c r="R150" s="191">
        <f t="shared" si="29"/>
        <v>0</v>
      </c>
      <c r="S150" s="185"/>
      <c r="T150" s="187"/>
      <c r="U150" s="192"/>
      <c r="V150" s="191">
        <f t="shared" si="30"/>
        <v>0</v>
      </c>
      <c r="W150" s="185"/>
      <c r="X150" s="187"/>
      <c r="Y150" s="192"/>
      <c r="Z150" s="191">
        <f t="shared" si="35"/>
        <v>0</v>
      </c>
      <c r="AA150" s="185"/>
      <c r="AB150" s="187"/>
      <c r="AC150" s="192"/>
      <c r="AD150" s="191">
        <f t="shared" si="31"/>
        <v>0</v>
      </c>
      <c r="AE150" s="185"/>
      <c r="AF150" s="187"/>
      <c r="AG150" s="192"/>
      <c r="AH150" s="189">
        <f t="shared" si="37"/>
        <v>0</v>
      </c>
      <c r="AI150" s="193"/>
      <c r="AJ150" s="193"/>
      <c r="AK150" s="193"/>
      <c r="AL150" s="189">
        <f t="shared" si="38"/>
        <v>0</v>
      </c>
      <c r="AM150" s="193"/>
      <c r="AN150" s="193"/>
      <c r="AO150" s="193"/>
      <c r="AP150" s="194">
        <f t="shared" si="39"/>
        <v>0</v>
      </c>
      <c r="AQ150" s="195">
        <v>2300000</v>
      </c>
      <c r="AR150" s="196">
        <v>2300000</v>
      </c>
      <c r="AS150" s="193">
        <f t="shared" si="36"/>
        <v>0</v>
      </c>
      <c r="AT150" s="197"/>
      <c r="AU150" s="197"/>
      <c r="AV150" s="197"/>
      <c r="AW150" s="198"/>
      <c r="AX150" s="199">
        <f t="shared" si="33"/>
        <v>2300000</v>
      </c>
      <c r="AY150" s="200">
        <f t="shared" si="34"/>
        <v>0</v>
      </c>
    </row>
    <row r="151" spans="1:51" ht="17.25" thickTop="1" thickBot="1">
      <c r="A151" s="182">
        <f t="shared" si="32"/>
        <v>144</v>
      </c>
      <c r="B151" s="183"/>
      <c r="C151" s="184" t="s">
        <v>587</v>
      </c>
      <c r="D151" s="185"/>
      <c r="E151" s="185"/>
      <c r="F151" s="186" t="s">
        <v>36</v>
      </c>
      <c r="G151" s="185"/>
      <c r="H151" s="187"/>
      <c r="I151" s="188"/>
      <c r="J151" s="189">
        <f t="shared" si="41"/>
        <v>0</v>
      </c>
      <c r="K151" s="185"/>
      <c r="L151" s="187"/>
      <c r="M151" s="190"/>
      <c r="N151" s="191">
        <f t="shared" si="28"/>
        <v>0</v>
      </c>
      <c r="O151" s="185"/>
      <c r="P151" s="187"/>
      <c r="Q151" s="192"/>
      <c r="R151" s="191">
        <f t="shared" si="29"/>
        <v>0</v>
      </c>
      <c r="S151" s="185"/>
      <c r="T151" s="187"/>
      <c r="U151" s="192"/>
      <c r="V151" s="191">
        <f t="shared" si="30"/>
        <v>0</v>
      </c>
      <c r="W151" s="185"/>
      <c r="X151" s="187"/>
      <c r="Y151" s="192"/>
      <c r="Z151" s="191">
        <f t="shared" si="35"/>
        <v>0</v>
      </c>
      <c r="AA151" s="185"/>
      <c r="AB151" s="187"/>
      <c r="AC151" s="192"/>
      <c r="AD151" s="191">
        <f t="shared" si="31"/>
        <v>0</v>
      </c>
      <c r="AE151" s="185"/>
      <c r="AF151" s="187"/>
      <c r="AG151" s="192"/>
      <c r="AH151" s="189">
        <f t="shared" si="37"/>
        <v>0</v>
      </c>
      <c r="AI151" s="193"/>
      <c r="AJ151" s="193"/>
      <c r="AK151" s="193"/>
      <c r="AL151" s="189">
        <f t="shared" si="38"/>
        <v>0</v>
      </c>
      <c r="AM151" s="193"/>
      <c r="AN151" s="193"/>
      <c r="AO151" s="193"/>
      <c r="AP151" s="194">
        <f t="shared" si="39"/>
        <v>0</v>
      </c>
      <c r="AQ151" s="195">
        <f t="shared" si="40"/>
        <v>0</v>
      </c>
      <c r="AR151" s="196"/>
      <c r="AS151" s="193">
        <f t="shared" si="36"/>
        <v>0</v>
      </c>
      <c r="AT151" s="197"/>
      <c r="AU151" s="197"/>
      <c r="AV151" s="197"/>
      <c r="AW151" s="198"/>
      <c r="AX151" s="199">
        <f t="shared" si="33"/>
        <v>0</v>
      </c>
      <c r="AY151" s="200">
        <f t="shared" si="34"/>
        <v>0</v>
      </c>
    </row>
    <row r="152" spans="1:51" ht="17.25" thickTop="1" thickBot="1">
      <c r="A152" s="182">
        <f t="shared" si="32"/>
        <v>145</v>
      </c>
      <c r="B152" s="183"/>
      <c r="C152" s="184" t="s">
        <v>588</v>
      </c>
      <c r="D152" s="185"/>
      <c r="E152" s="185"/>
      <c r="F152" s="186" t="s">
        <v>36</v>
      </c>
      <c r="G152" s="185"/>
      <c r="H152" s="187"/>
      <c r="I152" s="188"/>
      <c r="J152" s="189">
        <f t="shared" si="41"/>
        <v>0</v>
      </c>
      <c r="K152" s="185"/>
      <c r="L152" s="187"/>
      <c r="M152" s="190"/>
      <c r="N152" s="191">
        <f t="shared" si="28"/>
        <v>0</v>
      </c>
      <c r="O152" s="185"/>
      <c r="P152" s="187"/>
      <c r="Q152" s="192"/>
      <c r="R152" s="191">
        <f t="shared" si="29"/>
        <v>0</v>
      </c>
      <c r="S152" s="185"/>
      <c r="T152" s="187"/>
      <c r="U152" s="192"/>
      <c r="V152" s="191">
        <f t="shared" si="30"/>
        <v>0</v>
      </c>
      <c r="W152" s="185"/>
      <c r="X152" s="187"/>
      <c r="Y152" s="192"/>
      <c r="Z152" s="191">
        <f t="shared" si="35"/>
        <v>0</v>
      </c>
      <c r="AA152" s="185"/>
      <c r="AB152" s="187"/>
      <c r="AC152" s="192"/>
      <c r="AD152" s="191">
        <f t="shared" si="31"/>
        <v>0</v>
      </c>
      <c r="AE152" s="185"/>
      <c r="AF152" s="187"/>
      <c r="AG152" s="192"/>
      <c r="AH152" s="189">
        <f t="shared" si="37"/>
        <v>0</v>
      </c>
      <c r="AI152" s="193"/>
      <c r="AJ152" s="193"/>
      <c r="AK152" s="193"/>
      <c r="AL152" s="189">
        <f t="shared" si="38"/>
        <v>0</v>
      </c>
      <c r="AM152" s="193"/>
      <c r="AN152" s="193"/>
      <c r="AO152" s="193"/>
      <c r="AP152" s="194">
        <f t="shared" si="39"/>
        <v>0</v>
      </c>
      <c r="AQ152" s="195">
        <f t="shared" si="40"/>
        <v>0</v>
      </c>
      <c r="AR152" s="196">
        <v>1050000</v>
      </c>
      <c r="AS152" s="193">
        <f t="shared" si="36"/>
        <v>-1050000</v>
      </c>
      <c r="AT152" s="197"/>
      <c r="AU152" s="197"/>
      <c r="AV152" s="197"/>
      <c r="AW152" s="198"/>
      <c r="AX152" s="199">
        <f t="shared" si="33"/>
        <v>0</v>
      </c>
      <c r="AY152" s="200">
        <f t="shared" si="34"/>
        <v>0</v>
      </c>
    </row>
    <row r="153" spans="1:51" ht="17.25" thickTop="1" thickBot="1">
      <c r="A153" s="182">
        <f t="shared" si="32"/>
        <v>146</v>
      </c>
      <c r="B153" s="183"/>
      <c r="C153" s="184" t="s">
        <v>589</v>
      </c>
      <c r="D153" s="185"/>
      <c r="E153" s="185"/>
      <c r="F153" s="186" t="s">
        <v>36</v>
      </c>
      <c r="G153" s="185"/>
      <c r="H153" s="187"/>
      <c r="I153" s="188"/>
      <c r="J153" s="189">
        <f t="shared" si="41"/>
        <v>0</v>
      </c>
      <c r="K153" s="185"/>
      <c r="L153" s="187"/>
      <c r="M153" s="190"/>
      <c r="N153" s="191">
        <f t="shared" si="28"/>
        <v>0</v>
      </c>
      <c r="O153" s="185"/>
      <c r="P153" s="187"/>
      <c r="Q153" s="192"/>
      <c r="R153" s="191">
        <f t="shared" si="29"/>
        <v>0</v>
      </c>
      <c r="S153" s="185"/>
      <c r="T153" s="187"/>
      <c r="U153" s="192"/>
      <c r="V153" s="191">
        <f t="shared" si="30"/>
        <v>0</v>
      </c>
      <c r="W153" s="185"/>
      <c r="X153" s="187"/>
      <c r="Y153" s="192"/>
      <c r="Z153" s="191">
        <f t="shared" si="35"/>
        <v>0</v>
      </c>
      <c r="AA153" s="185"/>
      <c r="AB153" s="187"/>
      <c r="AC153" s="192"/>
      <c r="AD153" s="191">
        <f t="shared" si="31"/>
        <v>0</v>
      </c>
      <c r="AE153" s="185"/>
      <c r="AF153" s="187"/>
      <c r="AG153" s="192"/>
      <c r="AH153" s="189">
        <f t="shared" si="37"/>
        <v>0</v>
      </c>
      <c r="AI153" s="193"/>
      <c r="AJ153" s="193"/>
      <c r="AK153" s="193"/>
      <c r="AL153" s="189">
        <f t="shared" si="38"/>
        <v>0</v>
      </c>
      <c r="AM153" s="193"/>
      <c r="AN153" s="193"/>
      <c r="AO153" s="193"/>
      <c r="AP153" s="194">
        <f t="shared" si="39"/>
        <v>0</v>
      </c>
      <c r="AQ153" s="195">
        <f t="shared" si="40"/>
        <v>0</v>
      </c>
      <c r="AR153" s="196"/>
      <c r="AS153" s="193">
        <f t="shared" si="36"/>
        <v>0</v>
      </c>
      <c r="AT153" s="197"/>
      <c r="AU153" s="197"/>
      <c r="AV153" s="197"/>
      <c r="AW153" s="198"/>
      <c r="AX153" s="199">
        <f t="shared" si="33"/>
        <v>0</v>
      </c>
      <c r="AY153" s="200">
        <f t="shared" si="34"/>
        <v>0</v>
      </c>
    </row>
    <row r="154" spans="1:51" ht="17.25" thickTop="1" thickBot="1">
      <c r="A154" s="182">
        <f t="shared" si="32"/>
        <v>147</v>
      </c>
      <c r="B154" s="183"/>
      <c r="C154" s="184" t="s">
        <v>590</v>
      </c>
      <c r="D154" s="185"/>
      <c r="E154" s="185"/>
      <c r="F154" s="186" t="s">
        <v>36</v>
      </c>
      <c r="G154" s="185"/>
      <c r="H154" s="187"/>
      <c r="I154" s="188"/>
      <c r="J154" s="189">
        <f t="shared" si="41"/>
        <v>0</v>
      </c>
      <c r="K154" s="185"/>
      <c r="L154" s="187"/>
      <c r="M154" s="190"/>
      <c r="N154" s="191">
        <f t="shared" si="28"/>
        <v>0</v>
      </c>
      <c r="O154" s="185"/>
      <c r="P154" s="187"/>
      <c r="Q154" s="192"/>
      <c r="R154" s="191">
        <f t="shared" si="29"/>
        <v>0</v>
      </c>
      <c r="S154" s="185"/>
      <c r="T154" s="187"/>
      <c r="U154" s="192"/>
      <c r="V154" s="191">
        <f t="shared" si="30"/>
        <v>0</v>
      </c>
      <c r="W154" s="185"/>
      <c r="X154" s="187"/>
      <c r="Y154" s="192"/>
      <c r="Z154" s="191">
        <f t="shared" si="35"/>
        <v>0</v>
      </c>
      <c r="AA154" s="185"/>
      <c r="AB154" s="187"/>
      <c r="AC154" s="192"/>
      <c r="AD154" s="191">
        <f t="shared" si="31"/>
        <v>0</v>
      </c>
      <c r="AE154" s="185"/>
      <c r="AF154" s="187"/>
      <c r="AG154" s="192"/>
      <c r="AH154" s="189">
        <f t="shared" si="37"/>
        <v>0</v>
      </c>
      <c r="AI154" s="193"/>
      <c r="AJ154" s="193"/>
      <c r="AK154" s="193"/>
      <c r="AL154" s="189">
        <f t="shared" si="38"/>
        <v>0</v>
      </c>
      <c r="AM154" s="193"/>
      <c r="AN154" s="193"/>
      <c r="AO154" s="193"/>
      <c r="AP154" s="194">
        <f t="shared" si="39"/>
        <v>0</v>
      </c>
      <c r="AQ154" s="195">
        <f t="shared" si="40"/>
        <v>0</v>
      </c>
      <c r="AR154" s="196"/>
      <c r="AS154" s="193">
        <f t="shared" si="36"/>
        <v>0</v>
      </c>
      <c r="AT154" s="197"/>
      <c r="AU154" s="197"/>
      <c r="AV154" s="197"/>
      <c r="AW154" s="198"/>
      <c r="AX154" s="199">
        <f t="shared" si="33"/>
        <v>0</v>
      </c>
      <c r="AY154" s="200">
        <f t="shared" si="34"/>
        <v>0</v>
      </c>
    </row>
    <row r="155" spans="1:51" ht="17.25" thickTop="1" thickBot="1">
      <c r="A155" s="182">
        <f t="shared" si="32"/>
        <v>148</v>
      </c>
      <c r="B155" s="183"/>
      <c r="C155" s="184" t="s">
        <v>591</v>
      </c>
      <c r="D155" s="185"/>
      <c r="E155" s="185"/>
      <c r="F155" s="186" t="s">
        <v>36</v>
      </c>
      <c r="G155" s="185"/>
      <c r="H155" s="187"/>
      <c r="I155" s="188"/>
      <c r="J155" s="189">
        <f t="shared" si="41"/>
        <v>0</v>
      </c>
      <c r="K155" s="185"/>
      <c r="L155" s="187"/>
      <c r="M155" s="190"/>
      <c r="N155" s="191">
        <f t="shared" si="28"/>
        <v>0</v>
      </c>
      <c r="O155" s="185"/>
      <c r="P155" s="187"/>
      <c r="Q155" s="192"/>
      <c r="R155" s="191">
        <f t="shared" si="29"/>
        <v>0</v>
      </c>
      <c r="S155" s="185"/>
      <c r="T155" s="187"/>
      <c r="U155" s="192"/>
      <c r="V155" s="191">
        <f t="shared" si="30"/>
        <v>0</v>
      </c>
      <c r="W155" s="185"/>
      <c r="X155" s="187"/>
      <c r="Y155" s="192"/>
      <c r="Z155" s="191">
        <f t="shared" si="35"/>
        <v>0</v>
      </c>
      <c r="AA155" s="185"/>
      <c r="AB155" s="187"/>
      <c r="AC155" s="192"/>
      <c r="AD155" s="191">
        <f t="shared" si="31"/>
        <v>0</v>
      </c>
      <c r="AE155" s="185"/>
      <c r="AF155" s="187"/>
      <c r="AG155" s="192"/>
      <c r="AH155" s="189">
        <f t="shared" si="37"/>
        <v>0</v>
      </c>
      <c r="AI155" s="193"/>
      <c r="AJ155" s="193"/>
      <c r="AK155" s="193"/>
      <c r="AL155" s="189">
        <f t="shared" si="38"/>
        <v>0</v>
      </c>
      <c r="AM155" s="193"/>
      <c r="AN155" s="193"/>
      <c r="AO155" s="193"/>
      <c r="AP155" s="194">
        <f t="shared" si="39"/>
        <v>0</v>
      </c>
      <c r="AQ155" s="195">
        <f t="shared" si="40"/>
        <v>0</v>
      </c>
      <c r="AR155" s="196"/>
      <c r="AS155" s="193">
        <f t="shared" si="36"/>
        <v>0</v>
      </c>
      <c r="AT155" s="197"/>
      <c r="AU155" s="197"/>
      <c r="AV155" s="197"/>
      <c r="AW155" s="198"/>
      <c r="AX155" s="199">
        <f t="shared" si="33"/>
        <v>0</v>
      </c>
      <c r="AY155" s="200">
        <f t="shared" si="34"/>
        <v>0</v>
      </c>
    </row>
    <row r="156" spans="1:51" ht="17.25" thickTop="1" thickBot="1">
      <c r="A156" s="182">
        <f t="shared" si="32"/>
        <v>149</v>
      </c>
      <c r="B156" s="183"/>
      <c r="C156" s="184" t="s">
        <v>592</v>
      </c>
      <c r="D156" s="185"/>
      <c r="E156" s="185"/>
      <c r="F156" s="186" t="s">
        <v>36</v>
      </c>
      <c r="G156" s="185"/>
      <c r="H156" s="187"/>
      <c r="I156" s="188"/>
      <c r="J156" s="189">
        <f t="shared" si="41"/>
        <v>0</v>
      </c>
      <c r="K156" s="185"/>
      <c r="L156" s="187"/>
      <c r="M156" s="190"/>
      <c r="N156" s="191">
        <f t="shared" si="28"/>
        <v>0</v>
      </c>
      <c r="O156" s="185"/>
      <c r="P156" s="187"/>
      <c r="Q156" s="192"/>
      <c r="R156" s="191">
        <f t="shared" si="29"/>
        <v>0</v>
      </c>
      <c r="S156" s="185"/>
      <c r="T156" s="187"/>
      <c r="U156" s="192"/>
      <c r="V156" s="191">
        <f t="shared" si="30"/>
        <v>0</v>
      </c>
      <c r="W156" s="185"/>
      <c r="X156" s="187"/>
      <c r="Y156" s="192"/>
      <c r="Z156" s="191">
        <f t="shared" si="35"/>
        <v>0</v>
      </c>
      <c r="AA156" s="185"/>
      <c r="AB156" s="187"/>
      <c r="AC156" s="192"/>
      <c r="AD156" s="191">
        <f t="shared" si="31"/>
        <v>0</v>
      </c>
      <c r="AE156" s="185"/>
      <c r="AF156" s="187"/>
      <c r="AG156" s="192"/>
      <c r="AH156" s="189">
        <f t="shared" si="37"/>
        <v>0</v>
      </c>
      <c r="AI156" s="193"/>
      <c r="AJ156" s="193"/>
      <c r="AK156" s="193"/>
      <c r="AL156" s="189">
        <f t="shared" si="38"/>
        <v>0</v>
      </c>
      <c r="AM156" s="193"/>
      <c r="AN156" s="193"/>
      <c r="AO156" s="193"/>
      <c r="AP156" s="194">
        <f t="shared" si="39"/>
        <v>0</v>
      </c>
      <c r="AQ156" s="195">
        <f t="shared" si="40"/>
        <v>0</v>
      </c>
      <c r="AR156" s="196"/>
      <c r="AS156" s="193">
        <f t="shared" si="36"/>
        <v>0</v>
      </c>
      <c r="AT156" s="197"/>
      <c r="AU156" s="197"/>
      <c r="AV156" s="197"/>
      <c r="AW156" s="198"/>
      <c r="AX156" s="199">
        <f t="shared" si="33"/>
        <v>0</v>
      </c>
      <c r="AY156" s="200">
        <f t="shared" si="34"/>
        <v>0</v>
      </c>
    </row>
    <row r="157" spans="1:51" ht="17.25" thickTop="1" thickBot="1">
      <c r="A157" s="182">
        <f t="shared" si="32"/>
        <v>150</v>
      </c>
      <c r="B157" s="183"/>
      <c r="C157" s="184" t="s">
        <v>593</v>
      </c>
      <c r="D157" s="185"/>
      <c r="E157" s="185"/>
      <c r="F157" s="186" t="s">
        <v>36</v>
      </c>
      <c r="G157" s="185"/>
      <c r="H157" s="187"/>
      <c r="I157" s="188"/>
      <c r="J157" s="189">
        <f t="shared" si="41"/>
        <v>0</v>
      </c>
      <c r="K157" s="185"/>
      <c r="L157" s="187"/>
      <c r="M157" s="190"/>
      <c r="N157" s="191">
        <f t="shared" si="28"/>
        <v>0</v>
      </c>
      <c r="O157" s="185"/>
      <c r="P157" s="187"/>
      <c r="Q157" s="192"/>
      <c r="R157" s="191">
        <f t="shared" si="29"/>
        <v>0</v>
      </c>
      <c r="S157" s="185"/>
      <c r="T157" s="187"/>
      <c r="U157" s="192"/>
      <c r="V157" s="191">
        <f t="shared" si="30"/>
        <v>0</v>
      </c>
      <c r="W157" s="185"/>
      <c r="X157" s="187"/>
      <c r="Y157" s="192"/>
      <c r="Z157" s="191">
        <f t="shared" si="35"/>
        <v>0</v>
      </c>
      <c r="AA157" s="185"/>
      <c r="AB157" s="187"/>
      <c r="AC157" s="192"/>
      <c r="AD157" s="191">
        <f t="shared" si="31"/>
        <v>0</v>
      </c>
      <c r="AE157" s="185"/>
      <c r="AF157" s="187"/>
      <c r="AG157" s="192"/>
      <c r="AH157" s="189">
        <f t="shared" si="37"/>
        <v>0</v>
      </c>
      <c r="AI157" s="193"/>
      <c r="AJ157" s="193"/>
      <c r="AK157" s="193"/>
      <c r="AL157" s="189">
        <f t="shared" si="38"/>
        <v>0</v>
      </c>
      <c r="AM157" s="193"/>
      <c r="AN157" s="193"/>
      <c r="AO157" s="193"/>
      <c r="AP157" s="194">
        <f t="shared" si="39"/>
        <v>0</v>
      </c>
      <c r="AQ157" s="195">
        <f t="shared" si="40"/>
        <v>0</v>
      </c>
      <c r="AR157" s="196"/>
      <c r="AS157" s="193">
        <f t="shared" si="36"/>
        <v>0</v>
      </c>
      <c r="AT157" s="197"/>
      <c r="AU157" s="197"/>
      <c r="AV157" s="197"/>
      <c r="AW157" s="198"/>
      <c r="AX157" s="199">
        <f t="shared" si="33"/>
        <v>0</v>
      </c>
      <c r="AY157" s="200">
        <f t="shared" si="34"/>
        <v>0</v>
      </c>
    </row>
    <row r="158" spans="1:51" ht="17.25" thickTop="1" thickBot="1">
      <c r="A158" s="182">
        <f t="shared" si="32"/>
        <v>151</v>
      </c>
      <c r="B158" s="183"/>
      <c r="C158" s="184" t="s">
        <v>594</v>
      </c>
      <c r="D158" s="185"/>
      <c r="E158" s="185"/>
      <c r="F158" s="186" t="s">
        <v>36</v>
      </c>
      <c r="G158" s="185"/>
      <c r="H158" s="187"/>
      <c r="I158" s="188"/>
      <c r="J158" s="189">
        <f t="shared" si="41"/>
        <v>0</v>
      </c>
      <c r="K158" s="185"/>
      <c r="L158" s="187"/>
      <c r="M158" s="190"/>
      <c r="N158" s="191">
        <f t="shared" si="28"/>
        <v>0</v>
      </c>
      <c r="O158" s="185"/>
      <c r="P158" s="187"/>
      <c r="Q158" s="192"/>
      <c r="R158" s="191">
        <f t="shared" si="29"/>
        <v>0</v>
      </c>
      <c r="S158" s="185"/>
      <c r="T158" s="187"/>
      <c r="U158" s="192"/>
      <c r="V158" s="191">
        <f t="shared" si="30"/>
        <v>0</v>
      </c>
      <c r="W158" s="185"/>
      <c r="X158" s="187"/>
      <c r="Y158" s="192"/>
      <c r="Z158" s="191">
        <f t="shared" si="35"/>
        <v>0</v>
      </c>
      <c r="AA158" s="185"/>
      <c r="AB158" s="187"/>
      <c r="AC158" s="192"/>
      <c r="AD158" s="191">
        <f t="shared" si="31"/>
        <v>0</v>
      </c>
      <c r="AE158" s="185"/>
      <c r="AF158" s="187"/>
      <c r="AG158" s="192"/>
      <c r="AH158" s="189">
        <f t="shared" si="37"/>
        <v>0</v>
      </c>
      <c r="AI158" s="193"/>
      <c r="AJ158" s="193"/>
      <c r="AK158" s="193"/>
      <c r="AL158" s="189">
        <f t="shared" si="38"/>
        <v>0</v>
      </c>
      <c r="AM158" s="193"/>
      <c r="AN158" s="193"/>
      <c r="AO158" s="193"/>
      <c r="AP158" s="194">
        <f t="shared" si="39"/>
        <v>0</v>
      </c>
      <c r="AQ158" s="195">
        <f t="shared" si="40"/>
        <v>0</v>
      </c>
      <c r="AR158" s="196"/>
      <c r="AS158" s="193">
        <f t="shared" si="36"/>
        <v>0</v>
      </c>
      <c r="AT158" s="197"/>
      <c r="AU158" s="197"/>
      <c r="AV158" s="197"/>
      <c r="AW158" s="198"/>
      <c r="AX158" s="199">
        <f t="shared" si="33"/>
        <v>0</v>
      </c>
      <c r="AY158" s="200">
        <f t="shared" si="34"/>
        <v>0</v>
      </c>
    </row>
    <row r="159" spans="1:51" ht="17.25" thickTop="1" thickBot="1">
      <c r="A159" s="182">
        <f t="shared" si="32"/>
        <v>152</v>
      </c>
      <c r="B159" s="183"/>
      <c r="C159" s="184" t="s">
        <v>595</v>
      </c>
      <c r="D159" s="185"/>
      <c r="E159" s="185"/>
      <c r="F159" s="186" t="s">
        <v>36</v>
      </c>
      <c r="G159" s="185"/>
      <c r="H159" s="187"/>
      <c r="I159" s="188"/>
      <c r="J159" s="189">
        <f t="shared" si="41"/>
        <v>0</v>
      </c>
      <c r="K159" s="185"/>
      <c r="L159" s="187"/>
      <c r="M159" s="190"/>
      <c r="N159" s="191">
        <f t="shared" si="28"/>
        <v>0</v>
      </c>
      <c r="O159" s="185"/>
      <c r="P159" s="187"/>
      <c r="Q159" s="192"/>
      <c r="R159" s="191">
        <f t="shared" si="29"/>
        <v>0</v>
      </c>
      <c r="S159" s="185"/>
      <c r="T159" s="187"/>
      <c r="U159" s="192"/>
      <c r="V159" s="191">
        <f t="shared" si="30"/>
        <v>0</v>
      </c>
      <c r="W159" s="185"/>
      <c r="X159" s="187"/>
      <c r="Y159" s="192"/>
      <c r="Z159" s="191">
        <f t="shared" si="35"/>
        <v>0</v>
      </c>
      <c r="AA159" s="185"/>
      <c r="AB159" s="187"/>
      <c r="AC159" s="192"/>
      <c r="AD159" s="191">
        <f t="shared" si="31"/>
        <v>0</v>
      </c>
      <c r="AE159" s="185"/>
      <c r="AF159" s="187"/>
      <c r="AG159" s="192"/>
      <c r="AH159" s="189">
        <f t="shared" si="37"/>
        <v>0</v>
      </c>
      <c r="AI159" s="193"/>
      <c r="AJ159" s="193"/>
      <c r="AK159" s="193"/>
      <c r="AL159" s="189">
        <f t="shared" si="38"/>
        <v>0</v>
      </c>
      <c r="AM159" s="193"/>
      <c r="AN159" s="193"/>
      <c r="AO159" s="193"/>
      <c r="AP159" s="194">
        <f t="shared" si="39"/>
        <v>0</v>
      </c>
      <c r="AQ159" s="195">
        <f t="shared" si="40"/>
        <v>0</v>
      </c>
      <c r="AR159" s="196"/>
      <c r="AS159" s="193">
        <f t="shared" si="36"/>
        <v>0</v>
      </c>
      <c r="AT159" s="197"/>
      <c r="AU159" s="197"/>
      <c r="AV159" s="197"/>
      <c r="AW159" s="198"/>
      <c r="AX159" s="199">
        <f t="shared" si="33"/>
        <v>0</v>
      </c>
      <c r="AY159" s="200">
        <f t="shared" si="34"/>
        <v>0</v>
      </c>
    </row>
    <row r="160" spans="1:51" ht="17.25" thickTop="1" thickBot="1">
      <c r="A160" s="182">
        <f t="shared" si="32"/>
        <v>153</v>
      </c>
      <c r="B160" s="183"/>
      <c r="C160" s="184" t="s">
        <v>596</v>
      </c>
      <c r="D160" s="185"/>
      <c r="E160" s="185"/>
      <c r="F160" s="186" t="s">
        <v>36</v>
      </c>
      <c r="G160" s="185"/>
      <c r="H160" s="187"/>
      <c r="I160" s="188"/>
      <c r="J160" s="189">
        <f t="shared" si="41"/>
        <v>0</v>
      </c>
      <c r="K160" s="185"/>
      <c r="L160" s="187"/>
      <c r="M160" s="190"/>
      <c r="N160" s="191">
        <f t="shared" si="28"/>
        <v>0</v>
      </c>
      <c r="O160" s="185"/>
      <c r="P160" s="187"/>
      <c r="Q160" s="192"/>
      <c r="R160" s="191">
        <f t="shared" si="29"/>
        <v>0</v>
      </c>
      <c r="S160" s="185"/>
      <c r="T160" s="187"/>
      <c r="U160" s="192"/>
      <c r="V160" s="191">
        <f t="shared" si="30"/>
        <v>0</v>
      </c>
      <c r="W160" s="185"/>
      <c r="X160" s="187"/>
      <c r="Y160" s="192"/>
      <c r="Z160" s="191">
        <f t="shared" si="35"/>
        <v>0</v>
      </c>
      <c r="AA160" s="185"/>
      <c r="AB160" s="187"/>
      <c r="AC160" s="192"/>
      <c r="AD160" s="191">
        <f t="shared" si="31"/>
        <v>0</v>
      </c>
      <c r="AE160" s="185"/>
      <c r="AF160" s="187"/>
      <c r="AG160" s="192"/>
      <c r="AH160" s="189">
        <f t="shared" si="37"/>
        <v>0</v>
      </c>
      <c r="AI160" s="193"/>
      <c r="AJ160" s="193"/>
      <c r="AK160" s="193"/>
      <c r="AL160" s="189">
        <f t="shared" si="38"/>
        <v>0</v>
      </c>
      <c r="AM160" s="193"/>
      <c r="AN160" s="193"/>
      <c r="AO160" s="193"/>
      <c r="AP160" s="194">
        <f t="shared" si="39"/>
        <v>0</v>
      </c>
      <c r="AQ160" s="195">
        <f t="shared" si="40"/>
        <v>0</v>
      </c>
      <c r="AR160" s="196"/>
      <c r="AS160" s="193">
        <f t="shared" si="36"/>
        <v>0</v>
      </c>
      <c r="AT160" s="197"/>
      <c r="AU160" s="197"/>
      <c r="AV160" s="197"/>
      <c r="AW160" s="198"/>
      <c r="AX160" s="199">
        <f t="shared" si="33"/>
        <v>0</v>
      </c>
      <c r="AY160" s="200">
        <f t="shared" si="34"/>
        <v>0</v>
      </c>
    </row>
    <row r="161" spans="1:51" ht="17.25" thickTop="1" thickBot="1">
      <c r="A161" s="182">
        <f t="shared" si="32"/>
        <v>154</v>
      </c>
      <c r="B161" s="183"/>
      <c r="C161" s="184" t="s">
        <v>597</v>
      </c>
      <c r="D161" s="185"/>
      <c r="E161" s="185"/>
      <c r="F161" s="186" t="s">
        <v>36</v>
      </c>
      <c r="G161" s="185"/>
      <c r="H161" s="187"/>
      <c r="I161" s="188"/>
      <c r="J161" s="189">
        <f t="shared" si="41"/>
        <v>0</v>
      </c>
      <c r="K161" s="185"/>
      <c r="L161" s="187"/>
      <c r="M161" s="190"/>
      <c r="N161" s="191">
        <f t="shared" si="28"/>
        <v>0</v>
      </c>
      <c r="O161" s="185"/>
      <c r="P161" s="187"/>
      <c r="Q161" s="192"/>
      <c r="R161" s="191">
        <f t="shared" si="29"/>
        <v>0</v>
      </c>
      <c r="S161" s="185"/>
      <c r="T161" s="187"/>
      <c r="U161" s="192"/>
      <c r="V161" s="191">
        <f t="shared" si="30"/>
        <v>0</v>
      </c>
      <c r="W161" s="185"/>
      <c r="X161" s="187"/>
      <c r="Y161" s="192"/>
      <c r="Z161" s="191">
        <f t="shared" si="35"/>
        <v>0</v>
      </c>
      <c r="AA161" s="185"/>
      <c r="AB161" s="187"/>
      <c r="AC161" s="192"/>
      <c r="AD161" s="191">
        <f t="shared" si="31"/>
        <v>0</v>
      </c>
      <c r="AE161" s="185"/>
      <c r="AF161" s="187"/>
      <c r="AG161" s="192"/>
      <c r="AH161" s="189">
        <f t="shared" si="37"/>
        <v>0</v>
      </c>
      <c r="AI161" s="193"/>
      <c r="AJ161" s="193"/>
      <c r="AK161" s="193"/>
      <c r="AL161" s="189">
        <f t="shared" si="38"/>
        <v>0</v>
      </c>
      <c r="AM161" s="193"/>
      <c r="AN161" s="193"/>
      <c r="AO161" s="193"/>
      <c r="AP161" s="194">
        <f t="shared" si="39"/>
        <v>0</v>
      </c>
      <c r="AQ161" s="195">
        <f t="shared" si="40"/>
        <v>0</v>
      </c>
      <c r="AR161" s="196"/>
      <c r="AS161" s="193">
        <f t="shared" si="36"/>
        <v>0</v>
      </c>
      <c r="AT161" s="197"/>
      <c r="AU161" s="197"/>
      <c r="AV161" s="197"/>
      <c r="AW161" s="198"/>
      <c r="AX161" s="199">
        <f t="shared" si="33"/>
        <v>0</v>
      </c>
      <c r="AY161" s="200">
        <f t="shared" si="34"/>
        <v>0</v>
      </c>
    </row>
    <row r="162" spans="1:51" ht="17.25" thickTop="1" thickBot="1">
      <c r="A162" s="182">
        <f t="shared" si="32"/>
        <v>155</v>
      </c>
      <c r="B162" s="201"/>
      <c r="C162" s="184" t="s">
        <v>598</v>
      </c>
      <c r="D162" s="182"/>
      <c r="E162" s="182"/>
      <c r="F162" s="186" t="s">
        <v>36</v>
      </c>
      <c r="G162" s="182"/>
      <c r="H162" s="202"/>
      <c r="I162" s="203"/>
      <c r="J162" s="204">
        <f t="shared" si="41"/>
        <v>0</v>
      </c>
      <c r="K162" s="182"/>
      <c r="L162" s="202"/>
      <c r="M162" s="205"/>
      <c r="N162" s="206">
        <f t="shared" si="28"/>
        <v>0</v>
      </c>
      <c r="O162" s="182"/>
      <c r="P162" s="202"/>
      <c r="Q162" s="207"/>
      <c r="R162" s="206">
        <f t="shared" si="29"/>
        <v>0</v>
      </c>
      <c r="S162" s="182"/>
      <c r="T162" s="202"/>
      <c r="U162" s="207"/>
      <c r="V162" s="206">
        <f t="shared" si="30"/>
        <v>0</v>
      </c>
      <c r="W162" s="182"/>
      <c r="X162" s="202"/>
      <c r="Y162" s="207"/>
      <c r="Z162" s="206">
        <f t="shared" si="35"/>
        <v>0</v>
      </c>
      <c r="AA162" s="182"/>
      <c r="AB162" s="202"/>
      <c r="AC162" s="207"/>
      <c r="AD162" s="206">
        <f t="shared" si="31"/>
        <v>0</v>
      </c>
      <c r="AE162" s="182"/>
      <c r="AF162" s="202"/>
      <c r="AG162" s="207"/>
      <c r="AH162" s="189">
        <f t="shared" si="37"/>
        <v>0</v>
      </c>
      <c r="AI162" s="193"/>
      <c r="AJ162" s="193"/>
      <c r="AK162" s="193"/>
      <c r="AL162" s="189">
        <f t="shared" si="38"/>
        <v>0</v>
      </c>
      <c r="AM162" s="193"/>
      <c r="AN162" s="193"/>
      <c r="AO162" s="193"/>
      <c r="AP162" s="194">
        <f t="shared" si="39"/>
        <v>0</v>
      </c>
      <c r="AQ162" s="208">
        <f t="shared" si="40"/>
        <v>0</v>
      </c>
      <c r="AR162" s="196"/>
      <c r="AS162" s="193">
        <f t="shared" si="36"/>
        <v>0</v>
      </c>
      <c r="AT162" s="197"/>
      <c r="AU162" s="197"/>
      <c r="AV162" s="197"/>
      <c r="AW162" s="198"/>
      <c r="AX162" s="199">
        <f t="shared" si="33"/>
        <v>0</v>
      </c>
      <c r="AY162" s="209">
        <f t="shared" si="34"/>
        <v>0</v>
      </c>
    </row>
    <row r="163" spans="1:51" ht="15.75" thickTop="1"/>
  </sheetData>
  <mergeCells count="8">
    <mergeCell ref="F2:K2"/>
    <mergeCell ref="A6:A7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2014-05-13T10:29:00Z</dcterms:created>
  <dcterms:modified xsi:type="dcterms:W3CDTF">2014-05-13T10:30:31Z</dcterms:modified>
</cp:coreProperties>
</file>