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annan\AppData\Local\Microsoft\Windows\INetCache\Content.Outlook\DI97J48Z\"/>
    </mc:Choice>
  </mc:AlternateContent>
  <xr:revisionPtr revIDLastSave="0" documentId="13_ncr:1_{9558C10C-2B74-47DC-9223-9B44F5B2CF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Sheet1!$A$3:$D$60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S59" i="1"/>
  <c r="S58" i="1"/>
  <c r="S57" i="1"/>
  <c r="S56" i="1"/>
  <c r="S55" i="1"/>
  <c r="S54" i="1"/>
  <c r="S53" i="1"/>
  <c r="S52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6" i="1"/>
  <c r="S25" i="1"/>
  <c r="S24" i="1"/>
  <c r="S23" i="1"/>
  <c r="S22" i="1"/>
  <c r="S21" i="1"/>
  <c r="S20" i="1"/>
  <c r="S19" i="1"/>
  <c r="S18" i="1"/>
  <c r="S17" i="1"/>
  <c r="S16" i="1"/>
  <c r="S12" i="1"/>
  <c r="S11" i="1"/>
  <c r="S10" i="1"/>
  <c r="S9" i="1"/>
  <c r="S8" i="1"/>
  <c r="S7" i="1"/>
  <c r="Q59" i="1"/>
  <c r="Q58" i="1"/>
  <c r="Q57" i="1"/>
  <c r="Q56" i="1"/>
  <c r="Q55" i="1"/>
  <c r="Q54" i="1"/>
  <c r="Q53" i="1"/>
  <c r="Q52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6" i="1"/>
  <c r="Q25" i="1"/>
  <c r="Q24" i="1"/>
  <c r="Q23" i="1"/>
  <c r="Q22" i="1"/>
  <c r="Q21" i="1"/>
  <c r="Q20" i="1"/>
  <c r="Q19" i="1"/>
  <c r="Q18" i="1"/>
  <c r="Q17" i="1"/>
  <c r="Q16" i="1"/>
  <c r="Q12" i="1"/>
  <c r="Q11" i="1"/>
  <c r="Q10" i="1"/>
  <c r="Q9" i="1"/>
  <c r="Q8" i="1"/>
  <c r="Q7" i="1"/>
  <c r="Q61" i="1" s="1"/>
  <c r="Q65" i="1" s="1"/>
  <c r="O59" i="1"/>
  <c r="O58" i="1"/>
  <c r="O57" i="1"/>
  <c r="O56" i="1"/>
  <c r="O55" i="1"/>
  <c r="O54" i="1"/>
  <c r="O53" i="1"/>
  <c r="O52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6" i="1"/>
  <c r="O25" i="1"/>
  <c r="O24" i="1"/>
  <c r="O23" i="1"/>
  <c r="O22" i="1"/>
  <c r="O21" i="1"/>
  <c r="O20" i="1"/>
  <c r="O19" i="1"/>
  <c r="O18" i="1"/>
  <c r="O17" i="1"/>
  <c r="O16" i="1"/>
  <c r="O12" i="1"/>
  <c r="O11" i="1"/>
  <c r="O10" i="1"/>
  <c r="O9" i="1"/>
  <c r="O8" i="1"/>
  <c r="O7" i="1"/>
  <c r="M59" i="1"/>
  <c r="M58" i="1"/>
  <c r="M57" i="1"/>
  <c r="M56" i="1"/>
  <c r="M55" i="1"/>
  <c r="M54" i="1"/>
  <c r="M53" i="1"/>
  <c r="M52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6" i="1"/>
  <c r="M25" i="1"/>
  <c r="M24" i="1"/>
  <c r="M23" i="1"/>
  <c r="M22" i="1"/>
  <c r="M21" i="1"/>
  <c r="M20" i="1"/>
  <c r="M19" i="1"/>
  <c r="M18" i="1"/>
  <c r="M17" i="1"/>
  <c r="M16" i="1"/>
  <c r="M12" i="1"/>
  <c r="M11" i="1"/>
  <c r="M10" i="1"/>
  <c r="M9" i="1"/>
  <c r="M8" i="1"/>
  <c r="M7" i="1"/>
  <c r="M61" i="1" s="1"/>
  <c r="M65" i="1" s="1"/>
  <c r="K59" i="1"/>
  <c r="K58" i="1"/>
  <c r="K57" i="1"/>
  <c r="K56" i="1"/>
  <c r="K55" i="1"/>
  <c r="K54" i="1"/>
  <c r="K53" i="1"/>
  <c r="K52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6" i="1"/>
  <c r="K25" i="1"/>
  <c r="K24" i="1"/>
  <c r="K23" i="1"/>
  <c r="K22" i="1"/>
  <c r="K21" i="1"/>
  <c r="K20" i="1"/>
  <c r="K19" i="1"/>
  <c r="K18" i="1"/>
  <c r="K17" i="1"/>
  <c r="K16" i="1"/>
  <c r="K12" i="1"/>
  <c r="K11" i="1"/>
  <c r="K10" i="1"/>
  <c r="K9" i="1"/>
  <c r="K8" i="1"/>
  <c r="K7" i="1"/>
  <c r="I59" i="1"/>
  <c r="I58" i="1"/>
  <c r="I57" i="1"/>
  <c r="I56" i="1"/>
  <c r="I55" i="1"/>
  <c r="I54" i="1"/>
  <c r="I53" i="1"/>
  <c r="I52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6" i="1"/>
  <c r="I25" i="1"/>
  <c r="I24" i="1"/>
  <c r="I23" i="1"/>
  <c r="I22" i="1"/>
  <c r="I21" i="1"/>
  <c r="I20" i="1"/>
  <c r="I19" i="1"/>
  <c r="I18" i="1"/>
  <c r="I17" i="1"/>
  <c r="I16" i="1"/>
  <c r="I12" i="1"/>
  <c r="I11" i="1"/>
  <c r="I10" i="1"/>
  <c r="I9" i="1"/>
  <c r="I8" i="1"/>
  <c r="I7" i="1"/>
  <c r="I61" i="1" s="1"/>
  <c r="G46" i="1"/>
  <c r="G45" i="1"/>
  <c r="G44" i="1"/>
  <c r="G43" i="1"/>
  <c r="G42" i="1"/>
  <c r="G41" i="1"/>
  <c r="G47" i="1"/>
  <c r="G48" i="1"/>
  <c r="G40" i="1"/>
  <c r="G39" i="1"/>
  <c r="G38" i="1"/>
  <c r="G37" i="1"/>
  <c r="G36" i="1"/>
  <c r="G35" i="1"/>
  <c r="G34" i="1"/>
  <c r="G33" i="1"/>
  <c r="G32" i="1"/>
  <c r="G31" i="1"/>
  <c r="G30" i="1"/>
  <c r="G26" i="1"/>
  <c r="G25" i="1"/>
  <c r="G24" i="1"/>
  <c r="G23" i="1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S61" i="1" l="1"/>
  <c r="S65" i="1" s="1"/>
  <c r="K61" i="1"/>
  <c r="K65" i="1" s="1"/>
  <c r="G61" i="1"/>
  <c r="G63" i="1" s="1"/>
  <c r="I63" i="1"/>
  <c r="I65" i="1" s="1"/>
  <c r="S67" i="1"/>
  <c r="S69" i="1" s="1"/>
  <c r="K67" i="1"/>
  <c r="K69" i="1" s="1"/>
  <c r="M67" i="1"/>
  <c r="M69" i="1" s="1"/>
  <c r="Q67" i="1"/>
  <c r="Q69" i="1" s="1"/>
  <c r="O61" i="1"/>
  <c r="O65" i="1" s="1"/>
  <c r="O67" i="1" s="1"/>
  <c r="O69" i="1" s="1"/>
  <c r="G65" i="1"/>
  <c r="I67" i="1" l="1"/>
  <c r="I69" i="1" s="1"/>
  <c r="G67" i="1"/>
  <c r="G69" i="1" s="1"/>
</calcChain>
</file>

<file path=xl/sharedStrings.xml><?xml version="1.0" encoding="utf-8"?>
<sst xmlns="http://schemas.openxmlformats.org/spreadsheetml/2006/main" count="325" uniqueCount="120">
  <si>
    <t>Description</t>
  </si>
  <si>
    <t>Drawing No.</t>
  </si>
  <si>
    <t>UOM</t>
  </si>
  <si>
    <t>Cane Carrier Chain 6" Pitch</t>
  </si>
  <si>
    <t>KSC-03-004A</t>
  </si>
  <si>
    <t>Feet</t>
  </si>
  <si>
    <t xml:space="preserve">Cane Carrier Slats </t>
  </si>
  <si>
    <t>KSC-03-005A</t>
  </si>
  <si>
    <t>Nos.</t>
  </si>
  <si>
    <t>Roller design Chain</t>
  </si>
  <si>
    <t>KSC-05-022A</t>
  </si>
  <si>
    <t xml:space="preserve">Inter Carrier Slats </t>
  </si>
  <si>
    <t>KSC-06-073</t>
  </si>
  <si>
    <t>Inter Carrier Chain 2.97" pitch</t>
  </si>
  <si>
    <t>KSC-06-074</t>
  </si>
  <si>
    <t>Rake Carrier Chain 150 mm pitch</t>
  </si>
  <si>
    <t>KSC-06-081</t>
  </si>
  <si>
    <t>KKS</t>
  </si>
  <si>
    <t>Inter Chain Link Part No.1</t>
  </si>
  <si>
    <t>Bush Part No.5</t>
  </si>
  <si>
    <t>Roller for RBC Chain</t>
  </si>
  <si>
    <t>Outer Chain Link 10 mm Thk. Part No.2</t>
  </si>
  <si>
    <t>Outer Chain Link with attachment P.No.3A</t>
  </si>
  <si>
    <t>Outer Chain Link without attachment P.No.3B</t>
  </si>
  <si>
    <t>Bagasse Carrier Pin Part No.7</t>
  </si>
  <si>
    <t>Attachment Pin PT.No.8</t>
  </si>
  <si>
    <t>Swivel attachment Part No.4</t>
  </si>
  <si>
    <t>(Return Bagasse Carrier Slat Drawing No.KSC-1149A)</t>
  </si>
  <si>
    <t>KSC-1149A</t>
  </si>
  <si>
    <t>KSC-971C</t>
  </si>
  <si>
    <t>KKC</t>
  </si>
  <si>
    <t>KSS</t>
  </si>
  <si>
    <t>Pin for Auxiliary Cane Carrier Chain</t>
  </si>
  <si>
    <t>KSCL-MH-196</t>
  </si>
  <si>
    <t>Bush for Auxiliary Cane Carrier Chain</t>
  </si>
  <si>
    <t xml:space="preserve">Roller for Auxillary Cane Carrier Chain </t>
  </si>
  <si>
    <t>Auxiliary Cane Carrier Slat</t>
  </si>
  <si>
    <t>KSCL-MH-030</t>
  </si>
  <si>
    <t xml:space="preserve">Pin for Cane Carrier Chain </t>
  </si>
  <si>
    <t>KSCL-MH-028/8</t>
  </si>
  <si>
    <t xml:space="preserve">Bush for Cane Carrier Chain </t>
  </si>
  <si>
    <t>KSCL-MH-028-B</t>
  </si>
  <si>
    <t>Roller for Cane Carrier Chain</t>
  </si>
  <si>
    <t xml:space="preserve">Inner Link for Cane Carrier Chain </t>
  </si>
  <si>
    <t xml:space="preserve">Cane Carrier Slat </t>
  </si>
  <si>
    <t>KSCL-MH-071</t>
  </si>
  <si>
    <t>Inner Link 1 for Feeder Table</t>
  </si>
  <si>
    <t>KSCL-MH-207</t>
  </si>
  <si>
    <t>Inner 2 for Feeder Table Chain</t>
  </si>
  <si>
    <t xml:space="preserve">Outer Link 1 Feeder table chain </t>
  </si>
  <si>
    <t>Outer Link 2 Feeder table Chain</t>
  </si>
  <si>
    <t xml:space="preserve">Pin for Feeder Table Chain </t>
  </si>
  <si>
    <t>KSCL-MH-128</t>
  </si>
  <si>
    <t>Bush for Feeder table chain</t>
  </si>
  <si>
    <t>Roller for Feeder Table Chain</t>
  </si>
  <si>
    <t>Inter Rack Carrier Chain 229 mm pitch forged stlle</t>
  </si>
  <si>
    <t>Mtrs.</t>
  </si>
  <si>
    <t xml:space="preserve">Inner Link for Bagasse Elevator Chain </t>
  </si>
  <si>
    <t>KSCL-MH-058</t>
  </si>
  <si>
    <t xml:space="preserve">MH Bagasse Elevator Slat </t>
  </si>
  <si>
    <t>KSCL-MH-023</t>
  </si>
  <si>
    <t>Cotter Pin for Boiler Slat conveyor Chain</t>
  </si>
  <si>
    <t>KSCL-BLR-206/A Rev. 02</t>
  </si>
  <si>
    <t>KSC</t>
  </si>
  <si>
    <t>Bush for Boiler Slat Conveyor Chain</t>
  </si>
  <si>
    <t>Roller for Boiler Slat Conveyor Chain</t>
  </si>
  <si>
    <t>Connection Pin for Boiler Slat Conveyor Chain</t>
  </si>
  <si>
    <t>Inner Link for Boiler Slat Conveyor Chain</t>
  </si>
  <si>
    <t>KSCL-BLR-205-Rev.0</t>
  </si>
  <si>
    <t>Outer Link No.01 for Boiler Slat Conveyor Chain</t>
  </si>
  <si>
    <t>Outer Link No.02 for Boiler Slat Conveyor Chain</t>
  </si>
  <si>
    <t>Outer Link No.03 for Boiler Slat Conveyor Chain</t>
  </si>
  <si>
    <t>KSCL-MH-014-Rev-02</t>
  </si>
  <si>
    <t>Kattur Sugar unit</t>
  </si>
  <si>
    <t>Kattur Co-Gen unit</t>
  </si>
  <si>
    <t>Sathamangalam Sugar unit</t>
  </si>
  <si>
    <t>Sathamangalam Co-Gen unit</t>
  </si>
  <si>
    <t>20-21</t>
  </si>
  <si>
    <t>Satish steel</t>
  </si>
  <si>
    <t>21-22</t>
  </si>
  <si>
    <t>Swajit</t>
  </si>
  <si>
    <t>NEW</t>
  </si>
  <si>
    <t>Satish</t>
  </si>
  <si>
    <t>Qty</t>
  </si>
  <si>
    <t>Rate</t>
  </si>
  <si>
    <t>Amount</t>
  </si>
  <si>
    <t>Bagasse Carrier Chain with Swivel attachment as per Drawing No.KSC-971C Pitch 6" assembled in 4 Ft. L</t>
  </si>
  <si>
    <t>Sub Total</t>
  </si>
  <si>
    <t>Add: P &amp; F charges</t>
  </si>
  <si>
    <t>Nil</t>
  </si>
  <si>
    <t>Basic Total</t>
  </si>
  <si>
    <t>Net Total</t>
  </si>
  <si>
    <t>Raj Amar Sugar</t>
  </si>
  <si>
    <t>Freight</t>
  </si>
  <si>
    <t>Payment</t>
  </si>
  <si>
    <t>Delivery</t>
  </si>
  <si>
    <t>50% advance &amp; balance P.I</t>
  </si>
  <si>
    <t>KSCL Scope</t>
  </si>
  <si>
    <t>40% advance &amp; balance P.I</t>
  </si>
  <si>
    <t>25% advance &amp; balance P.I</t>
  </si>
  <si>
    <t>30% advance &amp; balance P.I</t>
  </si>
  <si>
    <t>Supplier scope</t>
  </si>
  <si>
    <t>Sai Industries</t>
  </si>
  <si>
    <t>Extra</t>
  </si>
  <si>
    <t>Gurumehar</t>
  </si>
  <si>
    <t>N.V. Kalia Steel</t>
  </si>
  <si>
    <t>Previouse supply details</t>
  </si>
  <si>
    <t>Year</t>
  </si>
  <si>
    <t>Supplier</t>
  </si>
  <si>
    <t>Comparative statement for procurement for Chain and its spars for Kattur &amp; Sathamangalam unit</t>
  </si>
  <si>
    <t>Satish Steel Works</t>
  </si>
  <si>
    <t>GEE ESS Engg.</t>
  </si>
  <si>
    <t>Unit</t>
  </si>
  <si>
    <t>Add: 18% GST</t>
  </si>
  <si>
    <t>14-16 weeks</t>
  </si>
  <si>
    <t>10-12 weeks</t>
  </si>
  <si>
    <t>4-6 weeks</t>
  </si>
  <si>
    <t>10 weeks</t>
  </si>
  <si>
    <t>Spares -8 weeks</t>
  </si>
  <si>
    <t>Chains -12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</si>
</sst>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2" borderId="1" xfId="0" applyFill="1" applyBorder="1"/>
    <xf numFmtId="2" fontId="4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"/>
  <sheetViews>
    <sheetView tabSelected="1" workbookViewId="0"/>
  </sheetViews>
  <sheetFormatPr defaultRowHeight="15" x14ac:dyDescent="0.25"/>
  <cols>
    <col min="1" max="1" width="46.7109375" customWidth="1"/>
    <col min="2" max="2" width="21.85546875" customWidth="1"/>
    <col min="3" max="3" width="5" bestFit="1" customWidth="1"/>
    <col min="4" max="4" width="5.5703125" bestFit="1" customWidth="1"/>
    <col min="5" max="5" width="4.42578125" bestFit="1" customWidth="1"/>
    <col min="6" max="13" width="9.140625" customWidth="1"/>
    <col min="20" max="20" width="5.5703125" customWidth="1"/>
    <col min="21" max="22" width="9.140625" style="13"/>
    <col min="23" max="23" width="11.140625" style="13" customWidth="1"/>
  </cols>
  <sheetData>
    <row r="1" spans="1:23" x14ac:dyDescent="0.25">
      <c r="A1" s="18" t="s">
        <v>109</v>
      </c>
    </row>
    <row r="3" spans="1:23" x14ac:dyDescent="0.25">
      <c r="A3" s="2" t="s">
        <v>0</v>
      </c>
      <c r="B3" s="2" t="s">
        <v>1</v>
      </c>
      <c r="C3" s="6" t="s">
        <v>83</v>
      </c>
      <c r="D3" s="2" t="s">
        <v>2</v>
      </c>
      <c r="E3" s="2" t="s">
        <v>112</v>
      </c>
      <c r="F3" s="20" t="s">
        <v>80</v>
      </c>
      <c r="G3" s="20"/>
      <c r="H3" s="20" t="s">
        <v>110</v>
      </c>
      <c r="I3" s="20"/>
      <c r="J3" s="20" t="s">
        <v>92</v>
      </c>
      <c r="K3" s="20"/>
      <c r="L3" s="20" t="s">
        <v>111</v>
      </c>
      <c r="M3" s="20"/>
      <c r="N3" s="20" t="s">
        <v>102</v>
      </c>
      <c r="O3" s="20"/>
      <c r="P3" s="20" t="s">
        <v>104</v>
      </c>
      <c r="Q3" s="20"/>
      <c r="R3" s="20" t="s">
        <v>105</v>
      </c>
      <c r="S3" s="20"/>
      <c r="T3" s="13"/>
      <c r="U3" s="21" t="s">
        <v>106</v>
      </c>
      <c r="V3" s="21"/>
      <c r="W3" s="21"/>
    </row>
    <row r="4" spans="1:23" x14ac:dyDescent="0.25">
      <c r="A4" s="1"/>
      <c r="B4" s="1"/>
      <c r="C4" s="1"/>
      <c r="D4" s="1"/>
      <c r="E4" s="1"/>
      <c r="F4" s="6" t="s">
        <v>84</v>
      </c>
      <c r="G4" s="6" t="s">
        <v>85</v>
      </c>
      <c r="H4" s="6" t="s">
        <v>84</v>
      </c>
      <c r="I4" s="6" t="s">
        <v>85</v>
      </c>
      <c r="J4" s="6" t="s">
        <v>84</v>
      </c>
      <c r="K4" s="6" t="s">
        <v>85</v>
      </c>
      <c r="L4" s="6" t="s">
        <v>84</v>
      </c>
      <c r="M4" s="6" t="s">
        <v>85</v>
      </c>
      <c r="N4" s="6" t="s">
        <v>84</v>
      </c>
      <c r="O4" s="6" t="s">
        <v>85</v>
      </c>
      <c r="P4" s="6" t="s">
        <v>84</v>
      </c>
      <c r="Q4" s="6" t="s">
        <v>85</v>
      </c>
      <c r="R4" s="6" t="s">
        <v>84</v>
      </c>
      <c r="S4" s="6" t="s">
        <v>85</v>
      </c>
      <c r="T4" s="13"/>
      <c r="U4" s="12" t="s">
        <v>107</v>
      </c>
      <c r="V4" s="12" t="s">
        <v>84</v>
      </c>
      <c r="W4" s="12" t="s">
        <v>108</v>
      </c>
    </row>
    <row r="5" spans="1:23" x14ac:dyDescent="0.25">
      <c r="A5" s="2" t="s">
        <v>73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3"/>
      <c r="U5" s="14"/>
      <c r="V5" s="14"/>
      <c r="W5" s="14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3"/>
      <c r="U6" s="14"/>
      <c r="V6" s="14"/>
      <c r="W6" s="14"/>
    </row>
    <row r="7" spans="1:23" x14ac:dyDescent="0.25">
      <c r="A7" s="1" t="s">
        <v>3</v>
      </c>
      <c r="B7" s="1" t="s">
        <v>4</v>
      </c>
      <c r="C7" s="1">
        <v>975</v>
      </c>
      <c r="D7" s="1" t="s">
        <v>5</v>
      </c>
      <c r="E7" s="1" t="s">
        <v>17</v>
      </c>
      <c r="F7" s="1">
        <v>2405</v>
      </c>
      <c r="G7" s="1">
        <f>+F7*C7</f>
        <v>2344875</v>
      </c>
      <c r="H7" s="1">
        <v>1895</v>
      </c>
      <c r="I7" s="1">
        <f>+H7*C7</f>
        <v>1847625</v>
      </c>
      <c r="J7" s="1">
        <v>1690</v>
      </c>
      <c r="K7" s="1">
        <f>+J7*C7</f>
        <v>1647750</v>
      </c>
      <c r="L7" s="1">
        <v>1730</v>
      </c>
      <c r="M7" s="1">
        <f>+L7*C7</f>
        <v>1686750</v>
      </c>
      <c r="N7" s="1">
        <v>1950</v>
      </c>
      <c r="O7" s="1">
        <f>+N7*C7</f>
        <v>1901250</v>
      </c>
      <c r="P7" s="1">
        <v>1600</v>
      </c>
      <c r="Q7" s="1">
        <f>+P7*C7</f>
        <v>1560000</v>
      </c>
      <c r="R7" s="1">
        <v>1530</v>
      </c>
      <c r="S7" s="1">
        <f>+R7*C7</f>
        <v>1491750</v>
      </c>
      <c r="T7" s="13"/>
      <c r="U7" s="14" t="s">
        <v>79</v>
      </c>
      <c r="V7" s="17">
        <v>2060</v>
      </c>
      <c r="W7" s="14" t="s">
        <v>80</v>
      </c>
    </row>
    <row r="8" spans="1:23" x14ac:dyDescent="0.25">
      <c r="A8" s="1" t="s">
        <v>6</v>
      </c>
      <c r="B8" s="1" t="s">
        <v>7</v>
      </c>
      <c r="C8" s="1">
        <v>200</v>
      </c>
      <c r="D8" s="1" t="s">
        <v>8</v>
      </c>
      <c r="E8" s="1" t="s">
        <v>17</v>
      </c>
      <c r="F8" s="1">
        <v>2160</v>
      </c>
      <c r="G8" s="1">
        <f>+F8*C8</f>
        <v>432000</v>
      </c>
      <c r="H8" s="1">
        <v>1950</v>
      </c>
      <c r="I8" s="1">
        <f>+H8*C8</f>
        <v>390000</v>
      </c>
      <c r="J8" s="1">
        <v>1860</v>
      </c>
      <c r="K8" s="1">
        <f>+J8*C8</f>
        <v>372000</v>
      </c>
      <c r="L8" s="1">
        <v>1925</v>
      </c>
      <c r="M8" s="1">
        <f>+L8*C8</f>
        <v>385000</v>
      </c>
      <c r="N8" s="1">
        <v>1900</v>
      </c>
      <c r="O8" s="1">
        <f>+N8*C8</f>
        <v>380000</v>
      </c>
      <c r="P8" s="1">
        <v>1840</v>
      </c>
      <c r="Q8" s="1">
        <f>+P8*C8</f>
        <v>368000</v>
      </c>
      <c r="R8" s="1">
        <v>1740</v>
      </c>
      <c r="S8" s="1">
        <f>+R8*C8</f>
        <v>348000</v>
      </c>
      <c r="T8" s="13"/>
      <c r="U8" s="14" t="s">
        <v>77</v>
      </c>
      <c r="V8" s="17">
        <v>1400</v>
      </c>
      <c r="W8" s="14" t="s">
        <v>82</v>
      </c>
    </row>
    <row r="9" spans="1:23" x14ac:dyDescent="0.25">
      <c r="A9" s="1" t="s">
        <v>9</v>
      </c>
      <c r="B9" s="1" t="s">
        <v>10</v>
      </c>
      <c r="C9" s="1">
        <v>175</v>
      </c>
      <c r="D9" s="1" t="s">
        <v>5</v>
      </c>
      <c r="E9" s="1" t="s">
        <v>17</v>
      </c>
      <c r="F9" s="1">
        <v>2471</v>
      </c>
      <c r="G9" s="1">
        <f>+F9*C9</f>
        <v>432425</v>
      </c>
      <c r="H9" s="1">
        <v>1995</v>
      </c>
      <c r="I9" s="1">
        <f>+H9*C9</f>
        <v>349125</v>
      </c>
      <c r="J9" s="1">
        <v>2325</v>
      </c>
      <c r="K9" s="1">
        <f>+J9*C9</f>
        <v>406875</v>
      </c>
      <c r="L9" s="1">
        <v>2000</v>
      </c>
      <c r="M9" s="1">
        <f>+L9*C9</f>
        <v>350000</v>
      </c>
      <c r="N9" s="1">
        <v>1850</v>
      </c>
      <c r="O9" s="1">
        <f>+N9*C9</f>
        <v>323750</v>
      </c>
      <c r="P9" s="1">
        <v>2650</v>
      </c>
      <c r="Q9" s="1">
        <f>+P9*C9</f>
        <v>463750</v>
      </c>
      <c r="R9" s="1">
        <v>3500</v>
      </c>
      <c r="S9" s="1">
        <f>+R9*C9</f>
        <v>612500</v>
      </c>
      <c r="T9" s="13"/>
      <c r="U9" s="14" t="s">
        <v>79</v>
      </c>
      <c r="V9" s="17">
        <v>1913</v>
      </c>
      <c r="W9" s="14" t="s">
        <v>80</v>
      </c>
    </row>
    <row r="10" spans="1:23" x14ac:dyDescent="0.25">
      <c r="A10" s="1" t="s">
        <v>11</v>
      </c>
      <c r="B10" s="1" t="s">
        <v>12</v>
      </c>
      <c r="C10" s="1">
        <v>100</v>
      </c>
      <c r="D10" s="1" t="s">
        <v>8</v>
      </c>
      <c r="E10" s="1" t="s">
        <v>17</v>
      </c>
      <c r="F10" s="1">
        <v>1080</v>
      </c>
      <c r="G10" s="1">
        <f>+F10*C10</f>
        <v>108000</v>
      </c>
      <c r="H10" s="1">
        <v>1030</v>
      </c>
      <c r="I10" s="1">
        <f>+H10*C10</f>
        <v>103000</v>
      </c>
      <c r="J10" s="1">
        <v>850</v>
      </c>
      <c r="K10" s="1">
        <f>+J10*C10</f>
        <v>85000</v>
      </c>
      <c r="L10" s="1">
        <v>880</v>
      </c>
      <c r="M10" s="1">
        <f>+L10*C10</f>
        <v>88000</v>
      </c>
      <c r="N10" s="1">
        <v>900</v>
      </c>
      <c r="O10" s="1">
        <f>+N10*C10</f>
        <v>90000</v>
      </c>
      <c r="P10" s="1">
        <v>850</v>
      </c>
      <c r="Q10" s="1">
        <f>+P10*C10</f>
        <v>85000</v>
      </c>
      <c r="R10" s="1">
        <v>755</v>
      </c>
      <c r="S10" s="1">
        <f>+R10*C10</f>
        <v>75500</v>
      </c>
      <c r="T10" s="13"/>
      <c r="U10" s="14" t="s">
        <v>79</v>
      </c>
      <c r="V10" s="17">
        <v>945.25</v>
      </c>
      <c r="W10" s="14" t="s">
        <v>82</v>
      </c>
    </row>
    <row r="11" spans="1:23" x14ac:dyDescent="0.25">
      <c r="A11" s="1" t="s">
        <v>13</v>
      </c>
      <c r="B11" s="1" t="s">
        <v>14</v>
      </c>
      <c r="C11" s="1">
        <v>100</v>
      </c>
      <c r="D11" s="1" t="s">
        <v>5</v>
      </c>
      <c r="E11" s="1" t="s">
        <v>17</v>
      </c>
      <c r="F11" s="16">
        <v>0</v>
      </c>
      <c r="G11" s="1">
        <f>+F11*C11</f>
        <v>0</v>
      </c>
      <c r="H11" s="1">
        <v>1395</v>
      </c>
      <c r="I11" s="1">
        <f>+H11*C11</f>
        <v>139500</v>
      </c>
      <c r="J11" s="1">
        <v>1350</v>
      </c>
      <c r="K11" s="1">
        <f>+J11*C11</f>
        <v>135000</v>
      </c>
      <c r="L11" s="1">
        <v>1750</v>
      </c>
      <c r="M11" s="1">
        <f>+L11*C11</f>
        <v>175000</v>
      </c>
      <c r="N11" s="1">
        <v>1650</v>
      </c>
      <c r="O11" s="1">
        <f>+N11*C11</f>
        <v>165000</v>
      </c>
      <c r="P11" s="1">
        <v>1150</v>
      </c>
      <c r="Q11" s="1">
        <f>+P11*C11</f>
        <v>115000</v>
      </c>
      <c r="R11" s="1">
        <v>1055</v>
      </c>
      <c r="S11" s="1">
        <f>+R11*C11</f>
        <v>105500</v>
      </c>
      <c r="T11" s="13"/>
      <c r="U11" s="14" t="s">
        <v>77</v>
      </c>
      <c r="V11" s="17">
        <v>1269</v>
      </c>
      <c r="W11" s="14" t="s">
        <v>82</v>
      </c>
    </row>
    <row r="12" spans="1:23" x14ac:dyDescent="0.25">
      <c r="A12" s="1" t="s">
        <v>15</v>
      </c>
      <c r="B12" s="1" t="s">
        <v>16</v>
      </c>
      <c r="C12" s="1">
        <v>200</v>
      </c>
      <c r="D12" s="1" t="s">
        <v>5</v>
      </c>
      <c r="E12" s="1" t="s">
        <v>17</v>
      </c>
      <c r="F12" s="1">
        <v>2161</v>
      </c>
      <c r="G12" s="1">
        <f>+F12*C12</f>
        <v>432200</v>
      </c>
      <c r="H12" s="1">
        <v>2025</v>
      </c>
      <c r="I12" s="1">
        <f>+H12*C12</f>
        <v>405000</v>
      </c>
      <c r="J12" s="1">
        <v>2010</v>
      </c>
      <c r="K12" s="1">
        <f>+J12*C12</f>
        <v>402000</v>
      </c>
      <c r="L12" s="1">
        <v>1830</v>
      </c>
      <c r="M12" s="1">
        <f>+L12*C12</f>
        <v>366000</v>
      </c>
      <c r="N12" s="1">
        <v>1850</v>
      </c>
      <c r="O12" s="1">
        <f>+N12*C12</f>
        <v>370000</v>
      </c>
      <c r="P12" s="1">
        <v>2490</v>
      </c>
      <c r="Q12" s="1">
        <f>+P12*C12</f>
        <v>498000</v>
      </c>
      <c r="R12" s="1">
        <v>3850</v>
      </c>
      <c r="S12" s="1">
        <f>+R12*C12</f>
        <v>770000</v>
      </c>
      <c r="T12" s="13"/>
      <c r="U12" s="14" t="s">
        <v>79</v>
      </c>
      <c r="V12" s="17">
        <v>1836.75</v>
      </c>
      <c r="W12" s="14" t="s">
        <v>80</v>
      </c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3"/>
      <c r="U13" s="14"/>
      <c r="V13" s="17"/>
      <c r="W13" s="14"/>
    </row>
    <row r="14" spans="1:23" x14ac:dyDescent="0.25">
      <c r="A14" s="2" t="s">
        <v>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3"/>
      <c r="U14" s="14"/>
      <c r="V14" s="17"/>
      <c r="W14" s="14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3"/>
      <c r="U15" s="14"/>
      <c r="V15" s="17"/>
      <c r="W15" s="14"/>
    </row>
    <row r="16" spans="1:23" x14ac:dyDescent="0.25">
      <c r="A16" s="1" t="s">
        <v>18</v>
      </c>
      <c r="B16" s="1" t="s">
        <v>29</v>
      </c>
      <c r="C16" s="1">
        <v>150</v>
      </c>
      <c r="D16" s="1" t="s">
        <v>8</v>
      </c>
      <c r="E16" s="1" t="s">
        <v>30</v>
      </c>
      <c r="F16" s="1">
        <v>185</v>
      </c>
      <c r="G16" s="1">
        <f>+F16*C16</f>
        <v>27750</v>
      </c>
      <c r="H16" s="1">
        <v>165</v>
      </c>
      <c r="I16" s="1">
        <f>+H16*C16</f>
        <v>24750</v>
      </c>
      <c r="J16" s="1">
        <v>124</v>
      </c>
      <c r="K16" s="1">
        <f>+J16*C16</f>
        <v>18600</v>
      </c>
      <c r="L16" s="1">
        <v>158</v>
      </c>
      <c r="M16" s="1">
        <f>+L16*C16</f>
        <v>23700</v>
      </c>
      <c r="N16" s="1">
        <v>160</v>
      </c>
      <c r="O16" s="1">
        <f>+N16*C16</f>
        <v>24000</v>
      </c>
      <c r="P16" s="1">
        <v>160</v>
      </c>
      <c r="Q16" s="1">
        <f>+P16*C16</f>
        <v>24000</v>
      </c>
      <c r="R16" s="1">
        <v>135</v>
      </c>
      <c r="S16" s="1">
        <f>+R16*C16</f>
        <v>20250</v>
      </c>
      <c r="T16" s="13"/>
      <c r="U16" s="14" t="s">
        <v>79</v>
      </c>
      <c r="V16" s="17">
        <v>154.38</v>
      </c>
      <c r="W16" s="14" t="s">
        <v>80</v>
      </c>
    </row>
    <row r="17" spans="1:23" x14ac:dyDescent="0.25">
      <c r="A17" s="1" t="s">
        <v>19</v>
      </c>
      <c r="B17" s="1" t="s">
        <v>29</v>
      </c>
      <c r="C17" s="1">
        <v>1500</v>
      </c>
      <c r="D17" s="1" t="s">
        <v>8</v>
      </c>
      <c r="E17" s="1" t="s">
        <v>30</v>
      </c>
      <c r="F17" s="1">
        <v>121</v>
      </c>
      <c r="G17" s="1">
        <f>+F17*C17</f>
        <v>181500</v>
      </c>
      <c r="H17" s="1">
        <v>98</v>
      </c>
      <c r="I17" s="1">
        <f>+H17*C17</f>
        <v>147000</v>
      </c>
      <c r="J17" s="1">
        <v>74</v>
      </c>
      <c r="K17" s="1">
        <f>+J17*C17</f>
        <v>111000</v>
      </c>
      <c r="L17" s="1">
        <v>73</v>
      </c>
      <c r="M17" s="1">
        <f>+L17*C17</f>
        <v>109500</v>
      </c>
      <c r="N17" s="1">
        <v>79</v>
      </c>
      <c r="O17" s="1">
        <f>+N17*C17</f>
        <v>118500</v>
      </c>
      <c r="P17" s="1">
        <v>115</v>
      </c>
      <c r="Q17" s="1">
        <f>+P17*C17</f>
        <v>172500</v>
      </c>
      <c r="R17" s="1">
        <v>127</v>
      </c>
      <c r="S17" s="1">
        <f>+R17*C17</f>
        <v>190500</v>
      </c>
      <c r="T17" s="13"/>
      <c r="U17" s="14" t="s">
        <v>79</v>
      </c>
      <c r="V17" s="17">
        <v>81.84</v>
      </c>
      <c r="W17" s="14" t="s">
        <v>80</v>
      </c>
    </row>
    <row r="18" spans="1:23" x14ac:dyDescent="0.25">
      <c r="A18" s="1" t="s">
        <v>20</v>
      </c>
      <c r="B18" s="1" t="s">
        <v>29</v>
      </c>
      <c r="C18" s="1">
        <v>150</v>
      </c>
      <c r="D18" s="1" t="s">
        <v>8</v>
      </c>
      <c r="E18" s="1" t="s">
        <v>30</v>
      </c>
      <c r="F18" s="1">
        <v>245</v>
      </c>
      <c r="G18" s="1">
        <f>+F18*C18</f>
        <v>36750</v>
      </c>
      <c r="H18" s="1">
        <v>154</v>
      </c>
      <c r="I18" s="1">
        <f>+H18*C18</f>
        <v>23100</v>
      </c>
      <c r="J18" s="1">
        <v>160</v>
      </c>
      <c r="K18" s="1">
        <f>+J18*C18</f>
        <v>24000</v>
      </c>
      <c r="L18" s="1">
        <v>168</v>
      </c>
      <c r="M18" s="1">
        <f>+L18*C18</f>
        <v>25200</v>
      </c>
      <c r="N18" s="1">
        <v>190</v>
      </c>
      <c r="O18" s="1">
        <f>+N18*C18</f>
        <v>28500</v>
      </c>
      <c r="P18" s="1">
        <v>170</v>
      </c>
      <c r="Q18" s="1">
        <f>+P18*C18</f>
        <v>25500</v>
      </c>
      <c r="R18" s="1">
        <v>151</v>
      </c>
      <c r="S18" s="1">
        <f>+R18*C18</f>
        <v>22650</v>
      </c>
      <c r="T18" s="13"/>
      <c r="U18" s="14" t="s">
        <v>79</v>
      </c>
      <c r="V18" s="17">
        <v>204.6</v>
      </c>
      <c r="W18" s="14" t="s">
        <v>80</v>
      </c>
    </row>
    <row r="19" spans="1:23" x14ac:dyDescent="0.25">
      <c r="A19" s="1" t="s">
        <v>21</v>
      </c>
      <c r="B19" s="1" t="s">
        <v>29</v>
      </c>
      <c r="C19" s="1">
        <v>720</v>
      </c>
      <c r="D19" s="1" t="s">
        <v>8</v>
      </c>
      <c r="E19" s="1" t="s">
        <v>30</v>
      </c>
      <c r="F19" s="1">
        <v>185</v>
      </c>
      <c r="G19" s="1">
        <f>+F19*C19</f>
        <v>133200</v>
      </c>
      <c r="H19" s="1">
        <v>165</v>
      </c>
      <c r="I19" s="1">
        <f>+H19*C19</f>
        <v>118800</v>
      </c>
      <c r="J19" s="1">
        <v>124</v>
      </c>
      <c r="K19" s="1">
        <f>+J19*C19</f>
        <v>89280</v>
      </c>
      <c r="L19" s="1">
        <v>158</v>
      </c>
      <c r="M19" s="1">
        <f>+L19*C19</f>
        <v>113760</v>
      </c>
      <c r="N19" s="1">
        <v>160</v>
      </c>
      <c r="O19" s="1">
        <f>+N19*C19</f>
        <v>115200</v>
      </c>
      <c r="P19" s="1">
        <v>160</v>
      </c>
      <c r="Q19" s="1">
        <f>+P19*C19</f>
        <v>115200</v>
      </c>
      <c r="R19" s="1">
        <v>135</v>
      </c>
      <c r="S19" s="1">
        <f>+R19*C19</f>
        <v>97200</v>
      </c>
      <c r="T19" s="13"/>
      <c r="U19" s="14" t="s">
        <v>79</v>
      </c>
      <c r="V19" s="17">
        <v>154.38</v>
      </c>
      <c r="W19" s="14" t="s">
        <v>80</v>
      </c>
    </row>
    <row r="20" spans="1:23" x14ac:dyDescent="0.25">
      <c r="A20" s="1" t="s">
        <v>22</v>
      </c>
      <c r="B20" s="1" t="s">
        <v>29</v>
      </c>
      <c r="C20" s="1">
        <v>360</v>
      </c>
      <c r="D20" s="1" t="s">
        <v>8</v>
      </c>
      <c r="E20" s="1" t="s">
        <v>30</v>
      </c>
      <c r="F20" s="1">
        <v>247</v>
      </c>
      <c r="G20" s="1">
        <f>+F20*C20</f>
        <v>88920</v>
      </c>
      <c r="H20" s="1">
        <v>280</v>
      </c>
      <c r="I20" s="1">
        <f>+H20*C20</f>
        <v>100800</v>
      </c>
      <c r="J20" s="1">
        <v>188</v>
      </c>
      <c r="K20" s="1">
        <f>+J20*C20</f>
        <v>67680</v>
      </c>
      <c r="L20" s="1">
        <v>225</v>
      </c>
      <c r="M20" s="1">
        <f>+L20*C20</f>
        <v>81000</v>
      </c>
      <c r="N20" s="1">
        <v>210</v>
      </c>
      <c r="O20" s="1">
        <f>+N20*C20</f>
        <v>75600</v>
      </c>
      <c r="P20" s="1">
        <v>230</v>
      </c>
      <c r="Q20" s="1">
        <f>+P20*C20</f>
        <v>82800</v>
      </c>
      <c r="R20" s="1">
        <v>220</v>
      </c>
      <c r="S20" s="1">
        <f>+R20*C20</f>
        <v>79200</v>
      </c>
      <c r="T20" s="13"/>
      <c r="U20" s="14" t="s">
        <v>79</v>
      </c>
      <c r="V20" s="17">
        <v>250.17</v>
      </c>
      <c r="W20" s="14" t="s">
        <v>80</v>
      </c>
    </row>
    <row r="21" spans="1:23" x14ac:dyDescent="0.25">
      <c r="A21" s="1" t="s">
        <v>23</v>
      </c>
      <c r="B21" s="1" t="s">
        <v>29</v>
      </c>
      <c r="C21" s="1">
        <v>360</v>
      </c>
      <c r="D21" s="1" t="s">
        <v>8</v>
      </c>
      <c r="E21" s="1" t="s">
        <v>30</v>
      </c>
      <c r="F21" s="1">
        <v>185</v>
      </c>
      <c r="G21" s="1">
        <f>+F21*C21</f>
        <v>66600</v>
      </c>
      <c r="H21" s="1">
        <v>165</v>
      </c>
      <c r="I21" s="1">
        <f>+H21*C21</f>
        <v>59400</v>
      </c>
      <c r="J21" s="1">
        <v>124</v>
      </c>
      <c r="K21" s="1">
        <f>+J21*C21</f>
        <v>44640</v>
      </c>
      <c r="L21" s="1">
        <v>158</v>
      </c>
      <c r="M21" s="1">
        <f>+L21*C21</f>
        <v>56880</v>
      </c>
      <c r="N21" s="1">
        <v>160</v>
      </c>
      <c r="O21" s="1">
        <f>+N21*C21</f>
        <v>57600</v>
      </c>
      <c r="P21" s="1">
        <v>160</v>
      </c>
      <c r="Q21" s="1">
        <f>+P21*C21</f>
        <v>57600</v>
      </c>
      <c r="R21" s="1">
        <v>136</v>
      </c>
      <c r="S21" s="1">
        <f>+R21*C21</f>
        <v>48960</v>
      </c>
      <c r="T21" s="13"/>
      <c r="U21" s="14" t="s">
        <v>79</v>
      </c>
      <c r="V21" s="17">
        <v>154.38</v>
      </c>
      <c r="W21" s="14" t="s">
        <v>80</v>
      </c>
    </row>
    <row r="22" spans="1:23" x14ac:dyDescent="0.25">
      <c r="A22" s="1" t="s">
        <v>24</v>
      </c>
      <c r="B22" s="1" t="s">
        <v>29</v>
      </c>
      <c r="C22" s="1">
        <v>1400</v>
      </c>
      <c r="D22" s="1" t="s">
        <v>8</v>
      </c>
      <c r="E22" s="1" t="s">
        <v>30</v>
      </c>
      <c r="F22" s="1">
        <v>118</v>
      </c>
      <c r="G22" s="1">
        <f>+F22*C22</f>
        <v>165200</v>
      </c>
      <c r="H22" s="1">
        <v>89</v>
      </c>
      <c r="I22" s="1">
        <f>+H22*C22</f>
        <v>124600</v>
      </c>
      <c r="J22" s="1">
        <v>95</v>
      </c>
      <c r="K22" s="1">
        <f>+J22*C22</f>
        <v>133000</v>
      </c>
      <c r="L22" s="1">
        <v>82</v>
      </c>
      <c r="M22" s="1">
        <f>+L22*C22</f>
        <v>114800</v>
      </c>
      <c r="N22" s="1">
        <v>98</v>
      </c>
      <c r="O22" s="1">
        <f>+N22*C22</f>
        <v>137200</v>
      </c>
      <c r="P22" s="1">
        <v>90</v>
      </c>
      <c r="Q22" s="1">
        <f>+P22*C22</f>
        <v>126000</v>
      </c>
      <c r="R22" s="1">
        <v>121</v>
      </c>
      <c r="S22" s="1">
        <f>+R22*C22</f>
        <v>169400</v>
      </c>
      <c r="T22" s="13"/>
      <c r="U22" s="14" t="s">
        <v>79</v>
      </c>
      <c r="V22" s="17">
        <v>98.58</v>
      </c>
      <c r="W22" s="14" t="s">
        <v>80</v>
      </c>
    </row>
    <row r="23" spans="1:23" x14ac:dyDescent="0.25">
      <c r="A23" s="1" t="s">
        <v>25</v>
      </c>
      <c r="B23" s="1" t="s">
        <v>29</v>
      </c>
      <c r="C23" s="1">
        <v>360</v>
      </c>
      <c r="D23" s="1" t="s">
        <v>8</v>
      </c>
      <c r="E23" s="1" t="s">
        <v>30</v>
      </c>
      <c r="F23" s="1">
        <v>48</v>
      </c>
      <c r="G23" s="1">
        <f>+F23*C23</f>
        <v>17280</v>
      </c>
      <c r="H23" s="1">
        <v>40</v>
      </c>
      <c r="I23" s="1">
        <f>+H23*C23</f>
        <v>14400</v>
      </c>
      <c r="J23" s="1">
        <v>45</v>
      </c>
      <c r="K23" s="1">
        <f>+J23*C23</f>
        <v>16200</v>
      </c>
      <c r="L23" s="1">
        <v>42</v>
      </c>
      <c r="M23" s="1">
        <f>+L23*C23</f>
        <v>15120</v>
      </c>
      <c r="N23" s="1">
        <v>60</v>
      </c>
      <c r="O23" s="1">
        <f>+N23*C23</f>
        <v>21600</v>
      </c>
      <c r="P23" s="1">
        <v>45</v>
      </c>
      <c r="Q23" s="1">
        <f>+P23*C23</f>
        <v>16200</v>
      </c>
      <c r="R23" s="1">
        <v>61</v>
      </c>
      <c r="S23" s="1">
        <f>+R23*C23</f>
        <v>21960</v>
      </c>
      <c r="T23" s="13"/>
      <c r="U23" s="14" t="s">
        <v>79</v>
      </c>
      <c r="V23" s="17">
        <v>45.57</v>
      </c>
      <c r="W23" s="14" t="s">
        <v>80</v>
      </c>
    </row>
    <row r="24" spans="1:23" x14ac:dyDescent="0.25">
      <c r="A24" s="1" t="s">
        <v>26</v>
      </c>
      <c r="B24" s="1" t="s">
        <v>29</v>
      </c>
      <c r="C24" s="1">
        <v>150</v>
      </c>
      <c r="D24" s="1" t="s">
        <v>8</v>
      </c>
      <c r="E24" s="1" t="s">
        <v>30</v>
      </c>
      <c r="F24" s="1">
        <v>188</v>
      </c>
      <c r="G24" s="1">
        <f>+F24*C24</f>
        <v>28200</v>
      </c>
      <c r="H24" s="1">
        <v>270</v>
      </c>
      <c r="I24" s="1">
        <f>+H24*C24</f>
        <v>40500</v>
      </c>
      <c r="J24" s="1">
        <v>250</v>
      </c>
      <c r="K24" s="1">
        <f>+J24*C24</f>
        <v>37500</v>
      </c>
      <c r="L24" s="1">
        <v>195</v>
      </c>
      <c r="M24" s="1">
        <f>+L24*C24</f>
        <v>29250</v>
      </c>
      <c r="N24" s="1">
        <v>220</v>
      </c>
      <c r="O24" s="1">
        <f>+N24*C24</f>
        <v>33000</v>
      </c>
      <c r="P24" s="1">
        <v>190</v>
      </c>
      <c r="Q24" s="1">
        <f>+P24*C24</f>
        <v>28500</v>
      </c>
      <c r="R24" s="1">
        <v>290</v>
      </c>
      <c r="S24" s="1">
        <f>+R24*C24</f>
        <v>43500</v>
      </c>
      <c r="T24" s="13"/>
      <c r="U24" s="14" t="s">
        <v>79</v>
      </c>
      <c r="V24" s="17">
        <v>232.5</v>
      </c>
      <c r="W24" s="14" t="s">
        <v>80</v>
      </c>
    </row>
    <row r="25" spans="1:23" ht="45" x14ac:dyDescent="0.25">
      <c r="A25" s="4" t="s">
        <v>86</v>
      </c>
      <c r="B25" s="1"/>
      <c r="C25" s="1">
        <v>400</v>
      </c>
      <c r="D25" s="1" t="s">
        <v>5</v>
      </c>
      <c r="E25" s="1" t="s">
        <v>30</v>
      </c>
      <c r="F25" s="1">
        <v>1886</v>
      </c>
      <c r="G25" s="1">
        <f>+F25*C25</f>
        <v>754400</v>
      </c>
      <c r="H25" s="1">
        <v>1510</v>
      </c>
      <c r="I25" s="1">
        <f>+H25*C25</f>
        <v>604000</v>
      </c>
      <c r="J25" s="1">
        <v>1340</v>
      </c>
      <c r="K25" s="1">
        <f>+J25*C25</f>
        <v>536000</v>
      </c>
      <c r="L25" s="1">
        <v>1470</v>
      </c>
      <c r="M25" s="1">
        <f>+L25*C25</f>
        <v>588000</v>
      </c>
      <c r="N25" s="1">
        <v>1510</v>
      </c>
      <c r="O25" s="1">
        <f>+N25*C25</f>
        <v>604000</v>
      </c>
      <c r="P25" s="1">
        <v>1590</v>
      </c>
      <c r="Q25" s="1">
        <f>+P25*C25</f>
        <v>636000</v>
      </c>
      <c r="R25" s="1">
        <v>1540</v>
      </c>
      <c r="S25" s="1">
        <f>+R25*C25</f>
        <v>616000</v>
      </c>
      <c r="T25" s="13"/>
      <c r="U25" s="14" t="s">
        <v>79</v>
      </c>
      <c r="V25" s="17">
        <v>1516.83</v>
      </c>
      <c r="W25" s="14" t="s">
        <v>80</v>
      </c>
    </row>
    <row r="26" spans="1:23" x14ac:dyDescent="0.25">
      <c r="A26" s="1" t="s">
        <v>27</v>
      </c>
      <c r="B26" s="1" t="s">
        <v>28</v>
      </c>
      <c r="C26" s="1">
        <v>50</v>
      </c>
      <c r="D26" s="1" t="s">
        <v>8</v>
      </c>
      <c r="E26" s="1" t="s">
        <v>30</v>
      </c>
      <c r="F26" s="1">
        <v>1920</v>
      </c>
      <c r="G26" s="1">
        <f>+F26*C26</f>
        <v>96000</v>
      </c>
      <c r="H26" s="1">
        <v>1750</v>
      </c>
      <c r="I26" s="1">
        <f>+H26*C26</f>
        <v>87500</v>
      </c>
      <c r="J26" s="1">
        <v>1600</v>
      </c>
      <c r="K26" s="1">
        <f>+J26*C26</f>
        <v>80000</v>
      </c>
      <c r="L26" s="1">
        <v>1745</v>
      </c>
      <c r="M26" s="1">
        <f>+L26*C26</f>
        <v>87250</v>
      </c>
      <c r="N26" s="1">
        <v>2000</v>
      </c>
      <c r="O26" s="1">
        <f>+N26*C26</f>
        <v>100000</v>
      </c>
      <c r="P26" s="16">
        <v>0</v>
      </c>
      <c r="Q26" s="16">
        <f>+P26*C26</f>
        <v>0</v>
      </c>
      <c r="R26" s="16">
        <v>0</v>
      </c>
      <c r="S26" s="1">
        <f>+R26*C26</f>
        <v>0</v>
      </c>
      <c r="T26" s="13"/>
      <c r="U26" s="14" t="s">
        <v>79</v>
      </c>
      <c r="V26" s="17">
        <v>1446.15</v>
      </c>
      <c r="W26" s="14" t="s">
        <v>80</v>
      </c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3"/>
      <c r="U27" s="14"/>
      <c r="V27" s="17"/>
      <c r="W27" s="14"/>
    </row>
    <row r="28" spans="1:23" x14ac:dyDescent="0.25">
      <c r="A28" s="2" t="s">
        <v>75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3"/>
      <c r="U28" s="14"/>
      <c r="V28" s="17"/>
      <c r="W28" s="14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3"/>
      <c r="U29" s="14"/>
      <c r="V29" s="17"/>
      <c r="W29" s="14"/>
    </row>
    <row r="30" spans="1:23" x14ac:dyDescent="0.25">
      <c r="A30" s="1" t="s">
        <v>32</v>
      </c>
      <c r="B30" s="1" t="s">
        <v>33</v>
      </c>
      <c r="C30" s="1">
        <v>750</v>
      </c>
      <c r="D30" s="1" t="s">
        <v>8</v>
      </c>
      <c r="E30" s="1" t="s">
        <v>31</v>
      </c>
      <c r="F30" s="1">
        <v>249</v>
      </c>
      <c r="G30" s="1">
        <f>+F30*C30</f>
        <v>186750</v>
      </c>
      <c r="H30" s="1">
        <v>158</v>
      </c>
      <c r="I30" s="1">
        <f>+H30*C30</f>
        <v>118500</v>
      </c>
      <c r="J30" s="1">
        <v>180</v>
      </c>
      <c r="K30" s="1">
        <f>+J30*C30</f>
        <v>135000</v>
      </c>
      <c r="L30" s="1">
        <v>157</v>
      </c>
      <c r="M30" s="1">
        <f>+L30*C30</f>
        <v>117750</v>
      </c>
      <c r="N30" s="1">
        <v>180</v>
      </c>
      <c r="O30" s="1">
        <f>+N30*C30</f>
        <v>135000</v>
      </c>
      <c r="P30" s="1">
        <v>180</v>
      </c>
      <c r="Q30" s="1">
        <f>+P30*C30</f>
        <v>135000</v>
      </c>
      <c r="R30" s="1">
        <v>186</v>
      </c>
      <c r="S30" s="1">
        <f>+R30*C30</f>
        <v>139500</v>
      </c>
      <c r="T30" s="13"/>
      <c r="U30" s="14" t="s">
        <v>81</v>
      </c>
      <c r="V30" s="17"/>
      <c r="W30" s="14"/>
    </row>
    <row r="31" spans="1:23" x14ac:dyDescent="0.25">
      <c r="A31" s="1" t="s">
        <v>34</v>
      </c>
      <c r="B31" s="1" t="s">
        <v>33</v>
      </c>
      <c r="C31" s="1">
        <v>750</v>
      </c>
      <c r="D31" s="1" t="s">
        <v>8</v>
      </c>
      <c r="E31" s="1" t="s">
        <v>31</v>
      </c>
      <c r="F31" s="1">
        <v>134</v>
      </c>
      <c r="G31" s="1">
        <f>+F31*C31</f>
        <v>100500</v>
      </c>
      <c r="H31" s="1">
        <v>95</v>
      </c>
      <c r="I31" s="1">
        <f>+H31*C31</f>
        <v>71250</v>
      </c>
      <c r="J31" s="1">
        <v>113</v>
      </c>
      <c r="K31" s="1">
        <f>+J31*C31</f>
        <v>84750</v>
      </c>
      <c r="L31" s="1">
        <v>102</v>
      </c>
      <c r="M31" s="1">
        <f>+L31*C31</f>
        <v>76500</v>
      </c>
      <c r="N31" s="1">
        <v>125</v>
      </c>
      <c r="O31" s="1">
        <f>+N31*C31</f>
        <v>93750</v>
      </c>
      <c r="P31" s="1">
        <v>125</v>
      </c>
      <c r="Q31" s="1">
        <f>+P31*C31</f>
        <v>93750</v>
      </c>
      <c r="R31" s="1">
        <v>118</v>
      </c>
      <c r="S31" s="1">
        <f>+R31*C31</f>
        <v>88500</v>
      </c>
      <c r="T31" s="13"/>
      <c r="U31" s="14" t="s">
        <v>81</v>
      </c>
      <c r="V31" s="17"/>
      <c r="W31" s="14"/>
    </row>
    <row r="32" spans="1:23" x14ac:dyDescent="0.25">
      <c r="A32" s="1" t="s">
        <v>35</v>
      </c>
      <c r="B32" s="1" t="s">
        <v>33</v>
      </c>
      <c r="C32" s="1">
        <v>750</v>
      </c>
      <c r="D32" s="1" t="s">
        <v>8</v>
      </c>
      <c r="E32" s="1" t="s">
        <v>31</v>
      </c>
      <c r="F32" s="1">
        <v>357</v>
      </c>
      <c r="G32" s="1">
        <f>+F32*C32</f>
        <v>267750</v>
      </c>
      <c r="H32" s="1">
        <v>225</v>
      </c>
      <c r="I32" s="1">
        <f>+H32*C32</f>
        <v>168750</v>
      </c>
      <c r="J32" s="1">
        <v>227</v>
      </c>
      <c r="K32" s="1">
        <f>+J32*C32</f>
        <v>170250</v>
      </c>
      <c r="L32" s="1">
        <v>265</v>
      </c>
      <c r="M32" s="1">
        <f>+L32*C32</f>
        <v>198750</v>
      </c>
      <c r="N32" s="1">
        <v>260</v>
      </c>
      <c r="O32" s="1">
        <f>+N32*C32</f>
        <v>195000</v>
      </c>
      <c r="P32" s="1">
        <v>260</v>
      </c>
      <c r="Q32" s="1">
        <f>+P32*C32</f>
        <v>195000</v>
      </c>
      <c r="R32" s="1">
        <v>196</v>
      </c>
      <c r="S32" s="1">
        <f>+R32*C32</f>
        <v>147000</v>
      </c>
      <c r="T32" s="13"/>
      <c r="U32" s="14" t="s">
        <v>81</v>
      </c>
      <c r="V32" s="17"/>
      <c r="W32" s="14"/>
    </row>
    <row r="33" spans="1:23" x14ac:dyDescent="0.25">
      <c r="A33" s="1" t="s">
        <v>36</v>
      </c>
      <c r="B33" s="1" t="s">
        <v>37</v>
      </c>
      <c r="C33" s="1">
        <v>10</v>
      </c>
      <c r="D33" s="1" t="s">
        <v>8</v>
      </c>
      <c r="E33" s="1" t="s">
        <v>31</v>
      </c>
      <c r="F33" s="1">
        <v>9900</v>
      </c>
      <c r="G33" s="1">
        <f>+F33*C33</f>
        <v>99000</v>
      </c>
      <c r="H33" s="1">
        <v>15500</v>
      </c>
      <c r="I33" s="1">
        <f>+H33*C33</f>
        <v>155000</v>
      </c>
      <c r="J33" s="1">
        <v>7600</v>
      </c>
      <c r="K33" s="1">
        <f>+J33*C33</f>
        <v>76000</v>
      </c>
      <c r="L33" s="1">
        <v>8600</v>
      </c>
      <c r="M33" s="1">
        <f>+L33*C33</f>
        <v>86000</v>
      </c>
      <c r="N33" s="1">
        <v>7000</v>
      </c>
      <c r="O33" s="1">
        <f>+N33*C33</f>
        <v>70000</v>
      </c>
      <c r="P33" s="1">
        <v>7550</v>
      </c>
      <c r="Q33" s="1">
        <f>+P33*C33</f>
        <v>75500</v>
      </c>
      <c r="R33" s="1">
        <v>11990</v>
      </c>
      <c r="S33" s="1">
        <f>+R33*C33</f>
        <v>119900</v>
      </c>
      <c r="T33" s="13"/>
      <c r="U33" s="14" t="s">
        <v>81</v>
      </c>
      <c r="V33" s="17"/>
      <c r="W33" s="14"/>
    </row>
    <row r="34" spans="1:23" x14ac:dyDescent="0.25">
      <c r="A34" s="1" t="s">
        <v>38</v>
      </c>
      <c r="B34" s="1" t="s">
        <v>39</v>
      </c>
      <c r="C34" s="1">
        <v>2750</v>
      </c>
      <c r="D34" s="1" t="s">
        <v>8</v>
      </c>
      <c r="E34" s="1" t="s">
        <v>31</v>
      </c>
      <c r="F34" s="1">
        <v>116</v>
      </c>
      <c r="G34" s="1">
        <f>+F34*C34</f>
        <v>319000</v>
      </c>
      <c r="H34" s="1">
        <v>98</v>
      </c>
      <c r="I34" s="1">
        <f>+H34*C34</f>
        <v>269500</v>
      </c>
      <c r="J34" s="1">
        <v>96</v>
      </c>
      <c r="K34" s="1">
        <f>+J34*C34</f>
        <v>264000</v>
      </c>
      <c r="L34" s="1">
        <v>92</v>
      </c>
      <c r="M34" s="1">
        <f>+L34*C34</f>
        <v>253000</v>
      </c>
      <c r="N34" s="1">
        <v>97</v>
      </c>
      <c r="O34" s="1">
        <f>+N34*C34</f>
        <v>266750</v>
      </c>
      <c r="P34" s="1">
        <v>99</v>
      </c>
      <c r="Q34" s="1">
        <f>+P34*C34</f>
        <v>272250</v>
      </c>
      <c r="R34" s="1">
        <v>102</v>
      </c>
      <c r="S34" s="1">
        <f>+R34*C34</f>
        <v>280500</v>
      </c>
      <c r="T34" s="13"/>
      <c r="U34" s="14" t="s">
        <v>79</v>
      </c>
      <c r="V34" s="17">
        <v>102.3</v>
      </c>
      <c r="W34" s="14" t="s">
        <v>80</v>
      </c>
    </row>
    <row r="35" spans="1:23" x14ac:dyDescent="0.25">
      <c r="A35" s="1" t="s">
        <v>40</v>
      </c>
      <c r="B35" s="1" t="s">
        <v>41</v>
      </c>
      <c r="C35" s="1">
        <v>2750</v>
      </c>
      <c r="D35" s="1" t="s">
        <v>8</v>
      </c>
      <c r="E35" s="1" t="s">
        <v>31</v>
      </c>
      <c r="F35" s="1">
        <v>98</v>
      </c>
      <c r="G35" s="1">
        <f>+F35*C35</f>
        <v>269500</v>
      </c>
      <c r="H35" s="1">
        <v>85</v>
      </c>
      <c r="I35" s="1">
        <f>+H35*C35</f>
        <v>233750</v>
      </c>
      <c r="J35" s="1">
        <v>78</v>
      </c>
      <c r="K35" s="1">
        <f>+J35*C35</f>
        <v>214500</v>
      </c>
      <c r="L35" s="1">
        <v>76</v>
      </c>
      <c r="M35" s="1">
        <f>+L35*C35</f>
        <v>209000</v>
      </c>
      <c r="N35" s="1">
        <v>85</v>
      </c>
      <c r="O35" s="1">
        <f>+N35*C35</f>
        <v>233750</v>
      </c>
      <c r="P35" s="1">
        <v>80</v>
      </c>
      <c r="Q35" s="1">
        <f>+P35*C35</f>
        <v>220000</v>
      </c>
      <c r="R35" s="1">
        <v>81</v>
      </c>
      <c r="S35" s="1">
        <f>+R35*C35</f>
        <v>222750</v>
      </c>
      <c r="T35" s="13"/>
      <c r="U35" s="14" t="s">
        <v>79</v>
      </c>
      <c r="V35" s="17">
        <v>81.84</v>
      </c>
      <c r="W35" s="14" t="s">
        <v>80</v>
      </c>
    </row>
    <row r="36" spans="1:23" x14ac:dyDescent="0.25">
      <c r="A36" s="1" t="s">
        <v>42</v>
      </c>
      <c r="B36" s="1" t="s">
        <v>41</v>
      </c>
      <c r="C36" s="1">
        <v>2750</v>
      </c>
      <c r="D36" s="1" t="s">
        <v>8</v>
      </c>
      <c r="E36" s="1" t="s">
        <v>31</v>
      </c>
      <c r="F36" s="1">
        <v>245</v>
      </c>
      <c r="G36" s="1">
        <f>+F36*C36</f>
        <v>673750</v>
      </c>
      <c r="H36" s="1">
        <v>154</v>
      </c>
      <c r="I36" s="1">
        <f>+H36*C36</f>
        <v>423500</v>
      </c>
      <c r="J36" s="1">
        <v>190</v>
      </c>
      <c r="K36" s="1">
        <f>+J36*C36</f>
        <v>522500</v>
      </c>
      <c r="L36" s="1">
        <v>170</v>
      </c>
      <c r="M36" s="1">
        <f>+L36*C36</f>
        <v>467500</v>
      </c>
      <c r="N36" s="1">
        <v>180</v>
      </c>
      <c r="O36" s="1">
        <f>+N36*C36</f>
        <v>495000</v>
      </c>
      <c r="P36" s="1">
        <v>255</v>
      </c>
      <c r="Q36" s="1">
        <f>+P36*C36</f>
        <v>701250</v>
      </c>
      <c r="R36" s="1">
        <v>143</v>
      </c>
      <c r="S36" s="1">
        <f>+R36*C36</f>
        <v>393250</v>
      </c>
      <c r="T36" s="13"/>
      <c r="U36" s="14" t="s">
        <v>79</v>
      </c>
      <c r="V36" s="17">
        <v>213.9</v>
      </c>
      <c r="W36" s="14" t="s">
        <v>80</v>
      </c>
    </row>
    <row r="37" spans="1:23" x14ac:dyDescent="0.25">
      <c r="A37" s="1" t="s">
        <v>43</v>
      </c>
      <c r="B37" s="1" t="s">
        <v>41</v>
      </c>
      <c r="C37" s="1">
        <v>1400</v>
      </c>
      <c r="D37" s="1" t="s">
        <v>8</v>
      </c>
      <c r="E37" s="1" t="s">
        <v>31</v>
      </c>
      <c r="F37" s="1">
        <v>359</v>
      </c>
      <c r="G37" s="1">
        <f>+F37*C37</f>
        <v>502600</v>
      </c>
      <c r="H37" s="1">
        <v>319</v>
      </c>
      <c r="I37" s="1">
        <f>+H37*C37</f>
        <v>446600</v>
      </c>
      <c r="J37" s="1">
        <v>298</v>
      </c>
      <c r="K37" s="1">
        <f>+J37*C37</f>
        <v>417200</v>
      </c>
      <c r="L37" s="1">
        <v>300</v>
      </c>
      <c r="M37" s="1">
        <f>+L37*C37</f>
        <v>420000</v>
      </c>
      <c r="N37" s="1">
        <v>370</v>
      </c>
      <c r="O37" s="1">
        <f>+N37*C37</f>
        <v>518000</v>
      </c>
      <c r="P37" s="1">
        <v>350</v>
      </c>
      <c r="Q37" s="1">
        <f>+P37*C37</f>
        <v>490000</v>
      </c>
      <c r="R37" s="1">
        <v>335</v>
      </c>
      <c r="S37" s="1">
        <f>+R37*C37</f>
        <v>469000</v>
      </c>
      <c r="T37" s="13"/>
      <c r="U37" s="14" t="s">
        <v>79</v>
      </c>
      <c r="V37" s="17">
        <v>316.2</v>
      </c>
      <c r="W37" s="14" t="s">
        <v>80</v>
      </c>
    </row>
    <row r="38" spans="1:23" x14ac:dyDescent="0.25">
      <c r="A38" s="1" t="s">
        <v>44</v>
      </c>
      <c r="B38" s="1" t="s">
        <v>45</v>
      </c>
      <c r="C38" s="1">
        <v>300</v>
      </c>
      <c r="D38" s="1" t="s">
        <v>8</v>
      </c>
      <c r="E38" s="1" t="s">
        <v>31</v>
      </c>
      <c r="F38" s="1">
        <v>2400</v>
      </c>
      <c r="G38" s="1">
        <f>+F38*C38</f>
        <v>720000</v>
      </c>
      <c r="H38" s="1">
        <v>2150</v>
      </c>
      <c r="I38" s="1">
        <f>+H38*C38</f>
        <v>645000</v>
      </c>
      <c r="J38" s="1">
        <v>2000</v>
      </c>
      <c r="K38" s="1">
        <f>+J38*C38</f>
        <v>600000</v>
      </c>
      <c r="L38" s="1">
        <v>2100</v>
      </c>
      <c r="M38" s="1">
        <f>+L38*C38</f>
        <v>630000</v>
      </c>
      <c r="N38" s="1">
        <v>2000</v>
      </c>
      <c r="O38" s="1">
        <f>+N38*C38</f>
        <v>600000</v>
      </c>
      <c r="P38" s="1">
        <v>2070</v>
      </c>
      <c r="Q38" s="1">
        <f>+P38*C38</f>
        <v>621000</v>
      </c>
      <c r="R38" s="16">
        <v>0</v>
      </c>
      <c r="S38" s="1">
        <f>+R38*C38</f>
        <v>0</v>
      </c>
      <c r="T38" s="13"/>
      <c r="U38" s="14" t="s">
        <v>79</v>
      </c>
      <c r="V38" s="17">
        <v>1875</v>
      </c>
      <c r="W38" s="14" t="s">
        <v>80</v>
      </c>
    </row>
    <row r="39" spans="1:23" x14ac:dyDescent="0.25">
      <c r="A39" s="1" t="s">
        <v>46</v>
      </c>
      <c r="B39" s="1" t="s">
        <v>47</v>
      </c>
      <c r="C39" s="1">
        <v>950</v>
      </c>
      <c r="D39" s="1" t="s">
        <v>8</v>
      </c>
      <c r="E39" s="1" t="s">
        <v>31</v>
      </c>
      <c r="F39" s="1">
        <v>438</v>
      </c>
      <c r="G39" s="1">
        <f>+F39*C39</f>
        <v>416100</v>
      </c>
      <c r="H39" s="1">
        <v>207</v>
      </c>
      <c r="I39" s="1">
        <f>+H39*C39</f>
        <v>196650</v>
      </c>
      <c r="J39" s="1">
        <v>200</v>
      </c>
      <c r="K39" s="1">
        <f>+J39*C39</f>
        <v>190000</v>
      </c>
      <c r="L39" s="1">
        <v>182</v>
      </c>
      <c r="M39" s="1">
        <f>+L39*C39</f>
        <v>172900</v>
      </c>
      <c r="N39" s="1">
        <v>210</v>
      </c>
      <c r="O39" s="1">
        <f>+N39*C39</f>
        <v>199500</v>
      </c>
      <c r="P39" s="1">
        <v>210</v>
      </c>
      <c r="Q39" s="1">
        <f>+P39*C39</f>
        <v>199500</v>
      </c>
      <c r="R39" s="1">
        <v>171</v>
      </c>
      <c r="S39" s="1">
        <f>+R39*C39</f>
        <v>162450</v>
      </c>
      <c r="T39" s="13"/>
      <c r="U39" s="14" t="s">
        <v>81</v>
      </c>
      <c r="V39" s="17"/>
      <c r="W39" s="14"/>
    </row>
    <row r="40" spans="1:23" x14ac:dyDescent="0.25">
      <c r="A40" s="1" t="s">
        <v>48</v>
      </c>
      <c r="B40" s="1" t="s">
        <v>47</v>
      </c>
      <c r="C40" s="1">
        <v>950</v>
      </c>
      <c r="D40" s="1" t="s">
        <v>8</v>
      </c>
      <c r="E40" s="1" t="s">
        <v>31</v>
      </c>
      <c r="F40" s="1">
        <v>214</v>
      </c>
      <c r="G40" s="1">
        <f>+F40*C40</f>
        <v>203300</v>
      </c>
      <c r="H40" s="1">
        <v>325</v>
      </c>
      <c r="I40" s="1">
        <f>+H40*C40</f>
        <v>308750</v>
      </c>
      <c r="J40" s="1">
        <v>200</v>
      </c>
      <c r="K40" s="1">
        <f>+J40*C40</f>
        <v>190000</v>
      </c>
      <c r="L40" s="1">
        <v>380</v>
      </c>
      <c r="M40" s="1">
        <f>+L40*C40</f>
        <v>361000</v>
      </c>
      <c r="N40" s="1">
        <v>290</v>
      </c>
      <c r="O40" s="1">
        <f>+N40*C40</f>
        <v>275500</v>
      </c>
      <c r="P40" s="1">
        <v>360</v>
      </c>
      <c r="Q40" s="1">
        <f>+P40*C40</f>
        <v>342000</v>
      </c>
      <c r="R40" s="1">
        <v>410</v>
      </c>
      <c r="S40" s="1">
        <f>+R40*C40</f>
        <v>389500</v>
      </c>
      <c r="T40" s="13"/>
      <c r="U40" s="14" t="s">
        <v>81</v>
      </c>
      <c r="V40" s="17"/>
      <c r="W40" s="14"/>
    </row>
    <row r="41" spans="1:23" x14ac:dyDescent="0.25">
      <c r="A41" s="1" t="s">
        <v>49</v>
      </c>
      <c r="B41" s="1" t="s">
        <v>47</v>
      </c>
      <c r="C41" s="1">
        <v>600</v>
      </c>
      <c r="D41" s="1" t="s">
        <v>8</v>
      </c>
      <c r="E41" s="1" t="s">
        <v>31</v>
      </c>
      <c r="F41" s="1">
        <v>214</v>
      </c>
      <c r="G41" s="1">
        <f>+F41*C41</f>
        <v>128400</v>
      </c>
      <c r="H41" s="1">
        <v>207</v>
      </c>
      <c r="I41" s="1">
        <f>+H41*C41</f>
        <v>124200</v>
      </c>
      <c r="J41" s="1">
        <v>200</v>
      </c>
      <c r="K41" s="1">
        <f>+J41*C41</f>
        <v>120000</v>
      </c>
      <c r="L41" s="1">
        <v>182</v>
      </c>
      <c r="M41" s="1">
        <f>+L41*C41</f>
        <v>109200</v>
      </c>
      <c r="N41" s="1">
        <v>210</v>
      </c>
      <c r="O41" s="1">
        <f>+N41*C41</f>
        <v>126000</v>
      </c>
      <c r="P41" s="1">
        <v>210</v>
      </c>
      <c r="Q41" s="1">
        <f>+P41*C41</f>
        <v>126000</v>
      </c>
      <c r="R41" s="1">
        <v>170</v>
      </c>
      <c r="S41" s="1">
        <f>+R41*C41</f>
        <v>102000</v>
      </c>
      <c r="T41" s="13"/>
      <c r="U41" s="14" t="s">
        <v>81</v>
      </c>
      <c r="V41" s="17"/>
      <c r="W41" s="14"/>
    </row>
    <row r="42" spans="1:23" x14ac:dyDescent="0.25">
      <c r="A42" s="1" t="s">
        <v>50</v>
      </c>
      <c r="B42" s="1" t="s">
        <v>47</v>
      </c>
      <c r="C42" s="1">
        <v>600</v>
      </c>
      <c r="D42" s="1" t="s">
        <v>8</v>
      </c>
      <c r="E42" s="1" t="s">
        <v>31</v>
      </c>
      <c r="F42" s="1">
        <v>214</v>
      </c>
      <c r="G42" s="1">
        <f>+F42*C42</f>
        <v>128400</v>
      </c>
      <c r="H42" s="1">
        <v>207</v>
      </c>
      <c r="I42" s="1">
        <f>+H42*C42</f>
        <v>124200</v>
      </c>
      <c r="J42" s="1">
        <v>365</v>
      </c>
      <c r="K42" s="1">
        <f>+J42*C42</f>
        <v>219000</v>
      </c>
      <c r="L42" s="1">
        <v>182</v>
      </c>
      <c r="M42" s="1">
        <f>+L42*C42</f>
        <v>109200</v>
      </c>
      <c r="N42" s="1">
        <v>210</v>
      </c>
      <c r="O42" s="1">
        <f>+N42*C42</f>
        <v>126000</v>
      </c>
      <c r="P42" s="1">
        <v>210</v>
      </c>
      <c r="Q42" s="1">
        <f>+P42*C42</f>
        <v>126000</v>
      </c>
      <c r="R42" s="1">
        <v>170</v>
      </c>
      <c r="S42" s="1">
        <f>+R42*C42</f>
        <v>102000</v>
      </c>
      <c r="T42" s="13"/>
      <c r="U42" s="14" t="s">
        <v>81</v>
      </c>
      <c r="V42" s="17"/>
      <c r="W42" s="14"/>
    </row>
    <row r="43" spans="1:23" x14ac:dyDescent="0.25">
      <c r="A43" s="1" t="s">
        <v>51</v>
      </c>
      <c r="B43" s="1" t="s">
        <v>52</v>
      </c>
      <c r="C43" s="1">
        <v>2000</v>
      </c>
      <c r="D43" s="1" t="s">
        <v>8</v>
      </c>
      <c r="E43" s="1" t="s">
        <v>31</v>
      </c>
      <c r="F43" s="1">
        <v>116</v>
      </c>
      <c r="G43" s="1">
        <f>+F43*C43</f>
        <v>232000</v>
      </c>
      <c r="H43" s="1">
        <v>89</v>
      </c>
      <c r="I43" s="1">
        <f>+H43*C43</f>
        <v>178000</v>
      </c>
      <c r="J43" s="1">
        <v>96</v>
      </c>
      <c r="K43" s="1">
        <f>+J43*C43</f>
        <v>192000</v>
      </c>
      <c r="L43" s="1">
        <v>92</v>
      </c>
      <c r="M43" s="1">
        <f>+L43*C43</f>
        <v>184000</v>
      </c>
      <c r="N43" s="1">
        <v>97</v>
      </c>
      <c r="O43" s="1">
        <f>+N43*C43</f>
        <v>194000</v>
      </c>
      <c r="P43" s="1">
        <v>99</v>
      </c>
      <c r="Q43" s="1">
        <f>+P43*C43</f>
        <v>198000</v>
      </c>
      <c r="R43" s="1">
        <v>113</v>
      </c>
      <c r="S43" s="1">
        <f>+R43*C43</f>
        <v>226000</v>
      </c>
      <c r="T43" s="13"/>
      <c r="U43" s="14" t="s">
        <v>79</v>
      </c>
      <c r="V43" s="17">
        <v>102.3</v>
      </c>
      <c r="W43" s="14" t="s">
        <v>80</v>
      </c>
    </row>
    <row r="44" spans="1:23" x14ac:dyDescent="0.25">
      <c r="A44" s="1" t="s">
        <v>53</v>
      </c>
      <c r="B44" s="1" t="s">
        <v>52</v>
      </c>
      <c r="C44" s="1">
        <v>2000</v>
      </c>
      <c r="D44" s="1" t="s">
        <v>8</v>
      </c>
      <c r="E44" s="1" t="s">
        <v>31</v>
      </c>
      <c r="F44" s="1">
        <v>98</v>
      </c>
      <c r="G44" s="1">
        <f>+F44*C44</f>
        <v>196000</v>
      </c>
      <c r="H44" s="1">
        <v>65</v>
      </c>
      <c r="I44" s="1">
        <f>+H44*C44</f>
        <v>130000</v>
      </c>
      <c r="J44" s="1">
        <v>78</v>
      </c>
      <c r="K44" s="1">
        <f>+J44*C44</f>
        <v>156000</v>
      </c>
      <c r="L44" s="1">
        <v>76</v>
      </c>
      <c r="M44" s="1">
        <f>+L44*C44</f>
        <v>152000</v>
      </c>
      <c r="N44" s="1">
        <v>85</v>
      </c>
      <c r="O44" s="1">
        <f>+N44*C44</f>
        <v>170000</v>
      </c>
      <c r="P44" s="1">
        <v>85</v>
      </c>
      <c r="Q44" s="1">
        <f>+P44*C44</f>
        <v>170000</v>
      </c>
      <c r="R44" s="1">
        <v>79</v>
      </c>
      <c r="S44" s="1">
        <f>+R44*C44</f>
        <v>158000</v>
      </c>
      <c r="T44" s="13"/>
      <c r="U44" s="14" t="s">
        <v>79</v>
      </c>
      <c r="V44" s="17">
        <v>81.84</v>
      </c>
      <c r="W44" s="14" t="s">
        <v>80</v>
      </c>
    </row>
    <row r="45" spans="1:23" x14ac:dyDescent="0.25">
      <c r="A45" s="1" t="s">
        <v>54</v>
      </c>
      <c r="B45" s="1" t="s">
        <v>52</v>
      </c>
      <c r="C45" s="1">
        <v>2000</v>
      </c>
      <c r="D45" s="1" t="s">
        <v>8</v>
      </c>
      <c r="E45" s="1" t="s">
        <v>31</v>
      </c>
      <c r="F45" s="1">
        <v>245</v>
      </c>
      <c r="G45" s="1">
        <f>+F45*C45</f>
        <v>490000</v>
      </c>
      <c r="H45" s="1">
        <v>154</v>
      </c>
      <c r="I45" s="1">
        <f>+H45*C45</f>
        <v>308000</v>
      </c>
      <c r="J45" s="1">
        <v>190</v>
      </c>
      <c r="K45" s="1">
        <f>+J45*C45</f>
        <v>380000</v>
      </c>
      <c r="L45" s="1">
        <v>170</v>
      </c>
      <c r="M45" s="1">
        <f>+L45*C45</f>
        <v>340000</v>
      </c>
      <c r="N45" s="1">
        <v>180</v>
      </c>
      <c r="O45" s="1">
        <f>+N45*C45</f>
        <v>360000</v>
      </c>
      <c r="P45" s="1">
        <v>255</v>
      </c>
      <c r="Q45" s="1">
        <f>+P45*C45</f>
        <v>510000</v>
      </c>
      <c r="R45" s="1">
        <v>151</v>
      </c>
      <c r="S45" s="1">
        <f>+R45*C45</f>
        <v>302000</v>
      </c>
      <c r="T45" s="13"/>
      <c r="U45" s="14" t="s">
        <v>79</v>
      </c>
      <c r="V45" s="17">
        <v>213.9</v>
      </c>
      <c r="W45" s="14" t="s">
        <v>80</v>
      </c>
    </row>
    <row r="46" spans="1:23" x14ac:dyDescent="0.25">
      <c r="A46" s="1" t="s">
        <v>55</v>
      </c>
      <c r="B46" s="1" t="s">
        <v>72</v>
      </c>
      <c r="C46" s="1">
        <v>160</v>
      </c>
      <c r="D46" s="1" t="s">
        <v>56</v>
      </c>
      <c r="E46" s="1" t="s">
        <v>31</v>
      </c>
      <c r="F46" s="1">
        <v>7106</v>
      </c>
      <c r="G46" s="1">
        <f>+F46*C46</f>
        <v>1136960</v>
      </c>
      <c r="H46" s="1">
        <v>7195</v>
      </c>
      <c r="I46" s="1">
        <f>+H46*C46</f>
        <v>1151200</v>
      </c>
      <c r="J46" s="1">
        <v>5925</v>
      </c>
      <c r="K46" s="1">
        <f>+J46*C46</f>
        <v>948000</v>
      </c>
      <c r="L46" s="1">
        <v>6250</v>
      </c>
      <c r="M46" s="1">
        <f>+L46*C46</f>
        <v>1000000</v>
      </c>
      <c r="N46" s="1">
        <v>5600</v>
      </c>
      <c r="O46" s="1">
        <f>+N46*C46</f>
        <v>896000</v>
      </c>
      <c r="P46" s="1">
        <v>6120</v>
      </c>
      <c r="Q46" s="1">
        <f>+P46*C46</f>
        <v>979200</v>
      </c>
      <c r="R46" s="1">
        <v>5935</v>
      </c>
      <c r="S46" s="1">
        <f>+R46*C46</f>
        <v>949600</v>
      </c>
      <c r="T46" s="13"/>
      <c r="U46" s="14" t="s">
        <v>79</v>
      </c>
      <c r="V46" s="17">
        <v>5891.55</v>
      </c>
      <c r="W46" s="14" t="s">
        <v>80</v>
      </c>
    </row>
    <row r="47" spans="1:23" x14ac:dyDescent="0.25">
      <c r="A47" s="1" t="s">
        <v>57</v>
      </c>
      <c r="B47" s="1" t="s">
        <v>58</v>
      </c>
      <c r="C47" s="1">
        <v>600</v>
      </c>
      <c r="D47" s="1" t="s">
        <v>8</v>
      </c>
      <c r="E47" s="1" t="s">
        <v>31</v>
      </c>
      <c r="F47" s="1">
        <v>221</v>
      </c>
      <c r="G47" s="1">
        <f>+F47*C47</f>
        <v>132600</v>
      </c>
      <c r="H47" s="1">
        <v>215</v>
      </c>
      <c r="I47" s="1">
        <f>+H47*C47</f>
        <v>129000</v>
      </c>
      <c r="J47" s="1">
        <v>196</v>
      </c>
      <c r="K47" s="1">
        <f>+J47*C47</f>
        <v>117600</v>
      </c>
      <c r="L47" s="1">
        <v>190</v>
      </c>
      <c r="M47" s="1">
        <f>+L47*C47</f>
        <v>114000</v>
      </c>
      <c r="N47" s="1">
        <v>215</v>
      </c>
      <c r="O47" s="1">
        <f>+N47*C47</f>
        <v>129000</v>
      </c>
      <c r="P47" s="1">
        <v>240</v>
      </c>
      <c r="Q47" s="1">
        <f>+P47*C47</f>
        <v>144000</v>
      </c>
      <c r="R47" s="1">
        <v>450</v>
      </c>
      <c r="S47" s="1">
        <f>+R47*C47</f>
        <v>270000</v>
      </c>
      <c r="T47" s="13"/>
      <c r="U47" s="14" t="s">
        <v>77</v>
      </c>
      <c r="V47" s="17">
        <v>189.09</v>
      </c>
      <c r="W47" s="14" t="s">
        <v>78</v>
      </c>
    </row>
    <row r="48" spans="1:23" x14ac:dyDescent="0.25">
      <c r="A48" s="1" t="s">
        <v>59</v>
      </c>
      <c r="B48" s="1" t="s">
        <v>60</v>
      </c>
      <c r="C48" s="1">
        <v>64</v>
      </c>
      <c r="D48" s="1" t="s">
        <v>8</v>
      </c>
      <c r="E48" s="1" t="s">
        <v>31</v>
      </c>
      <c r="F48" s="1">
        <v>3600</v>
      </c>
      <c r="G48" s="1">
        <f>+F48*C48</f>
        <v>230400</v>
      </c>
      <c r="H48" s="1">
        <v>2970</v>
      </c>
      <c r="I48" s="1">
        <f>+H48*C48</f>
        <v>190080</v>
      </c>
      <c r="J48" s="1">
        <v>3050</v>
      </c>
      <c r="K48" s="1">
        <f>+J48*C48</f>
        <v>195200</v>
      </c>
      <c r="L48" s="1">
        <v>3200</v>
      </c>
      <c r="M48" s="1">
        <f>+L48*C48</f>
        <v>204800</v>
      </c>
      <c r="N48" s="1">
        <v>3080</v>
      </c>
      <c r="O48" s="1">
        <f>+N48*C48</f>
        <v>197120</v>
      </c>
      <c r="P48" s="1">
        <v>3080</v>
      </c>
      <c r="Q48" s="1">
        <f>+P48*C48</f>
        <v>197120</v>
      </c>
      <c r="R48" s="1">
        <v>3010</v>
      </c>
      <c r="S48" s="1">
        <f>+R48*C48</f>
        <v>192640</v>
      </c>
      <c r="T48" s="13"/>
      <c r="U48" s="14" t="s">
        <v>77</v>
      </c>
      <c r="V48" s="17">
        <v>1614.08</v>
      </c>
      <c r="W48" s="14" t="s">
        <v>78</v>
      </c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3"/>
      <c r="U49" s="14"/>
      <c r="V49" s="17"/>
      <c r="W49" s="14"/>
    </row>
    <row r="50" spans="1:23" x14ac:dyDescent="0.25">
      <c r="A50" s="2" t="s">
        <v>76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3"/>
      <c r="U50" s="14"/>
      <c r="V50" s="17"/>
      <c r="W50" s="14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3"/>
      <c r="U51" s="14"/>
      <c r="V51" s="17"/>
      <c r="W51" s="14"/>
    </row>
    <row r="52" spans="1:23" x14ac:dyDescent="0.25">
      <c r="A52" s="1" t="s">
        <v>61</v>
      </c>
      <c r="B52" s="1" t="s">
        <v>62</v>
      </c>
      <c r="C52" s="1">
        <v>350</v>
      </c>
      <c r="D52" s="1" t="s">
        <v>8</v>
      </c>
      <c r="E52" s="1" t="s">
        <v>63</v>
      </c>
      <c r="F52" s="16">
        <v>49</v>
      </c>
      <c r="G52" s="1">
        <f>+F52*C52</f>
        <v>17150</v>
      </c>
      <c r="H52" s="1">
        <v>40</v>
      </c>
      <c r="I52" s="1">
        <f>+H52*C52</f>
        <v>14000</v>
      </c>
      <c r="J52" s="1">
        <v>40</v>
      </c>
      <c r="K52" s="1">
        <f>+J52*C52</f>
        <v>14000</v>
      </c>
      <c r="L52" s="1">
        <v>42</v>
      </c>
      <c r="M52" s="1">
        <f>+L52*C52</f>
        <v>14700</v>
      </c>
      <c r="N52" s="1">
        <v>45</v>
      </c>
      <c r="O52" s="1">
        <f>+N52*C52</f>
        <v>15750</v>
      </c>
      <c r="P52" s="1">
        <v>52</v>
      </c>
      <c r="Q52" s="1">
        <f>+P52*C52</f>
        <v>18200</v>
      </c>
      <c r="R52" s="1">
        <v>60</v>
      </c>
      <c r="S52" s="1">
        <f>+R52*C52</f>
        <v>21000</v>
      </c>
      <c r="T52" s="13"/>
      <c r="U52" s="14" t="s">
        <v>77</v>
      </c>
      <c r="V52" s="17">
        <v>30.16</v>
      </c>
      <c r="W52" s="14" t="s">
        <v>78</v>
      </c>
    </row>
    <row r="53" spans="1:23" x14ac:dyDescent="0.25">
      <c r="A53" s="1" t="s">
        <v>64</v>
      </c>
      <c r="B53" s="1" t="s">
        <v>62</v>
      </c>
      <c r="C53" s="1">
        <v>1100</v>
      </c>
      <c r="D53" s="1" t="s">
        <v>8</v>
      </c>
      <c r="E53" s="1" t="s">
        <v>63</v>
      </c>
      <c r="F53" s="16">
        <v>73</v>
      </c>
      <c r="G53" s="1">
        <f>+F53*C53</f>
        <v>80300</v>
      </c>
      <c r="H53" s="1">
        <v>65</v>
      </c>
      <c r="I53" s="1">
        <f>+H53*C53</f>
        <v>71500</v>
      </c>
      <c r="J53" s="1">
        <v>55</v>
      </c>
      <c r="K53" s="1">
        <f>+J53*C53</f>
        <v>60500</v>
      </c>
      <c r="L53" s="1">
        <v>54</v>
      </c>
      <c r="M53" s="1">
        <f>+L53*C53</f>
        <v>59400</v>
      </c>
      <c r="N53" s="1">
        <v>65</v>
      </c>
      <c r="O53" s="1">
        <f>+N53*C53</f>
        <v>71500</v>
      </c>
      <c r="P53" s="1">
        <v>65</v>
      </c>
      <c r="Q53" s="1">
        <f>+P53*C53</f>
        <v>71500</v>
      </c>
      <c r="R53" s="1">
        <v>62</v>
      </c>
      <c r="S53" s="1">
        <f>+R53*C53</f>
        <v>68200</v>
      </c>
      <c r="T53" s="13"/>
      <c r="U53" s="14" t="s">
        <v>79</v>
      </c>
      <c r="V53" s="17">
        <v>64.17</v>
      </c>
      <c r="W53" s="14" t="s">
        <v>80</v>
      </c>
    </row>
    <row r="54" spans="1:23" x14ac:dyDescent="0.25">
      <c r="A54" s="1" t="s">
        <v>65</v>
      </c>
      <c r="B54" s="1" t="s">
        <v>62</v>
      </c>
      <c r="C54" s="1">
        <v>1100</v>
      </c>
      <c r="D54" s="1" t="s">
        <v>8</v>
      </c>
      <c r="E54" s="1" t="s">
        <v>63</v>
      </c>
      <c r="F54" s="16">
        <v>245</v>
      </c>
      <c r="G54" s="1">
        <f>+F54*C54</f>
        <v>269500</v>
      </c>
      <c r="H54" s="1">
        <v>154</v>
      </c>
      <c r="I54" s="1">
        <f>+H54*C54</f>
        <v>169400</v>
      </c>
      <c r="J54" s="1">
        <v>170</v>
      </c>
      <c r="K54" s="1">
        <f>+J54*C54</f>
        <v>187000</v>
      </c>
      <c r="L54" s="1">
        <v>170</v>
      </c>
      <c r="M54" s="1">
        <f>+L54*C54</f>
        <v>187000</v>
      </c>
      <c r="N54" s="1">
        <v>190</v>
      </c>
      <c r="O54" s="1">
        <f>+N54*C54</f>
        <v>209000</v>
      </c>
      <c r="P54" s="1">
        <v>180</v>
      </c>
      <c r="Q54" s="1">
        <f>+P54*C54</f>
        <v>198000</v>
      </c>
      <c r="R54" s="1">
        <v>147</v>
      </c>
      <c r="S54" s="1">
        <f>+R54*C54</f>
        <v>161700</v>
      </c>
      <c r="T54" s="13"/>
      <c r="U54" s="14" t="s">
        <v>79</v>
      </c>
      <c r="V54" s="17">
        <v>213.9</v>
      </c>
      <c r="W54" s="14" t="s">
        <v>80</v>
      </c>
    </row>
    <row r="55" spans="1:23" x14ac:dyDescent="0.25">
      <c r="A55" s="1" t="s">
        <v>66</v>
      </c>
      <c r="B55" s="1" t="s">
        <v>62</v>
      </c>
      <c r="C55" s="1">
        <v>1100</v>
      </c>
      <c r="D55" s="1" t="s">
        <v>8</v>
      </c>
      <c r="E55" s="1" t="s">
        <v>63</v>
      </c>
      <c r="F55" s="16">
        <v>93</v>
      </c>
      <c r="G55" s="1">
        <f>+F55*C55</f>
        <v>102300</v>
      </c>
      <c r="H55" s="1">
        <v>89</v>
      </c>
      <c r="I55" s="1">
        <f>+H55*C55</f>
        <v>97900</v>
      </c>
      <c r="J55" s="1">
        <v>72</v>
      </c>
      <c r="K55" s="1">
        <f>+J55*C55</f>
        <v>79200</v>
      </c>
      <c r="L55" s="1">
        <v>70</v>
      </c>
      <c r="M55" s="1">
        <f>+L55*C55</f>
        <v>77000</v>
      </c>
      <c r="N55" s="1">
        <v>80</v>
      </c>
      <c r="O55" s="1">
        <f>+N55*C55</f>
        <v>88000</v>
      </c>
      <c r="P55" s="1">
        <v>70</v>
      </c>
      <c r="Q55" s="1">
        <f>+P55*C55</f>
        <v>77000</v>
      </c>
      <c r="R55" s="1">
        <v>92</v>
      </c>
      <c r="S55" s="1">
        <f>+R55*C55</f>
        <v>101200</v>
      </c>
      <c r="T55" s="13"/>
      <c r="U55" s="14" t="s">
        <v>79</v>
      </c>
      <c r="V55" s="17">
        <v>77.19</v>
      </c>
      <c r="W55" s="14" t="s">
        <v>80</v>
      </c>
    </row>
    <row r="56" spans="1:23" x14ac:dyDescent="0.25">
      <c r="A56" s="1" t="s">
        <v>67</v>
      </c>
      <c r="B56" s="1" t="s">
        <v>68</v>
      </c>
      <c r="C56" s="1">
        <v>400</v>
      </c>
      <c r="D56" s="1" t="s">
        <v>8</v>
      </c>
      <c r="E56" s="1" t="s">
        <v>63</v>
      </c>
      <c r="F56" s="16">
        <v>221</v>
      </c>
      <c r="G56" s="1">
        <f>+F56*C56</f>
        <v>88400</v>
      </c>
      <c r="H56" s="1">
        <v>215</v>
      </c>
      <c r="I56" s="1">
        <f>+H56*C56</f>
        <v>86000</v>
      </c>
      <c r="J56" s="1">
        <v>196</v>
      </c>
      <c r="K56" s="1">
        <f>+J56*C56</f>
        <v>78400</v>
      </c>
      <c r="L56" s="1">
        <v>190</v>
      </c>
      <c r="M56" s="1">
        <f>+L56*C56</f>
        <v>76000</v>
      </c>
      <c r="N56" s="1">
        <v>210</v>
      </c>
      <c r="O56" s="1">
        <f>+N56*C56</f>
        <v>84000</v>
      </c>
      <c r="P56" s="1">
        <v>195</v>
      </c>
      <c r="Q56" s="1">
        <f>+P56*C56</f>
        <v>78000</v>
      </c>
      <c r="R56" s="1">
        <v>144</v>
      </c>
      <c r="S56" s="1">
        <f>+R56*C56</f>
        <v>57600</v>
      </c>
      <c r="T56" s="13"/>
      <c r="U56" s="14" t="s">
        <v>79</v>
      </c>
      <c r="V56" s="17">
        <v>190.65</v>
      </c>
      <c r="W56" s="14" t="s">
        <v>80</v>
      </c>
    </row>
    <row r="57" spans="1:23" x14ac:dyDescent="0.25">
      <c r="A57" s="1" t="s">
        <v>69</v>
      </c>
      <c r="B57" s="1" t="s">
        <v>68</v>
      </c>
      <c r="C57" s="1">
        <v>250</v>
      </c>
      <c r="D57" s="1" t="s">
        <v>8</v>
      </c>
      <c r="E57" s="1" t="s">
        <v>63</v>
      </c>
      <c r="F57" s="16">
        <v>221</v>
      </c>
      <c r="G57" s="1">
        <f>+F57*C57</f>
        <v>55250</v>
      </c>
      <c r="H57" s="1">
        <v>215</v>
      </c>
      <c r="I57" s="1">
        <f>+H57*C57</f>
        <v>53750</v>
      </c>
      <c r="J57" s="1">
        <v>196</v>
      </c>
      <c r="K57" s="1">
        <f>+J57*C57</f>
        <v>49000</v>
      </c>
      <c r="L57" s="1">
        <v>190</v>
      </c>
      <c r="M57" s="1">
        <f>+L57*C57</f>
        <v>47500</v>
      </c>
      <c r="N57" s="1">
        <v>210</v>
      </c>
      <c r="O57" s="1">
        <f>+N57*C57</f>
        <v>52500</v>
      </c>
      <c r="P57" s="1">
        <v>195</v>
      </c>
      <c r="Q57" s="1">
        <f>+P57*C57</f>
        <v>48750</v>
      </c>
      <c r="R57" s="1">
        <v>144</v>
      </c>
      <c r="S57" s="1">
        <f>+R57*C57</f>
        <v>36000</v>
      </c>
      <c r="T57" s="13"/>
      <c r="U57" s="14" t="s">
        <v>79</v>
      </c>
      <c r="V57" s="17">
        <v>190.65</v>
      </c>
      <c r="W57" s="14" t="s">
        <v>80</v>
      </c>
    </row>
    <row r="58" spans="1:23" x14ac:dyDescent="0.25">
      <c r="A58" s="1" t="s">
        <v>70</v>
      </c>
      <c r="B58" s="1" t="s">
        <v>68</v>
      </c>
      <c r="C58" s="1">
        <v>250</v>
      </c>
      <c r="D58" s="1" t="s">
        <v>8</v>
      </c>
      <c r="E58" s="1" t="s">
        <v>63</v>
      </c>
      <c r="F58" s="16">
        <v>221</v>
      </c>
      <c r="G58" s="1">
        <f>+F58*C58</f>
        <v>55250</v>
      </c>
      <c r="H58" s="1">
        <v>215</v>
      </c>
      <c r="I58" s="1">
        <f>+H58*C58</f>
        <v>53750</v>
      </c>
      <c r="J58" s="1">
        <v>196</v>
      </c>
      <c r="K58" s="1">
        <f>+J58*C58</f>
        <v>49000</v>
      </c>
      <c r="L58" s="1">
        <v>190</v>
      </c>
      <c r="M58" s="1">
        <f>+L58*C58</f>
        <v>47500</v>
      </c>
      <c r="N58" s="1">
        <v>210</v>
      </c>
      <c r="O58" s="1">
        <f>+N58*C58</f>
        <v>52500</v>
      </c>
      <c r="P58" s="1">
        <v>195</v>
      </c>
      <c r="Q58" s="1">
        <f>+P58*C58</f>
        <v>48750</v>
      </c>
      <c r="R58" s="1">
        <v>144</v>
      </c>
      <c r="S58" s="1">
        <f>+R58*C58</f>
        <v>36000</v>
      </c>
      <c r="T58" s="13"/>
      <c r="U58" s="14" t="s">
        <v>79</v>
      </c>
      <c r="V58" s="17">
        <v>190.65</v>
      </c>
      <c r="W58" s="14" t="s">
        <v>80</v>
      </c>
    </row>
    <row r="59" spans="1:23" x14ac:dyDescent="0.25">
      <c r="A59" s="1" t="s">
        <v>71</v>
      </c>
      <c r="B59" s="1" t="s">
        <v>68</v>
      </c>
      <c r="C59" s="1">
        <v>200</v>
      </c>
      <c r="D59" s="1" t="s">
        <v>8</v>
      </c>
      <c r="E59" s="1" t="s">
        <v>63</v>
      </c>
      <c r="F59" s="16">
        <v>287</v>
      </c>
      <c r="G59" s="1">
        <f>+F59*C59</f>
        <v>57400</v>
      </c>
      <c r="H59" s="1">
        <v>350</v>
      </c>
      <c r="I59" s="1">
        <f>+H59*C59</f>
        <v>70000</v>
      </c>
      <c r="J59" s="1">
        <v>314</v>
      </c>
      <c r="K59" s="1">
        <f>+J59*C59</f>
        <v>62800</v>
      </c>
      <c r="L59" s="1">
        <v>260</v>
      </c>
      <c r="M59" s="1">
        <f>+L59*C59</f>
        <v>52000</v>
      </c>
      <c r="N59" s="1">
        <v>290</v>
      </c>
      <c r="O59" s="1">
        <f>+N59*C59</f>
        <v>58000</v>
      </c>
      <c r="P59" s="1">
        <v>280</v>
      </c>
      <c r="Q59" s="1">
        <f>+P59*C59</f>
        <v>56000</v>
      </c>
      <c r="R59" s="1">
        <v>283</v>
      </c>
      <c r="S59" s="1">
        <f>+R59*C59</f>
        <v>56600</v>
      </c>
      <c r="T59" s="13"/>
      <c r="U59" s="14" t="s">
        <v>79</v>
      </c>
      <c r="V59" s="17">
        <v>274.35000000000002</v>
      </c>
      <c r="W59" s="14" t="s">
        <v>80</v>
      </c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3"/>
      <c r="U60" s="14"/>
      <c r="V60" s="14"/>
      <c r="W60" s="14"/>
    </row>
    <row r="61" spans="1:23" x14ac:dyDescent="0.25">
      <c r="A61" s="1"/>
      <c r="B61" s="7" t="s">
        <v>87</v>
      </c>
      <c r="C61" s="1"/>
      <c r="D61" s="1"/>
      <c r="E61" s="1"/>
      <c r="F61" s="1"/>
      <c r="G61" s="2">
        <f>SUM(G7:G60)</f>
        <v>12503860</v>
      </c>
      <c r="H61" s="1"/>
      <c r="I61" s="2">
        <f>SUM(I7:I60)</f>
        <v>10567330</v>
      </c>
      <c r="J61" s="1"/>
      <c r="K61" s="2">
        <f>SUM(K7:K60)</f>
        <v>9978425</v>
      </c>
      <c r="L61" s="2"/>
      <c r="M61" s="2">
        <f>SUM(M7:M60)</f>
        <v>10061910</v>
      </c>
      <c r="N61" s="2"/>
      <c r="O61" s="2">
        <f>SUM(O7:O60)</f>
        <v>10456820</v>
      </c>
      <c r="P61" s="2"/>
      <c r="Q61" s="2">
        <f>SUM(Q7:Q60)</f>
        <v>10765820</v>
      </c>
      <c r="R61" s="2"/>
      <c r="S61" s="2">
        <f>SUM(S7:S60)</f>
        <v>9965760</v>
      </c>
      <c r="T61" s="13"/>
      <c r="U61" s="14"/>
      <c r="V61" s="14"/>
      <c r="W61" s="14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3"/>
      <c r="U62" s="14"/>
      <c r="V62" s="14"/>
      <c r="W62" s="14"/>
    </row>
    <row r="63" spans="1:23" x14ac:dyDescent="0.25">
      <c r="A63" s="1"/>
      <c r="B63" s="2" t="s">
        <v>88</v>
      </c>
      <c r="C63" s="1"/>
      <c r="D63" s="1"/>
      <c r="E63" s="1"/>
      <c r="F63" s="8">
        <v>0.03</v>
      </c>
      <c r="G63" s="9">
        <f>+G61*3%</f>
        <v>375115.8</v>
      </c>
      <c r="H63" s="8">
        <v>0.01</v>
      </c>
      <c r="I63" s="9">
        <f>+I61*1%</f>
        <v>105673.3</v>
      </c>
      <c r="J63" s="3" t="s">
        <v>89</v>
      </c>
      <c r="K63" s="1">
        <v>0</v>
      </c>
      <c r="L63" s="3" t="s">
        <v>89</v>
      </c>
      <c r="M63" s="1">
        <v>0</v>
      </c>
      <c r="N63" s="1" t="s">
        <v>103</v>
      </c>
      <c r="O63" s="1">
        <v>0</v>
      </c>
      <c r="P63" s="1" t="s">
        <v>89</v>
      </c>
      <c r="Q63" s="1">
        <v>0</v>
      </c>
      <c r="R63" s="1" t="s">
        <v>103</v>
      </c>
      <c r="S63" s="1">
        <v>0</v>
      </c>
      <c r="T63" s="13"/>
      <c r="U63" s="14"/>
      <c r="V63" s="14"/>
      <c r="W63" s="14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3"/>
      <c r="U64" s="14"/>
      <c r="V64" s="14"/>
      <c r="W64" s="14"/>
    </row>
    <row r="65" spans="1:23" x14ac:dyDescent="0.25">
      <c r="A65" s="1"/>
      <c r="B65" s="10" t="s">
        <v>90</v>
      </c>
      <c r="C65" s="10"/>
      <c r="D65" s="10"/>
      <c r="E65" s="10"/>
      <c r="F65" s="10"/>
      <c r="G65" s="10">
        <f>+G61+G63</f>
        <v>12878975.800000001</v>
      </c>
      <c r="H65" s="10"/>
      <c r="I65" s="10">
        <f>+I61+I63</f>
        <v>10673003.300000001</v>
      </c>
      <c r="J65" s="10"/>
      <c r="K65" s="10">
        <f>+K63+K61</f>
        <v>9978425</v>
      </c>
      <c r="L65" s="10"/>
      <c r="M65" s="10">
        <f>+M63+M61</f>
        <v>10061910</v>
      </c>
      <c r="N65" s="10"/>
      <c r="O65" s="10">
        <f>+O63+O61</f>
        <v>10456820</v>
      </c>
      <c r="P65" s="10"/>
      <c r="Q65" s="10">
        <f>+Q63+Q61</f>
        <v>10765820</v>
      </c>
      <c r="R65" s="10"/>
      <c r="S65" s="10">
        <f>+S63+S61</f>
        <v>9965760</v>
      </c>
      <c r="T65" s="13"/>
      <c r="U65" s="14"/>
      <c r="V65" s="14"/>
      <c r="W65" s="14"/>
    </row>
    <row r="66" spans="1:23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3"/>
      <c r="U66" s="14"/>
      <c r="V66" s="14"/>
      <c r="W66" s="14"/>
    </row>
    <row r="67" spans="1:23" x14ac:dyDescent="0.25">
      <c r="A67" s="1"/>
      <c r="B67" s="2" t="s">
        <v>113</v>
      </c>
      <c r="C67" s="1"/>
      <c r="D67" s="1"/>
      <c r="E67" s="1"/>
      <c r="F67" s="1"/>
      <c r="G67" s="1">
        <f>+G65*18%</f>
        <v>2318215.6439999999</v>
      </c>
      <c r="H67" s="1"/>
      <c r="I67" s="1">
        <f>+I65*18%</f>
        <v>1921140.594</v>
      </c>
      <c r="J67" s="1"/>
      <c r="K67" s="1">
        <f>+K65*18%</f>
        <v>1796116.5</v>
      </c>
      <c r="L67" s="1"/>
      <c r="M67" s="1">
        <f>+M65*18%</f>
        <v>1811143.8</v>
      </c>
      <c r="N67" s="1"/>
      <c r="O67" s="1">
        <f>+O65*18%</f>
        <v>1882227.5999999999</v>
      </c>
      <c r="P67" s="1"/>
      <c r="Q67" s="1">
        <f>+Q65*18%</f>
        <v>1937847.5999999999</v>
      </c>
      <c r="R67" s="1"/>
      <c r="S67" s="1">
        <f>+S65*18%</f>
        <v>1793836.8</v>
      </c>
      <c r="T67" s="13"/>
      <c r="U67" s="14"/>
      <c r="V67" s="14"/>
      <c r="W67" s="14"/>
    </row>
    <row r="68" spans="1:23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3"/>
      <c r="U68" s="14"/>
      <c r="V68" s="14"/>
      <c r="W68" s="14"/>
    </row>
    <row r="69" spans="1:23" x14ac:dyDescent="0.25">
      <c r="A69" s="1"/>
      <c r="B69" s="11" t="s">
        <v>91</v>
      </c>
      <c r="C69" s="11"/>
      <c r="D69" s="11"/>
      <c r="E69" s="11"/>
      <c r="F69" s="11"/>
      <c r="G69" s="11">
        <f>+G65+G67</f>
        <v>15197191.444</v>
      </c>
      <c r="H69" s="11"/>
      <c r="I69" s="11">
        <f>+I65+I67</f>
        <v>12594143.894000001</v>
      </c>
      <c r="J69" s="11"/>
      <c r="K69" s="11">
        <f>+K65+K67</f>
        <v>11774541.5</v>
      </c>
      <c r="L69" s="11"/>
      <c r="M69" s="11">
        <f>+M65+M67</f>
        <v>11873053.800000001</v>
      </c>
      <c r="N69" s="11"/>
      <c r="O69" s="11">
        <f>+O65+O67</f>
        <v>12339047.6</v>
      </c>
      <c r="P69" s="11"/>
      <c r="Q69" s="11">
        <f>+Q65+Q67</f>
        <v>12703667.6</v>
      </c>
      <c r="R69" s="11"/>
      <c r="S69" s="11">
        <f>+S65+S67</f>
        <v>11759596.800000001</v>
      </c>
      <c r="T69" s="13"/>
      <c r="U69" s="14"/>
      <c r="V69" s="14"/>
      <c r="W69" s="14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3"/>
      <c r="U70" s="14"/>
      <c r="V70" s="14"/>
      <c r="W70" s="14"/>
    </row>
    <row r="71" spans="1:23" x14ac:dyDescent="0.25">
      <c r="A71" s="1"/>
      <c r="B71" s="1" t="s">
        <v>93</v>
      </c>
      <c r="C71" s="1"/>
      <c r="D71" s="1"/>
      <c r="E71" s="1"/>
      <c r="F71" s="19" t="s">
        <v>97</v>
      </c>
      <c r="G71" s="19"/>
      <c r="H71" s="19" t="s">
        <v>97</v>
      </c>
      <c r="I71" s="19"/>
      <c r="J71" s="19" t="s">
        <v>101</v>
      </c>
      <c r="K71" s="19"/>
      <c r="L71" s="19" t="s">
        <v>97</v>
      </c>
      <c r="M71" s="19"/>
      <c r="N71" s="19" t="s">
        <v>97</v>
      </c>
      <c r="O71" s="19"/>
      <c r="P71" s="19" t="s">
        <v>97</v>
      </c>
      <c r="Q71" s="19"/>
      <c r="R71" s="19" t="s">
        <v>97</v>
      </c>
      <c r="S71" s="19"/>
      <c r="T71" s="13"/>
      <c r="U71" s="14"/>
      <c r="V71" s="14"/>
      <c r="W71" s="14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3"/>
      <c r="U72" s="14"/>
      <c r="V72" s="14"/>
      <c r="W72" s="14"/>
    </row>
    <row r="73" spans="1:23" s="5" customFormat="1" ht="27" customHeight="1" x14ac:dyDescent="0.25">
      <c r="A73" s="4"/>
      <c r="B73" s="4" t="s">
        <v>94</v>
      </c>
      <c r="C73" s="4"/>
      <c r="D73" s="4"/>
      <c r="E73" s="4"/>
      <c r="F73" s="22" t="s">
        <v>98</v>
      </c>
      <c r="G73" s="22"/>
      <c r="H73" s="22" t="s">
        <v>99</v>
      </c>
      <c r="I73" s="22"/>
      <c r="J73" s="22" t="s">
        <v>100</v>
      </c>
      <c r="K73" s="22"/>
      <c r="L73" s="22" t="s">
        <v>96</v>
      </c>
      <c r="M73" s="22"/>
      <c r="N73" s="22" t="s">
        <v>96</v>
      </c>
      <c r="O73" s="22"/>
      <c r="P73" s="22" t="s">
        <v>100</v>
      </c>
      <c r="Q73" s="22"/>
      <c r="R73" s="22" t="s">
        <v>98</v>
      </c>
      <c r="S73" s="22"/>
      <c r="T73" s="13"/>
      <c r="U73" s="15"/>
      <c r="V73" s="15"/>
      <c r="W73" s="15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3"/>
      <c r="U74" s="14"/>
      <c r="V74" s="14"/>
      <c r="W74" s="14"/>
    </row>
    <row r="75" spans="1:23" x14ac:dyDescent="0.25">
      <c r="A75" s="1"/>
      <c r="B75" s="1" t="s">
        <v>95</v>
      </c>
      <c r="C75" s="1"/>
      <c r="D75" s="1"/>
      <c r="E75" s="1"/>
      <c r="F75" s="19" t="s">
        <v>114</v>
      </c>
      <c r="G75" s="19"/>
      <c r="H75" s="19" t="s">
        <v>115</v>
      </c>
      <c r="I75" s="19"/>
      <c r="J75" s="19" t="s">
        <v>114</v>
      </c>
      <c r="K75" s="19"/>
      <c r="L75" s="19" t="s">
        <v>115</v>
      </c>
      <c r="M75" s="19"/>
      <c r="N75" s="19" t="s">
        <v>116</v>
      </c>
      <c r="O75" s="19"/>
      <c r="P75" s="19" t="s">
        <v>117</v>
      </c>
      <c r="Q75" s="19"/>
      <c r="R75" s="19" t="s">
        <v>118</v>
      </c>
      <c r="S75" s="19"/>
      <c r="T75" s="13"/>
      <c r="U75" s="14"/>
      <c r="V75" s="14"/>
      <c r="W75" s="14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9" t="s">
        <v>119</v>
      </c>
      <c r="S76" s="19"/>
      <c r="T76" s="13"/>
      <c r="U76" s="14"/>
      <c r="V76" s="14"/>
      <c r="W76" s="14"/>
    </row>
    <row r="77" spans="1:23" x14ac:dyDescent="0.25">
      <c r="T77" s="13"/>
    </row>
    <row r="78" spans="1:23" x14ac:dyDescent="0.25">
      <c r="T78" s="13"/>
    </row>
    <row r="79" spans="1:23" x14ac:dyDescent="0.25">
      <c r="T79" s="13"/>
    </row>
    <row r="80" spans="1:23" x14ac:dyDescent="0.25">
      <c r="T80" s="13"/>
    </row>
    <row r="81" spans="20:20" x14ac:dyDescent="0.25">
      <c r="T81" s="13"/>
    </row>
    <row r="82" spans="20:20" x14ac:dyDescent="0.25">
      <c r="T82" s="13"/>
    </row>
    <row r="83" spans="20:20" x14ac:dyDescent="0.25">
      <c r="T83" s="13"/>
    </row>
    <row r="84" spans="20:20" x14ac:dyDescent="0.25">
      <c r="T84" s="13"/>
    </row>
    <row r="85" spans="20:20" x14ac:dyDescent="0.25">
      <c r="T85" s="13"/>
    </row>
    <row r="86" spans="20:20" x14ac:dyDescent="0.25">
      <c r="T86" s="13"/>
    </row>
    <row r="87" spans="20:20" x14ac:dyDescent="0.25">
      <c r="T87" s="13"/>
    </row>
    <row r="88" spans="20:20" x14ac:dyDescent="0.25">
      <c r="T88" s="13"/>
    </row>
    <row r="89" spans="20:20" x14ac:dyDescent="0.25">
      <c r="T89" s="13"/>
    </row>
    <row r="90" spans="20:20" x14ac:dyDescent="0.25">
      <c r="T90" s="13"/>
    </row>
  </sheetData>
  <mergeCells count="30">
    <mergeCell ref="F3:G3"/>
    <mergeCell ref="H3:I3"/>
    <mergeCell ref="J3:K3"/>
    <mergeCell ref="L3:M3"/>
    <mergeCell ref="L75:M75"/>
    <mergeCell ref="L73:M73"/>
    <mergeCell ref="L71:M71"/>
    <mergeCell ref="F71:G71"/>
    <mergeCell ref="F73:G73"/>
    <mergeCell ref="F75:G75"/>
    <mergeCell ref="H75:I75"/>
    <mergeCell ref="H71:I71"/>
    <mergeCell ref="H73:I73"/>
    <mergeCell ref="J73:K73"/>
    <mergeCell ref="J71:K71"/>
    <mergeCell ref="J75:K75"/>
    <mergeCell ref="R76:S76"/>
    <mergeCell ref="R3:S3"/>
    <mergeCell ref="U3:W3"/>
    <mergeCell ref="N3:O3"/>
    <mergeCell ref="N71:O71"/>
    <mergeCell ref="N75:O75"/>
    <mergeCell ref="N73:O73"/>
    <mergeCell ref="P3:Q3"/>
    <mergeCell ref="P71:Q71"/>
    <mergeCell ref="P73:Q73"/>
    <mergeCell ref="P75:Q75"/>
    <mergeCell ref="R71:S71"/>
    <mergeCell ref="R73:S73"/>
    <mergeCell ref="R75:S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P.</dc:creator>
  <cp:lastModifiedBy>Kannan</cp:lastModifiedBy>
  <dcterms:created xsi:type="dcterms:W3CDTF">2015-06-05T18:17:20Z</dcterms:created>
  <dcterms:modified xsi:type="dcterms:W3CDTF">2022-02-23T06:36:37Z</dcterms:modified>
</cp:coreProperties>
</file>