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Yogesh\"/>
    </mc:Choice>
  </mc:AlternateContent>
  <bookViews>
    <workbookView xWindow="0" yWindow="0" windowWidth="20490" windowHeight="6930" activeTab="2"/>
  </bookViews>
  <sheets>
    <sheet name="Summary" sheetId="1" r:id="rId1"/>
    <sheet name="Expense" sheetId="2" r:id="rId2"/>
    <sheet name="OCT 2022" sheetId="3" r:id="rId3"/>
  </sheets>
  <definedNames>
    <definedName name="_xlnm.Print_Titles" localSheetId="1">Expense!$2:$3</definedName>
    <definedName name="_xlnm.Print_Titles" localSheetId="0">Summary!$2:$2</definedName>
    <definedName name="RowTitleRegion1..O4">Summary!$B$2</definedName>
    <definedName name="Title1">Income[[#Headers],[Category]]</definedName>
    <definedName name="Title2">Expenses[[#Headers],[Category]]</definedName>
  </definedNames>
  <calcPr calcId="162913"/>
  <webPublishing codePage="1252"/>
  <fileRecoveryPr autoRecover="0"/>
</workbook>
</file>

<file path=xl/calcChain.xml><?xml version="1.0" encoding="utf-8"?>
<calcChain xmlns="http://schemas.openxmlformats.org/spreadsheetml/2006/main">
  <c r="L9" i="3" l="1"/>
  <c r="L32" i="3" l="1"/>
  <c r="L8" i="3"/>
  <c r="L4" i="3"/>
  <c r="L5" i="3"/>
  <c r="L6" i="3"/>
  <c r="L7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3" i="3"/>
  <c r="K34" i="3"/>
  <c r="J34" i="3"/>
  <c r="H34" i="3"/>
  <c r="G34" i="3"/>
  <c r="F34" i="3"/>
  <c r="E34" i="3"/>
  <c r="D34" i="3"/>
  <c r="C34" i="3"/>
  <c r="P11" i="2"/>
  <c r="D12" i="2"/>
  <c r="E12" i="2"/>
  <c r="F12" i="2"/>
  <c r="G12" i="2"/>
  <c r="H12" i="2"/>
  <c r="I12" i="2"/>
  <c r="J12" i="2"/>
  <c r="K12" i="2"/>
  <c r="L12" i="2"/>
  <c r="M12" i="2"/>
  <c r="N12" i="2"/>
  <c r="O12" i="2"/>
  <c r="L34" i="3" l="1"/>
  <c r="P5" i="2"/>
  <c r="C3" i="1" l="1"/>
  <c r="D3" i="1"/>
  <c r="E3" i="1"/>
  <c r="F3" i="1"/>
  <c r="G3" i="1"/>
  <c r="H3" i="1"/>
  <c r="I3" i="1"/>
  <c r="J3" i="1"/>
  <c r="K3" i="1"/>
  <c r="L3" i="1"/>
  <c r="M3" i="1"/>
  <c r="N3" i="1"/>
  <c r="P6" i="2" l="1"/>
  <c r="P7" i="2"/>
  <c r="P8" i="2"/>
  <c r="P9" i="2"/>
  <c r="P10" i="2"/>
  <c r="P4" i="2"/>
  <c r="P12" i="2" s="1"/>
  <c r="O7" i="1" l="1"/>
  <c r="O8" i="1"/>
  <c r="O9" i="1"/>
  <c r="N10" i="1"/>
  <c r="N4" i="1" s="1"/>
  <c r="M10" i="1"/>
  <c r="M4" i="1" s="1"/>
  <c r="L10" i="1"/>
  <c r="L4" i="1" s="1"/>
  <c r="K10" i="1"/>
  <c r="K4" i="1" s="1"/>
  <c r="J10" i="1"/>
  <c r="J4" i="1" s="1"/>
  <c r="I10" i="1"/>
  <c r="I4" i="1" s="1"/>
  <c r="H10" i="1"/>
  <c r="H4" i="1" s="1"/>
  <c r="G10" i="1"/>
  <c r="G4" i="1" s="1"/>
  <c r="F10" i="1"/>
  <c r="F4" i="1" s="1"/>
  <c r="E10" i="1"/>
  <c r="E4" i="1" s="1"/>
  <c r="D10" i="1"/>
  <c r="D4" i="1" s="1"/>
  <c r="C10" i="1"/>
  <c r="C4" i="1" s="1"/>
  <c r="O4" i="1" l="1"/>
  <c r="O3" i="1"/>
  <c r="O10" i="1"/>
</calcChain>
</file>

<file path=xl/comments1.xml><?xml version="1.0" encoding="utf-8"?>
<comments xmlns="http://schemas.openxmlformats.org/spreadsheetml/2006/main">
  <authors>
    <author>Elcot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Elcot:</t>
        </r>
        <r>
          <rPr>
            <sz val="9"/>
            <color indexed="81"/>
            <rFont val="Tahoma"/>
            <charset val="1"/>
          </rPr>
          <t xml:space="preserve">
Movie Ticket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Elcot:</t>
        </r>
        <r>
          <rPr>
            <sz val="9"/>
            <color indexed="81"/>
            <rFont val="Tahoma"/>
            <charset val="1"/>
          </rPr>
          <t xml:space="preserve">
Dina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Elcot:</t>
        </r>
        <r>
          <rPr>
            <sz val="9"/>
            <color indexed="81"/>
            <rFont val="Tahoma"/>
            <charset val="1"/>
          </rPr>
          <t xml:space="preserve">
Groww Stock
</t>
        </r>
      </text>
    </comment>
  </commentList>
</comments>
</file>

<file path=xl/sharedStrings.xml><?xml version="1.0" encoding="utf-8"?>
<sst xmlns="http://schemas.openxmlformats.org/spreadsheetml/2006/main" count="86" uniqueCount="53">
  <si>
    <t>Entertainment</t>
  </si>
  <si>
    <t>Daily living</t>
  </si>
  <si>
    <t>Home</t>
  </si>
  <si>
    <t>Miscellaneous</t>
  </si>
  <si>
    <t>Wages</t>
  </si>
  <si>
    <t>Dec</t>
  </si>
  <si>
    <t>Nov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</si>
  <si>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</si>
  <si>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</si>
  <si>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</si>
  <si>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</si>
  <si>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</si>
  <si>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</si>
  <si>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</si>
  <si>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</si>
  <si>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</si>
  <si>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>Jan</t>
  </si>
  <si>
    <t>Interest/dividends</t>
  </si>
  <si>
    <t>Year</t>
  </si>
  <si>
    <t>Cash short/extra</t>
  </si>
  <si>
    <t>Total expenses</t>
  </si>
  <si>
    <t>Total</t>
  </si>
  <si>
    <t>Income</t>
  </si>
  <si>
    <t>Expenses</t>
  </si>
  <si>
    <t>Personal Budget</t>
  </si>
  <si>
    <t>Sub category</t>
  </si>
  <si>
    <t>Category</t>
  </si>
  <si>
    <t>Mortgage/rent</t>
  </si>
  <si>
    <t xml:space="preserve">Groceries </t>
  </si>
  <si>
    <t>Transportation</t>
  </si>
  <si>
    <t>Gas/fuel</t>
  </si>
  <si>
    <t>Cable TV</t>
  </si>
  <si>
    <t>Health</t>
  </si>
  <si>
    <t>Health club dues</t>
  </si>
  <si>
    <t>Vacations</t>
  </si>
  <si>
    <t>Plane fare</t>
  </si>
  <si>
    <t>Recreation</t>
  </si>
  <si>
    <t>Gym fees</t>
  </si>
  <si>
    <t>Dues/Subscription</t>
  </si>
  <si>
    <t>Magazines</t>
  </si>
  <si>
    <t xml:space="preserve"> </t>
  </si>
  <si>
    <t>COURSE EMI</t>
  </si>
  <si>
    <t>MOM</t>
  </si>
  <si>
    <t>DAD</t>
  </si>
  <si>
    <t>NARESH</t>
  </si>
  <si>
    <t>FRIENDS</t>
  </si>
  <si>
    <t>FOOD</t>
  </si>
  <si>
    <t>TRAVEL</t>
  </si>
  <si>
    <t>OTHERS</t>
  </si>
  <si>
    <t>October Days</t>
  </si>
  <si>
    <t>Personal Budget - OCTOBER</t>
  </si>
  <si>
    <t>Invest</t>
  </si>
  <si>
    <t>Month opening - $19829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</si>
</sst>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2">
    <font>
      <sz val="11"/>
      <name val="Calibri"/>
      <family val="2"/>
      <scheme val="minor"/>
    </font>
    <font>
      <sz val="20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theme="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9">
    <xf numFmtId="0" fontId="0" fillId="0" borderId="0">
      <alignment vertical="center" wrapText="1"/>
    </xf>
    <xf numFmtId="0" fontId="1" fillId="0" borderId="0" applyNumberFormat="0" applyFill="0" applyBorder="0" applyAlignment="0" applyProtection="0"/>
    <xf numFmtId="0" fontId="2" fillId="4" borderId="2" applyNumberFormat="0" applyProtection="0">
      <alignment vertical="center"/>
    </xf>
    <xf numFmtId="0" fontId="3" fillId="3" borderId="1" applyNumberFormat="0" applyProtection="0">
      <alignment horizontal="center" vertical="center"/>
    </xf>
    <xf numFmtId="0" fontId="3" fillId="3" borderId="1" applyNumberFormat="0" applyProtection="0">
      <alignment vertical="center"/>
    </xf>
    <xf numFmtId="0" fontId="4" fillId="2" borderId="3" applyNumberFormat="0" applyProtection="0">
      <alignment vertical="center"/>
    </xf>
    <xf numFmtId="164" fontId="5" fillId="0" borderId="3" applyFill="0" applyProtection="0">
      <alignment vertical="center"/>
    </xf>
    <xf numFmtId="164" fontId="5" fillId="2" borderId="3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4">
    <xf numFmtId="0" fontId="0" fillId="0" borderId="0" xfId="0">
      <alignment vertical="center" wrapText="1"/>
    </xf>
    <xf numFmtId="164" fontId="5" fillId="0" borderId="3" xfId="6">
      <alignment vertical="center"/>
    </xf>
    <xf numFmtId="164" fontId="5" fillId="2" borderId="3" xfId="6" applyFill="1">
      <alignment vertical="center"/>
    </xf>
    <xf numFmtId="0" fontId="3" fillId="3" borderId="1" xfId="3">
      <alignment horizontal="center" vertical="center"/>
    </xf>
    <xf numFmtId="0" fontId="4" fillId="2" borderId="3" xfId="5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1" xfId="3" applyAlignment="1">
      <alignment horizontal="center" vertical="center" wrapText="1"/>
    </xf>
    <xf numFmtId="0" fontId="1" fillId="0" borderId="0" xfId="1" applyNumberFormat="1" applyAlignment="1">
      <alignment vertical="center"/>
    </xf>
    <xf numFmtId="0" fontId="2" fillId="4" borderId="2" xfId="2">
      <alignment vertical="center"/>
    </xf>
    <xf numFmtId="164" fontId="5" fillId="2" borderId="3" xfId="7" applyFill="1">
      <alignment vertical="center"/>
    </xf>
    <xf numFmtId="164" fontId="5" fillId="0" borderId="3" xfId="7" applyFill="1">
      <alignment vertical="center"/>
    </xf>
    <xf numFmtId="0" fontId="0" fillId="0" borderId="0" xfId="0" applyFont="1" applyFill="1" applyBorder="1" applyAlignment="1">
      <alignment vertical="center" wrapText="1"/>
    </xf>
    <xf numFmtId="164" fontId="0" fillId="0" borderId="0" xfId="7" applyNumberFormat="1" applyFont="1" applyFill="1" applyBorder="1" applyAlignment="1">
      <alignment vertical="center" wrapText="1"/>
    </xf>
    <xf numFmtId="164" fontId="0" fillId="0" borderId="0" xfId="6" applyNumberFormat="1" applyFont="1" applyFill="1" applyBorder="1" applyAlignment="1">
      <alignment vertical="center"/>
    </xf>
    <xf numFmtId="0" fontId="0" fillId="0" borderId="0" xfId="0" applyFont="1" applyFill="1" applyBorder="1">
      <alignment vertical="center" wrapText="1"/>
    </xf>
    <xf numFmtId="164" fontId="0" fillId="0" borderId="0" xfId="0" applyNumberFormat="1" applyFont="1" applyFill="1" applyBorder="1">
      <alignment vertical="center" wrapText="1"/>
    </xf>
    <xf numFmtId="0" fontId="7" fillId="0" borderId="1" xfId="4" applyFont="1" applyFill="1" applyBorder="1">
      <alignment vertical="center"/>
    </xf>
    <xf numFmtId="0" fontId="7" fillId="0" borderId="1" xfId="3" applyFont="1" applyFill="1" applyBorder="1">
      <alignment horizontal="center" vertical="center"/>
    </xf>
    <xf numFmtId="164" fontId="5" fillId="0" borderId="0" xfId="0" applyNumberFormat="1" applyFont="1" applyFill="1">
      <alignment vertical="center" wrapText="1"/>
    </xf>
    <xf numFmtId="164" fontId="5" fillId="0" borderId="3" xfId="0" applyNumberFormat="1" applyFont="1" applyFill="1" applyBorder="1" applyAlignment="1">
      <alignment vertical="center"/>
    </xf>
    <xf numFmtId="0" fontId="1" fillId="0" borderId="0" xfId="1" applyNumberFormat="1" applyAlignment="1">
      <alignment vertical="center"/>
    </xf>
    <xf numFmtId="164" fontId="8" fillId="0" borderId="0" xfId="7" applyNumberFormat="1" applyFont="1" applyFill="1" applyBorder="1" applyAlignment="1">
      <alignment vertical="center" wrapText="1"/>
    </xf>
    <xf numFmtId="164" fontId="0" fillId="0" borderId="0" xfId="0" applyNumberFormat="1" applyFo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vertical="center" wrapText="1"/>
    </xf>
    <xf numFmtId="164" fontId="9" fillId="0" borderId="0" xfId="0" applyNumberFormat="1" applyFont="1" applyFill="1">
      <alignment vertical="center" wrapText="1"/>
    </xf>
    <xf numFmtId="0" fontId="9" fillId="0" borderId="0" xfId="0" applyFont="1" applyFill="1" applyBorder="1">
      <alignment vertical="center" wrapText="1"/>
    </xf>
    <xf numFmtId="164" fontId="9" fillId="0" borderId="0" xfId="0" applyNumberFormat="1" applyFont="1" applyFill="1" applyBorder="1">
      <alignment vertical="center" wrapText="1"/>
    </xf>
    <xf numFmtId="164" fontId="0" fillId="0" borderId="0" xfId="0" applyNumberFormat="1">
      <alignment vertical="center" wrapText="1"/>
    </xf>
    <xf numFmtId="0" fontId="1" fillId="7" borderId="0" xfId="1" applyNumberFormat="1" applyFill="1" applyAlignment="1">
      <alignment vertical="center"/>
    </xf>
    <xf numFmtId="0" fontId="1" fillId="0" borderId="2" xfId="1" applyNumberFormat="1" applyBorder="1" applyAlignment="1">
      <alignment vertical="center"/>
    </xf>
    <xf numFmtId="0" fontId="1" fillId="0" borderId="0" xfId="1" applyNumberFormat="1" applyAlignment="1">
      <alignment vertical="center"/>
    </xf>
  </cellXfs>
  <cellStyles count="9">
    <cellStyle name="Amount" xfId="7"/>
    <cellStyle name="Explanatory Text" xfId="8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border diagonalUp="0" diagonalDown="0">
        <bottom style="thin">
          <color indexed="64"/>
        </bottom>
        <vertical/>
        <horizontal/>
      </border>
    </dxf>
    <dxf>
      <border>
        <vertical style="thin">
          <color theme="6" tint="0.39994506668294322"/>
        </vertical>
      </border>
    </dxf>
    <dxf>
      <fill>
        <patternFill>
          <bgColor theme="7" tint="0.79998168889431442"/>
        </patternFill>
      </fill>
      <border>
        <bottom style="thin">
          <color theme="0"/>
        </bottom>
        <vertical style="thin">
          <color theme="6" tint="0.39994506668294322"/>
        </vertical>
        <horizontal/>
      </border>
    </dxf>
    <dxf>
      <fill>
        <patternFill>
          <bgColor theme="7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</border>
    </dxf>
    <dxf>
      <font>
        <color theme="0"/>
      </font>
      <fill>
        <patternFill>
          <bgColor theme="6" tint="-0.24994659260841701"/>
        </patternFill>
      </fill>
      <border>
        <top style="thin">
          <color theme="0"/>
        </top>
        <bottom style="thin">
          <color theme="0"/>
        </bottom>
      </border>
    </dxf>
    <dxf>
      <font>
        <color auto="1"/>
      </font>
    </dxf>
  </dxfs>
  <tableStyles count="1" defaultTableStyle="TableStyleMedium2" defaultPivotStyle="PivotStyleLight16">
    <tableStyle name="Expense" pivot="0" count="5">
      <tableStyleElement type="wholeTable" dxfId="41"/>
      <tableStyleElement type="headerRow" dxfId="40"/>
      <tableStyleElement type="totalRow" dxfId="39"/>
      <tableStyleElement type="firstRowStripe" dxfId="38"/>
      <tableStyleElement type="secondRowStripe" dxfId="3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5FBFD"/>
      <rgbColor rgb="00CCFFCC"/>
      <rgbColor rgb="00FFFF99"/>
      <rgbColor rgb="00C5E0F3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Income" displayName="Income" ref="B6:O10" totalsRowCount="1" headerRowBorderDxfId="36" headerRowCellStyle="Normal" dataCellStyle="Normal" totalsRowCellStyle="Normal">
  <autoFilter ref="B6:O9"/>
  <tableColumns count="14">
    <tableColumn id="1" name="Category" totalsRowLabel="Total" dataCellStyle="Heading 4"/>
    <tableColumn id="2" name="Jan" totalsRowFunction="sum" totalsRowDxfId="35" dataCellStyle="Amount"/>
    <tableColumn id="3" name="Feb" totalsRowFunction="sum" totalsRowDxfId="34" dataCellStyle="Amount"/>
    <tableColumn id="4" name="March" totalsRowFunction="sum" totalsRowDxfId="33" dataCellStyle="Amount"/>
    <tableColumn id="5" name="April" totalsRowFunction="sum" totalsRowDxfId="32" dataCellStyle="Amount"/>
    <tableColumn id="6" name="May" totalsRowFunction="sum" totalsRowDxfId="31" dataCellStyle="Amount"/>
    <tableColumn id="7" name="June" totalsRowFunction="sum" totalsRowDxfId="30" dataCellStyle="Amount"/>
    <tableColumn id="8" name="July" totalsRowFunction="sum" totalsRowDxfId="29" dataCellStyle="Amount"/>
    <tableColumn id="9" name="Aug" totalsRowFunction="sum" totalsRowDxfId="28" dataCellStyle="Amount"/>
    <tableColumn id="10" name="Sept" totalsRowFunction="sum" totalsRowDxfId="27" dataCellStyle="Amount"/>
    <tableColumn id="11" name="Oct" totalsRowFunction="sum" totalsRowDxfId="26" dataCellStyle="Amount"/>
    <tableColumn id="12" name="Nov" totalsRowFunction="sum" totalsRowDxfId="25" dataCellStyle="Amount"/>
    <tableColumn id="13" name="Dec" totalsRowFunction="sum" totalsRowDxfId="24" dataCellStyle="Amount"/>
    <tableColumn id="15" name="Year" totalsRowFunction="sum" totalsRowDxfId="23" dataCellStyle="Total">
      <calculatedColumnFormula>SUM(Income[[#This Row],[Jan]:[Dec]])</calculatedColumnFormula>
    </tableColumn>
  </tableColumns>
  <tableStyleInfo name="Expense" showFirstColumn="0" showLastColumn="0" showRowStripes="1" showColumnStripes="1"/>
  <extLst>
    <ext xmlns:x14="http://schemas.microsoft.com/office/spreadsheetml/2009/9/main" uri="{504A1905-F514-4f6f-8877-14C23A59335A}">
      <x14:table altTextSummary="Enter Income from various sources for each month in this table. Annual income is automatically calculated"/>
    </ext>
  </extLst>
</table>
</file>

<file path=xl/tables/table2.xml><?xml version="1.0" encoding="utf-8"?>
<table xmlns="http://schemas.openxmlformats.org/spreadsheetml/2006/main" id="1" name="Expenses" displayName="Expenses" ref="B3:P12" totalsRowCount="1" headerRowDxfId="22" headerRowBorderDxfId="21">
  <autoFilter ref="B3:P11"/>
  <tableColumns count="15">
    <tableColumn id="15" name="Category" totalsRowLabel="Total" dataDxfId="20" totalsRowDxfId="19"/>
    <tableColumn id="1" name="Sub category" dataDxfId="18"/>
    <tableColumn id="2" name="Jan" totalsRowFunction="sum" dataDxfId="17" dataCellStyle="Normal"/>
    <tableColumn id="3" name="Feb" totalsRowFunction="sum"/>
    <tableColumn id="4" name="March" totalsRowFunction="sum"/>
    <tableColumn id="5" name="April" totalsRowFunction="sum"/>
    <tableColumn id="6" name="May" totalsRowFunction="sum"/>
    <tableColumn id="7" name="June" totalsRowFunction="sum"/>
    <tableColumn id="8" name="July" totalsRowFunction="sum"/>
    <tableColumn id="9" name="Aug" totalsRowFunction="sum"/>
    <tableColumn id="10" name="Sept" totalsRowFunction="sum"/>
    <tableColumn id="11" name="Oct" totalsRowFunction="sum"/>
    <tableColumn id="12" name="Nov" totalsRowFunction="sum"/>
    <tableColumn id="13" name="Dec" totalsRowFunction="sum"/>
    <tableColumn id="14" name="Year" totalsRowFunction="sum"/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Enter expenses in each month and categories in this table. Annual expenses are automatically calculated"/>
    </ext>
  </extLst>
</table>
</file>

<file path=xl/tables/table3.xml><?xml version="1.0" encoding="utf-8"?>
<table xmlns="http://schemas.openxmlformats.org/spreadsheetml/2006/main" id="3" name="Expenses4" displayName="Expenses4" ref="B3:L34" totalsRowCount="1" headerRowDxfId="16" totalsRowDxfId="14" headerRowBorderDxfId="15">
  <autoFilter ref="B3:L33"/>
  <tableColumns count="11">
    <tableColumn id="15" name="October Days" totalsRowLabel="Total" dataDxfId="13" totalsRowDxfId="10"/>
    <tableColumn id="2" name="COURSE EMI" totalsRowFunction="sum" dataDxfId="12" totalsRowDxfId="9" dataCellStyle="Normal"/>
    <tableColumn id="3" name="MOM" totalsRowFunction="sum" totalsRowDxfId="8"/>
    <tableColumn id="4" name="DAD" totalsRowFunction="sum" totalsRowDxfId="7"/>
    <tableColumn id="5" name="NARESH" totalsRowFunction="sum" totalsRowDxfId="6"/>
    <tableColumn id="6" name="FRIENDS" totalsRowFunction="sum" totalsRowDxfId="5"/>
    <tableColumn id="7" name="FOOD" totalsRowFunction="sum" totalsRowDxfId="4"/>
    <tableColumn id="1" name="Invest" totalsRowDxfId="3"/>
    <tableColumn id="8" name="TRAVEL" totalsRowFunction="sum" totalsRowDxfId="2"/>
    <tableColumn id="9" name="OTHERS" totalsRowFunction="sum" totalsRowDxfId="1"/>
    <tableColumn id="14" name="Total" totalsRowFunction="sum" dataDxfId="11" totalsRowDxfId="0">
      <calculatedColumnFormula>SUM(Expenses4[[#This Row],[COURSE EMI]:[OTHERS]])</calculatedColumnFormula>
    </tableColumn>
  </tableColumns>
  <tableStyleInfo name="Expense" showFirstColumn="0" showLastColumn="0" showRowStripes="1" showColumnStripes="0"/>
  <extLst>
    <ext xmlns:x14="http://schemas.microsoft.com/office/spreadsheetml/2009/9/main" uri="{504A1905-F514-4f6f-8877-14C23A59335A}">
      <x14:table altTextSummary="Enter expenses in each month and categories in this table. Annual expenses are automatically calculated"/>
    </ext>
  </extLst>
</table>
</file>

<file path=xl/theme/theme1.xml><?xml version="1.0" encoding="utf-8"?>
<a:theme xmlns:a="http://schemas.openxmlformats.org/drawingml/2006/main" name="Technic">
  <a:themeElements>
    <a:clrScheme name="Technic">
      <a:dk1>
        <a:sysClr val="windowText" lastClr="000000"/>
      </a:dk1>
      <a:lt1>
        <a:sysClr val="window" lastClr="FFFFFF"/>
      </a:lt1>
      <a:dk2>
        <a:srgbClr val="3B3B3B"/>
      </a:dk2>
      <a:lt2>
        <a:srgbClr val="D4D2D0"/>
      </a:lt2>
      <a:accent1>
        <a:srgbClr val="6EA0B0"/>
      </a:accent1>
      <a:accent2>
        <a:srgbClr val="CCAF0A"/>
      </a:accent2>
      <a:accent3>
        <a:srgbClr val="8D89A4"/>
      </a:accent3>
      <a:accent4>
        <a:srgbClr val="748560"/>
      </a:accent4>
      <a:accent5>
        <a:srgbClr val="9E9273"/>
      </a:accent5>
      <a:accent6>
        <a:srgbClr val="7E848D"/>
      </a:accent6>
      <a:hlink>
        <a:srgbClr val="00E2DC"/>
      </a:hlink>
      <a:folHlink>
        <a:srgbClr val="00918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10"/>
  <sheetViews>
    <sheetView showGridLines="0" workbookViewId="0">
      <pane ySplit="4" topLeftCell="A6" activePane="bottomLeft" state="frozen"/>
      <selection pane="bottomLeft" activeCell="C7" sqref="C7"/>
    </sheetView>
  </sheetViews>
  <sheetFormatPr defaultRowHeight="30" customHeight="1"/>
  <cols>
    <col min="1" max="1" width="2.7109375" customWidth="1"/>
    <col min="2" max="2" width="22.5703125" style="5" customWidth="1"/>
    <col min="3" max="15" width="12.5703125" customWidth="1"/>
    <col min="16" max="16" width="2.7109375" customWidth="1"/>
  </cols>
  <sheetData>
    <row r="1" spans="2:15" ht="39.950000000000003" customHeight="1" thickBot="1">
      <c r="B1" s="32" t="s">
        <v>24</v>
      </c>
      <c r="C1" s="32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 ht="15" customHeight="1" thickBot="1">
      <c r="B2" s="6"/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  <c r="I2" s="3" t="s">
        <v>10</v>
      </c>
      <c r="J2" s="3" t="s">
        <v>9</v>
      </c>
      <c r="K2" s="3" t="s">
        <v>8</v>
      </c>
      <c r="L2" s="3" t="s">
        <v>7</v>
      </c>
      <c r="M2" s="3" t="s">
        <v>6</v>
      </c>
      <c r="N2" s="3" t="s">
        <v>5</v>
      </c>
      <c r="O2" s="3" t="s">
        <v>18</v>
      </c>
    </row>
    <row r="3" spans="2:15" ht="30" customHeight="1" thickBot="1">
      <c r="B3" s="4" t="s">
        <v>20</v>
      </c>
      <c r="C3" s="9">
        <f>Expenses[[#Totals],[Jan]]</f>
        <v>0</v>
      </c>
      <c r="D3" s="9">
        <f>Expenses[[#Totals],[Feb]]</f>
        <v>0</v>
      </c>
      <c r="E3" s="9">
        <f>Expenses[[#Totals],[March]]</f>
        <v>0</v>
      </c>
      <c r="F3" s="9">
        <f>Expenses[[#Totals],[April]]</f>
        <v>0</v>
      </c>
      <c r="G3" s="9">
        <f>Expenses[[#Totals],[May]]</f>
        <v>0</v>
      </c>
      <c r="H3" s="9">
        <f>Expenses[[#Totals],[June]]</f>
        <v>0</v>
      </c>
      <c r="I3" s="9">
        <f>Expenses[[#Totals],[July]]</f>
        <v>0</v>
      </c>
      <c r="J3" s="9">
        <f>Expenses[[#Totals],[Aug]]</f>
        <v>0</v>
      </c>
      <c r="K3" s="9">
        <f>Expenses[[#Totals],[Sept]]</f>
        <v>0</v>
      </c>
      <c r="L3" s="9">
        <f>Expenses[[#Totals],[Oct]]</f>
        <v>0</v>
      </c>
      <c r="M3" s="9">
        <f>Expenses[[#Totals],[Nov]]</f>
        <v>0</v>
      </c>
      <c r="N3" s="9">
        <f>Expenses[[#Totals],[Dec]]</f>
        <v>0</v>
      </c>
      <c r="O3" s="2">
        <f>SUM(C3:N3)</f>
        <v>0</v>
      </c>
    </row>
    <row r="4" spans="2:15" ht="30" customHeight="1" thickBot="1">
      <c r="B4" s="5" t="s">
        <v>19</v>
      </c>
      <c r="C4" s="10">
        <f>SUM(Income[[#Totals],[Jan]]-C3)</f>
        <v>0</v>
      </c>
      <c r="D4" s="10">
        <f>SUM(Income[[#Totals],[Feb]]-D3)</f>
        <v>0</v>
      </c>
      <c r="E4" s="10">
        <f>SUM(Income[[#Totals],[March]]-E3)</f>
        <v>0</v>
      </c>
      <c r="F4" s="10">
        <f>SUM(Income[[#Totals],[April]]-F3)</f>
        <v>0</v>
      </c>
      <c r="G4" s="10">
        <f>SUM(Income[[#Totals],[May]]-G3)</f>
        <v>0</v>
      </c>
      <c r="H4" s="10">
        <f>SUM(Income[[#Totals],[June]]-H3)</f>
        <v>0</v>
      </c>
      <c r="I4" s="10">
        <f>SUM(Income[[#Totals],[July]]-I3)</f>
        <v>0</v>
      </c>
      <c r="J4" s="10">
        <f>SUM(Income[[#Totals],[Aug]]-J3)</f>
        <v>0</v>
      </c>
      <c r="K4" s="10">
        <f>SUM(Income[[#Totals],[Sept]]-K3)</f>
        <v>0</v>
      </c>
      <c r="L4" s="10">
        <f>SUM(Income[[#Totals],[Oct]]-L3)</f>
        <v>0</v>
      </c>
      <c r="M4" s="10">
        <f>SUM(Income[[#Totals],[Nov]]-M3)</f>
        <v>0</v>
      </c>
      <c r="N4" s="10">
        <f>SUM(Income[[#Totals],[Dec]]-N3)</f>
        <v>0</v>
      </c>
      <c r="O4" s="10">
        <f>SUM(C4:N4)</f>
        <v>0</v>
      </c>
    </row>
    <row r="5" spans="2:15" ht="30" customHeight="1" thickBot="1">
      <c r="B5" s="8" t="s">
        <v>22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2:15" ht="30" customHeight="1" thickBot="1">
      <c r="B6" s="16" t="s">
        <v>26</v>
      </c>
      <c r="C6" s="17" t="s">
        <v>16</v>
      </c>
      <c r="D6" s="16" t="s">
        <v>15</v>
      </c>
      <c r="E6" s="16" t="s">
        <v>14</v>
      </c>
      <c r="F6" s="16" t="s">
        <v>13</v>
      </c>
      <c r="G6" s="16" t="s">
        <v>12</v>
      </c>
      <c r="H6" s="16" t="s">
        <v>11</v>
      </c>
      <c r="I6" s="16" t="s">
        <v>10</v>
      </c>
      <c r="J6" s="16" t="s">
        <v>9</v>
      </c>
      <c r="K6" s="16" t="s">
        <v>8</v>
      </c>
      <c r="L6" s="16" t="s">
        <v>7</v>
      </c>
      <c r="M6" s="16" t="s">
        <v>6</v>
      </c>
      <c r="N6" s="16" t="s">
        <v>5</v>
      </c>
      <c r="O6" s="16" t="s">
        <v>18</v>
      </c>
    </row>
    <row r="7" spans="2:15" ht="30" customHeight="1" thickBot="1">
      <c r="B7" s="5" t="s">
        <v>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">
        <f>SUM(Income[[#This Row],[Jan]:[Dec]])</f>
        <v>0</v>
      </c>
    </row>
    <row r="8" spans="2:15" ht="30" customHeight="1" thickBot="1">
      <c r="B8" s="5" t="s">
        <v>17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">
        <f>SUM(Income[[#This Row],[Jan]:[Dec]])</f>
        <v>0</v>
      </c>
    </row>
    <row r="9" spans="2:15" ht="30" customHeight="1" thickBot="1">
      <c r="B9" s="5" t="s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">
        <f>SUM(Income[[#This Row],[Jan]:[Dec]])</f>
        <v>0</v>
      </c>
    </row>
    <row r="10" spans="2:15" ht="30" customHeight="1" thickBot="1">
      <c r="B10" t="s">
        <v>21</v>
      </c>
      <c r="C10" s="18">
        <f>SUBTOTAL(109,Income[Jan])</f>
        <v>0</v>
      </c>
      <c r="D10" s="18">
        <f>SUBTOTAL(109,Income[Feb])</f>
        <v>0</v>
      </c>
      <c r="E10" s="18">
        <f>SUBTOTAL(109,Income[March])</f>
        <v>0</v>
      </c>
      <c r="F10" s="18">
        <f>SUBTOTAL(109,Income[April])</f>
        <v>0</v>
      </c>
      <c r="G10" s="18">
        <f>SUBTOTAL(109,Income[May])</f>
        <v>0</v>
      </c>
      <c r="H10" s="18">
        <f>SUBTOTAL(109,Income[June])</f>
        <v>0</v>
      </c>
      <c r="I10" s="18">
        <f>SUBTOTAL(109,Income[July])</f>
        <v>0</v>
      </c>
      <c r="J10" s="18">
        <f>SUBTOTAL(109,Income[Aug])</f>
        <v>0</v>
      </c>
      <c r="K10" s="18">
        <f>SUBTOTAL(109,Income[Sept])</f>
        <v>0</v>
      </c>
      <c r="L10" s="18">
        <f>SUBTOTAL(109,Income[Oct])</f>
        <v>0</v>
      </c>
      <c r="M10" s="18">
        <f>SUBTOTAL(109,Income[Nov])</f>
        <v>0</v>
      </c>
      <c r="N10" s="18">
        <f>SUBTOTAL(109,Income[Dec])</f>
        <v>0</v>
      </c>
      <c r="O10" s="19">
        <f>SUBTOTAL(109,Income[Year])</f>
        <v>0</v>
      </c>
    </row>
  </sheetData>
  <mergeCells count="1">
    <mergeCell ref="B1:C1"/>
  </mergeCells>
  <phoneticPr fontId="0" type="noConversion"/>
  <conditionalFormatting sqref="C4:N4">
    <cfRule type="iconSet" priority="2">
      <iconSet iconSet="3Arrows">
        <cfvo type="percentile" val="0"/>
        <cfvo type="num" val="0"/>
        <cfvo type="num" val="1"/>
      </iconSet>
    </cfRule>
  </conditionalFormatting>
  <conditionalFormatting sqref="O4">
    <cfRule type="iconSet" priority="1">
      <iconSet iconSet="3Arrows">
        <cfvo type="percentile" val="0"/>
        <cfvo type="num" val="0"/>
        <cfvo type="num" val="1"/>
      </iconSet>
    </cfRule>
  </conditionalFormatting>
  <dataValidations count="9">
    <dataValidation allowBlank="1" showInputMessage="1" showErrorMessage="1" prompt="Title of this worksheet is in this cell" sqref="B1:C1"/>
    <dataValidation allowBlank="1" showInputMessage="1" showErrorMessage="1" prompt="Months are in cells at right. Total expenses and Cash shortage or surplus are automatically calculated in cells C3 through O4, below" sqref="B2"/>
    <dataValidation allowBlank="1" showInputMessage="1" showErrorMessage="1" prompt="Total expenses are automatically calculated in cells at right" sqref="B3"/>
    <dataValidation allowBlank="1" showInputMessage="1" showErrorMessage="1" prompt="Cash shortage or surplus is automatically calculated in cells at right with icons updating accordingly" sqref="B4"/>
    <dataValidation allowBlank="1" showInputMessage="1" showErrorMessage="1" prompt="Enter Income details in table below" sqref="B5"/>
    <dataValidation allowBlank="1" showInputMessage="1" showErrorMessage="1" prompt="Create a Basic Personal Budget in this workbook. Total Monthly and Annual Expenses are automatically updated in this worksheet. Enter details in Income table" sqref="A1"/>
    <dataValidation allowBlank="1" showInputMessage="1" showErrorMessage="1" prompt="Enter Category in this column under this heading. Use heading filters to find specific entries" sqref="B6"/>
    <dataValidation allowBlank="1" showInputMessage="1" showErrorMessage="1" prompt="Annual incomes are automatically calculated in this column under this heading" sqref="O6"/>
    <dataValidation allowBlank="1" showInputMessage="1" showErrorMessage="1" prompt="Enter income for this month in this column under this heading" sqref="C6:N6"/>
  </dataValidations>
  <printOptions horizontalCentered="1"/>
  <pageMargins left="0.5" right="0.5" top="0.75" bottom="0.75" header="0.5" footer="0.5"/>
  <pageSetup scale="67" fitToHeight="0" orientation="landscape" horizontalDpi="200" verticalDpi="200" r:id="rId1"/>
  <headerFooter differentFirst="1" alignWithMargins="0">
    <oddFooter>Page &amp;P of &amp;N</oddFooter>
  </headerFooter>
  <ignoredErrors>
    <ignoredError sqref="O7:O9" emptyCellReferenc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2"/>
  <sheetViews>
    <sheetView showGridLines="0" workbookViewId="0">
      <pane ySplit="1" topLeftCell="A4" activePane="bottomLeft" state="frozen"/>
      <selection pane="bottomLeft" activeCell="D6" sqref="A1:XFD1048576"/>
    </sheetView>
  </sheetViews>
  <sheetFormatPr defaultRowHeight="30" customHeight="1"/>
  <cols>
    <col min="1" max="1" width="2.7109375" customWidth="1"/>
    <col min="2" max="2" width="19.28515625" customWidth="1"/>
    <col min="3" max="3" width="21.7109375" customWidth="1"/>
    <col min="4" max="16" width="12.5703125" customWidth="1"/>
    <col min="17" max="17" width="2.7109375" customWidth="1"/>
  </cols>
  <sheetData>
    <row r="1" spans="1:16" ht="39.950000000000003" customHeight="1">
      <c r="B1" s="33" t="s">
        <v>24</v>
      </c>
      <c r="C1" s="33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ht="30" customHeight="1" thickBot="1">
      <c r="B2" s="8" t="s">
        <v>23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30" customHeight="1" thickBot="1">
      <c r="B3" s="16" t="s">
        <v>26</v>
      </c>
      <c r="C3" s="16" t="s">
        <v>25</v>
      </c>
      <c r="D3" s="17" t="s">
        <v>16</v>
      </c>
      <c r="E3" s="16" t="s">
        <v>15</v>
      </c>
      <c r="F3" s="16" t="s">
        <v>14</v>
      </c>
      <c r="G3" s="16" t="s">
        <v>13</v>
      </c>
      <c r="H3" s="16" t="s">
        <v>12</v>
      </c>
      <c r="I3" s="16" t="s">
        <v>11</v>
      </c>
      <c r="J3" s="16" t="s">
        <v>10</v>
      </c>
      <c r="K3" s="16" t="s">
        <v>9</v>
      </c>
      <c r="L3" s="16" t="s">
        <v>8</v>
      </c>
      <c r="M3" s="16" t="s">
        <v>7</v>
      </c>
      <c r="N3" s="16" t="s">
        <v>6</v>
      </c>
      <c r="O3" s="16" t="s">
        <v>5</v>
      </c>
      <c r="P3" s="16" t="s">
        <v>18</v>
      </c>
    </row>
    <row r="4" spans="1:16" ht="30" customHeight="1">
      <c r="B4" s="23" t="s">
        <v>2</v>
      </c>
      <c r="C4" s="11" t="s">
        <v>27</v>
      </c>
      <c r="D4" s="22"/>
      <c r="E4" s="21"/>
      <c r="F4" s="12"/>
      <c r="G4" s="12"/>
      <c r="H4" s="12"/>
      <c r="I4" s="12"/>
      <c r="J4" s="12"/>
      <c r="K4" s="12"/>
      <c r="L4" s="12"/>
      <c r="M4" s="12"/>
      <c r="N4" s="12"/>
      <c r="O4" s="12"/>
      <c r="P4" s="13">
        <f>SUM(Expense!$D4:$O4)</f>
        <v>0</v>
      </c>
    </row>
    <row r="5" spans="1:16" ht="30" customHeight="1">
      <c r="B5" s="24" t="s">
        <v>1</v>
      </c>
      <c r="C5" s="11" t="s">
        <v>28</v>
      </c>
      <c r="D5" s="2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>
        <f>SUM(Expense!$D5:$O5)</f>
        <v>0</v>
      </c>
    </row>
    <row r="6" spans="1:16" ht="30" customHeight="1">
      <c r="B6" s="25" t="s">
        <v>29</v>
      </c>
      <c r="C6" s="11" t="s">
        <v>30</v>
      </c>
      <c r="D6" s="2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>
        <f>SUM(Expense!$D6:$O6)</f>
        <v>0</v>
      </c>
    </row>
    <row r="7" spans="1:16" ht="30" customHeight="1">
      <c r="B7" s="24" t="s">
        <v>0</v>
      </c>
      <c r="C7" s="11" t="s">
        <v>31</v>
      </c>
      <c r="D7" s="2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3">
        <f>SUM(Expense!$D7:$O7)</f>
        <v>0</v>
      </c>
    </row>
    <row r="8" spans="1:16" ht="30" customHeight="1">
      <c r="B8" s="25" t="s">
        <v>32</v>
      </c>
      <c r="C8" s="11" t="s">
        <v>33</v>
      </c>
      <c r="D8" s="2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>
        <f>SUM(Expense!$D8:$O8)</f>
        <v>0</v>
      </c>
    </row>
    <row r="9" spans="1:16" ht="30" customHeight="1">
      <c r="B9" s="24" t="s">
        <v>34</v>
      </c>
      <c r="C9" s="11" t="s">
        <v>35</v>
      </c>
      <c r="D9" s="2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>
        <f>SUM(Expense!$D9:$O9)</f>
        <v>0</v>
      </c>
    </row>
    <row r="10" spans="1:16" ht="30" customHeight="1">
      <c r="B10" s="25" t="s">
        <v>36</v>
      </c>
      <c r="C10" s="11" t="s">
        <v>37</v>
      </c>
      <c r="D10" s="2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>
        <f>SUM(Expense!$D10:$O10)</f>
        <v>0</v>
      </c>
    </row>
    <row r="11" spans="1:16" ht="30" customHeight="1">
      <c r="B11" s="24" t="s">
        <v>38</v>
      </c>
      <c r="C11" s="5" t="s">
        <v>39</v>
      </c>
      <c r="D11" s="2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>
        <f>SUM(Expense!$D11:$O11)</f>
        <v>0</v>
      </c>
    </row>
    <row r="12" spans="1:16" ht="30" customHeight="1">
      <c r="A12" t="s">
        <v>40</v>
      </c>
      <c r="B12" s="14" t="s">
        <v>21</v>
      </c>
      <c r="D12" s="15">
        <f>SUBTOTAL(109,Expenses[Jan])</f>
        <v>0</v>
      </c>
      <c r="E12" s="15">
        <f>SUBTOTAL(109,Expenses[Feb])</f>
        <v>0</v>
      </c>
      <c r="F12" s="15">
        <f>SUBTOTAL(109,Expenses[March])</f>
        <v>0</v>
      </c>
      <c r="G12" s="15">
        <f>SUBTOTAL(109,Expenses[April])</f>
        <v>0</v>
      </c>
      <c r="H12" s="15">
        <f>SUBTOTAL(109,Expenses[May])</f>
        <v>0</v>
      </c>
      <c r="I12" s="15">
        <f>SUBTOTAL(109,Expenses[June])</f>
        <v>0</v>
      </c>
      <c r="J12" s="15">
        <f>SUBTOTAL(109,Expenses[July])</f>
        <v>0</v>
      </c>
      <c r="K12" s="15">
        <f>SUBTOTAL(109,Expenses[Aug])</f>
        <v>0</v>
      </c>
      <c r="L12" s="15">
        <f>SUBTOTAL(109,Expenses[Sept])</f>
        <v>0</v>
      </c>
      <c r="M12" s="15">
        <f>SUBTOTAL(109,Expenses[Oct])</f>
        <v>0</v>
      </c>
      <c r="N12" s="15">
        <f>SUBTOTAL(109,Expenses[Nov])</f>
        <v>0</v>
      </c>
      <c r="O12" s="15">
        <f>SUBTOTAL(109,Expenses[Dec])</f>
        <v>0</v>
      </c>
      <c r="P12" s="15">
        <f>SUBTOTAL(109,Expenses[Year])</f>
        <v>0</v>
      </c>
    </row>
  </sheetData>
  <mergeCells count="1">
    <mergeCell ref="B1:C1"/>
  </mergeCells>
  <dataValidations count="8">
    <dataValidation allowBlank="1" showInputMessage="1" showErrorMessage="1" prompt="Title of this worksheet is in this cell" sqref="B1:C1"/>
    <dataValidation allowBlank="1" showInputMessage="1" showErrorMessage="1" prompt="Enter expenses in table below" sqref="B2"/>
    <dataValidation allowBlank="1" showInputMessage="1" showErrorMessage="1" prompt="Enter Sub category in this column under this heading" sqref="C3"/>
    <dataValidation allowBlank="1" showInputMessage="1" showErrorMessage="1" prompt="Enter expenses for this month in this column under this heading" sqref="D3:O3"/>
    <dataValidation allowBlank="1" showInputMessage="1" showErrorMessage="1" prompt="Annual expenses are automatically calculated in this column under this heading" sqref="P3"/>
    <dataValidation allowBlank="1" showInputMessage="1" showErrorMessage="1" prompt="Enter monthly expenses in Expenses table in this worksheet. Annual expenses are automatically calculated" sqref="A1"/>
    <dataValidation type="list" errorStyle="warning" allowBlank="1" showInputMessage="1" showErrorMessage="1" error="Select Category from the list. Select CANCEL, press ALT+DOWN ARROW for options, then DOWN ARROW and ENTER to make selection" sqref="B4:B11">
      <formula1>"Home,Daily living,Transportation,Entertainment,Health,Vacations,Recreation,Dues/Subscription,Personal,Financial obligations,Misc. payments"</formula1>
    </dataValidation>
    <dataValidation allowBlank="1" showInputMessage="1" showErrorMessage="1" prompt="Select Category in this column under this heading. Press ALT+DOWN ARROW to open the drop-down list, then ENTER to make the selection" sqref="B3"/>
  </dataValidations>
  <printOptions horizontalCentered="1"/>
  <pageMargins left="0.5" right="0.5" top="0.75" bottom="0.75" header="0.5" footer="0.5"/>
  <pageSetup scale="61" fitToHeight="0" orientation="landscape" horizontalDpi="200" verticalDpi="200" r:id="rId1"/>
  <headerFooter differentFirst="1" alignWithMargins="0">
    <oddFooter>Page &amp;P of &amp;N</oddFooter>
  </headerFooter>
  <ignoredErrors>
    <ignoredError sqref="P4:P11" emptyCellReferenc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4"/>
  <sheetViews>
    <sheetView tabSelected="1" workbookViewId="0">
      <selection activeCell="C7" sqref="C7"/>
    </sheetView>
  </sheetViews>
  <sheetFormatPr defaultRowHeight="30" customHeight="1"/>
  <cols>
    <col min="1" max="1" width="2.7109375" customWidth="1"/>
    <col min="2" max="2" width="19.28515625" customWidth="1"/>
    <col min="3" max="12" width="12.5703125" customWidth="1"/>
    <col min="13" max="13" width="2.7109375" customWidth="1"/>
  </cols>
  <sheetData>
    <row r="1" spans="2:12" ht="39.950000000000003" customHeight="1">
      <c r="B1" s="20" t="s">
        <v>50</v>
      </c>
      <c r="C1" s="20"/>
      <c r="D1" s="20"/>
      <c r="E1" s="31"/>
      <c r="F1" s="20" t="s">
        <v>52</v>
      </c>
      <c r="G1" s="20"/>
      <c r="H1" s="20"/>
      <c r="I1" s="20"/>
      <c r="J1" s="20"/>
      <c r="K1" s="20"/>
    </row>
    <row r="2" spans="2:12" ht="30" customHeight="1" thickBot="1">
      <c r="B2" s="8" t="s">
        <v>23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30" customHeight="1" thickBot="1">
      <c r="B3" s="16" t="s">
        <v>49</v>
      </c>
      <c r="C3" s="17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46</v>
      </c>
      <c r="I3" s="16" t="s">
        <v>51</v>
      </c>
      <c r="J3" s="16" t="s">
        <v>47</v>
      </c>
      <c r="K3" s="16" t="s">
        <v>48</v>
      </c>
      <c r="L3" s="16" t="s">
        <v>21</v>
      </c>
    </row>
    <row r="4" spans="2:12" ht="30" customHeight="1">
      <c r="B4" s="23">
        <v>1</v>
      </c>
      <c r="C4" s="22" t="s">
        <v>40</v>
      </c>
      <c r="D4" s="21"/>
      <c r="E4" s="12"/>
      <c r="F4" s="12"/>
      <c r="G4" s="12"/>
      <c r="H4" s="12"/>
      <c r="I4" s="12"/>
      <c r="J4" s="12"/>
      <c r="K4" s="12"/>
      <c r="L4" s="13">
        <f>SUM(Expenses4[[#This Row],[COURSE EMI]:[OTHERS]])</f>
        <v>0</v>
      </c>
    </row>
    <row r="5" spans="2:12" ht="30" customHeight="1">
      <c r="B5" s="24">
        <v>2</v>
      </c>
      <c r="C5" s="22"/>
      <c r="D5" s="12"/>
      <c r="E5" s="12"/>
      <c r="F5" s="12"/>
      <c r="G5" s="12"/>
      <c r="H5" s="12"/>
      <c r="I5" s="12"/>
      <c r="J5" s="12"/>
      <c r="K5" s="12"/>
      <c r="L5" s="13">
        <f>SUM(Expenses4[[#This Row],[COURSE EMI]:[OTHERS]])</f>
        <v>0</v>
      </c>
    </row>
    <row r="6" spans="2:12" ht="30" customHeight="1" thickBot="1">
      <c r="B6" s="25">
        <v>3</v>
      </c>
      <c r="C6" s="22"/>
      <c r="D6" s="12"/>
      <c r="E6" s="12"/>
      <c r="F6" s="12"/>
      <c r="G6" s="12"/>
      <c r="H6" s="12"/>
      <c r="I6" s="12"/>
      <c r="J6" s="12"/>
      <c r="K6" s="12"/>
      <c r="L6" s="13">
        <f>SUM(Expenses4[[#This Row],[COURSE EMI]:[OTHERS]])</f>
        <v>0</v>
      </c>
    </row>
    <row r="7" spans="2:12" ht="30" customHeight="1">
      <c r="B7" s="23">
        <v>4</v>
      </c>
      <c r="C7" s="22"/>
      <c r="D7" s="12"/>
      <c r="E7" s="12">
        <v>720</v>
      </c>
      <c r="F7" s="12">
        <v>100</v>
      </c>
      <c r="G7" s="12">
        <v>350</v>
      </c>
      <c r="H7" s="12"/>
      <c r="I7" s="12">
        <v>100</v>
      </c>
      <c r="J7" s="12"/>
      <c r="K7" s="12"/>
      <c r="L7" s="13">
        <f>SUM(Expenses4[[#This Row],[COURSE EMI]:[OTHERS]])</f>
        <v>1270</v>
      </c>
    </row>
    <row r="8" spans="2:12" ht="30" customHeight="1">
      <c r="B8" s="24">
        <v>5</v>
      </c>
      <c r="C8" s="22">
        <v>2625</v>
      </c>
      <c r="D8" s="12">
        <v>2500</v>
      </c>
      <c r="E8" s="12"/>
      <c r="F8" s="12">
        <v>500</v>
      </c>
      <c r="G8" s="12"/>
      <c r="H8" s="12"/>
      <c r="I8" s="12"/>
      <c r="J8" s="12"/>
      <c r="K8" s="12"/>
      <c r="L8" s="13">
        <f>SUM(Expenses4[[#This Row],[COURSE EMI]:[OTHERS]])</f>
        <v>5625</v>
      </c>
    </row>
    <row r="9" spans="2:12" ht="30" customHeight="1" thickBot="1">
      <c r="B9" s="25">
        <v>6</v>
      </c>
      <c r="C9" s="22"/>
      <c r="D9" s="12"/>
      <c r="E9" s="12"/>
      <c r="F9" s="12"/>
      <c r="G9" s="12"/>
      <c r="H9" s="12"/>
      <c r="I9" s="12"/>
      <c r="J9" s="12"/>
      <c r="K9" s="12"/>
      <c r="L9" s="13">
        <f>SUM(Expenses4[[#This Row],[COURSE EMI]:[OTHERS]])</f>
        <v>0</v>
      </c>
    </row>
    <row r="10" spans="2:12" ht="30" customHeight="1">
      <c r="B10" s="23">
        <v>7</v>
      </c>
      <c r="C10" s="22"/>
      <c r="D10" s="12"/>
      <c r="E10" s="12"/>
      <c r="F10" s="12"/>
      <c r="G10" s="12"/>
      <c r="H10" s="12"/>
      <c r="I10" s="12"/>
      <c r="J10" s="12"/>
      <c r="K10" s="12"/>
      <c r="L10" s="13">
        <f>SUM(Expenses4[[#This Row],[COURSE EMI]:[OTHERS]])</f>
        <v>0</v>
      </c>
    </row>
    <row r="11" spans="2:12" ht="30" customHeight="1" thickBot="1">
      <c r="B11" s="24">
        <v>8</v>
      </c>
      <c r="C11" s="22"/>
      <c r="D11" s="12"/>
      <c r="E11" s="12"/>
      <c r="F11" s="12"/>
      <c r="G11" s="12"/>
      <c r="H11" s="12"/>
      <c r="I11" s="12"/>
      <c r="J11" s="12"/>
      <c r="K11" s="12"/>
      <c r="L11" s="13">
        <f>SUM(Expenses4[[#This Row],[COURSE EMI]:[OTHERS]])</f>
        <v>0</v>
      </c>
    </row>
    <row r="12" spans="2:12" ht="30" customHeight="1">
      <c r="B12" s="23">
        <v>9</v>
      </c>
      <c r="C12" s="27"/>
      <c r="L12" s="30">
        <f>SUM(Expenses4[[#This Row],[COURSE EMI]:[OTHERS]])</f>
        <v>0</v>
      </c>
    </row>
    <row r="13" spans="2:12" ht="30" customHeight="1">
      <c r="B13" s="24">
        <v>10</v>
      </c>
      <c r="C13" s="27"/>
      <c r="L13" s="30">
        <f>SUM(Expenses4[[#This Row],[COURSE EMI]:[OTHERS]])</f>
        <v>0</v>
      </c>
    </row>
    <row r="14" spans="2:12" ht="30" customHeight="1" thickBot="1">
      <c r="B14" s="25">
        <v>11</v>
      </c>
      <c r="C14" s="27"/>
      <c r="L14" s="30">
        <f>SUM(Expenses4[[#This Row],[COURSE EMI]:[OTHERS]])</f>
        <v>0</v>
      </c>
    </row>
    <row r="15" spans="2:12" ht="30" customHeight="1">
      <c r="B15" s="23">
        <v>12</v>
      </c>
      <c r="C15" s="27"/>
      <c r="L15" s="30">
        <f>SUM(Expenses4[[#This Row],[COURSE EMI]:[OTHERS]])</f>
        <v>0</v>
      </c>
    </row>
    <row r="16" spans="2:12" ht="30" customHeight="1">
      <c r="B16" s="24">
        <v>13</v>
      </c>
      <c r="C16" s="27"/>
      <c r="L16" s="30">
        <f>SUM(Expenses4[[#This Row],[COURSE EMI]:[OTHERS]])</f>
        <v>0</v>
      </c>
    </row>
    <row r="17" spans="2:12" ht="30" customHeight="1" thickBot="1">
      <c r="B17" s="25">
        <v>14</v>
      </c>
      <c r="C17" s="27"/>
      <c r="L17" s="30">
        <f>SUM(Expenses4[[#This Row],[COURSE EMI]:[OTHERS]])</f>
        <v>0</v>
      </c>
    </row>
    <row r="18" spans="2:12" ht="30" customHeight="1">
      <c r="B18" s="23">
        <v>15</v>
      </c>
      <c r="C18" s="27"/>
      <c r="L18" s="30">
        <f>SUM(Expenses4[[#This Row],[COURSE EMI]:[OTHERS]])</f>
        <v>0</v>
      </c>
    </row>
    <row r="19" spans="2:12" ht="30" customHeight="1" thickBot="1">
      <c r="B19" s="24">
        <v>16</v>
      </c>
      <c r="C19" s="27"/>
      <c r="L19" s="30">
        <f>SUM(Expenses4[[#This Row],[COURSE EMI]:[OTHERS]])</f>
        <v>0</v>
      </c>
    </row>
    <row r="20" spans="2:12" ht="30" customHeight="1">
      <c r="B20" s="23">
        <v>17</v>
      </c>
      <c r="C20" s="27"/>
      <c r="L20" s="30">
        <f>SUM(Expenses4[[#This Row],[COURSE EMI]:[OTHERS]])</f>
        <v>0</v>
      </c>
    </row>
    <row r="21" spans="2:12" ht="30" customHeight="1">
      <c r="B21" s="24">
        <v>18</v>
      </c>
      <c r="C21" s="27"/>
      <c r="L21" s="30">
        <f>SUM(Expenses4[[#This Row],[COURSE EMI]:[OTHERS]])</f>
        <v>0</v>
      </c>
    </row>
    <row r="22" spans="2:12" ht="30" customHeight="1" thickBot="1">
      <c r="B22" s="25">
        <v>19</v>
      </c>
      <c r="C22" s="27"/>
      <c r="L22" s="30">
        <f>SUM(Expenses4[[#This Row],[COURSE EMI]:[OTHERS]])</f>
        <v>0</v>
      </c>
    </row>
    <row r="23" spans="2:12" ht="30" customHeight="1">
      <c r="B23" s="23">
        <v>20</v>
      </c>
      <c r="C23" s="27"/>
      <c r="L23" s="30">
        <f>SUM(Expenses4[[#This Row],[COURSE EMI]:[OTHERS]])</f>
        <v>0</v>
      </c>
    </row>
    <row r="24" spans="2:12" ht="30" customHeight="1">
      <c r="B24" s="24">
        <v>21</v>
      </c>
      <c r="C24" s="27"/>
      <c r="L24" s="30">
        <f>SUM(Expenses4[[#This Row],[COURSE EMI]:[OTHERS]])</f>
        <v>0</v>
      </c>
    </row>
    <row r="25" spans="2:12" ht="30" customHeight="1" thickBot="1">
      <c r="B25" s="25">
        <v>22</v>
      </c>
      <c r="C25" s="27"/>
      <c r="L25" s="30">
        <f>SUM(Expenses4[[#This Row],[COURSE EMI]:[OTHERS]])</f>
        <v>0</v>
      </c>
    </row>
    <row r="26" spans="2:12" ht="30" customHeight="1">
      <c r="B26" s="23">
        <v>23</v>
      </c>
      <c r="C26" s="27"/>
      <c r="L26" s="30">
        <f>SUM(Expenses4[[#This Row],[COURSE EMI]:[OTHERS]])</f>
        <v>0</v>
      </c>
    </row>
    <row r="27" spans="2:12" ht="30" customHeight="1" thickBot="1">
      <c r="B27" s="24">
        <v>24</v>
      </c>
      <c r="C27" s="27"/>
      <c r="L27" s="30">
        <f>SUM(Expenses4[[#This Row],[COURSE EMI]:[OTHERS]])</f>
        <v>0</v>
      </c>
    </row>
    <row r="28" spans="2:12" ht="30" customHeight="1">
      <c r="B28" s="23">
        <v>25</v>
      </c>
      <c r="C28" s="27"/>
      <c r="L28" s="30">
        <f>SUM(Expenses4[[#This Row],[COURSE EMI]:[OTHERS]])</f>
        <v>0</v>
      </c>
    </row>
    <row r="29" spans="2:12" ht="30" customHeight="1">
      <c r="B29" s="24">
        <v>26</v>
      </c>
      <c r="C29" s="27"/>
      <c r="L29" s="30">
        <f>SUM(Expenses4[[#This Row],[COURSE EMI]:[OTHERS]])</f>
        <v>0</v>
      </c>
    </row>
    <row r="30" spans="2:12" ht="30" customHeight="1" thickBot="1">
      <c r="B30" s="25">
        <v>27</v>
      </c>
      <c r="C30" s="27"/>
      <c r="L30" s="30">
        <f>SUM(Expenses4[[#This Row],[COURSE EMI]:[OTHERS]])</f>
        <v>0</v>
      </c>
    </row>
    <row r="31" spans="2:12" ht="30" customHeight="1">
      <c r="B31" s="23">
        <v>28</v>
      </c>
      <c r="C31" s="27"/>
      <c r="L31" s="30">
        <f>SUM(Expenses4[[#This Row],[COURSE EMI]:[OTHERS]])</f>
        <v>0</v>
      </c>
    </row>
    <row r="32" spans="2:12" ht="30" customHeight="1">
      <c r="B32" s="26">
        <v>29</v>
      </c>
      <c r="C32" s="27"/>
      <c r="L32" s="30">
        <f>SUM(Expenses4[[#This Row],[COURSE EMI]:[OTHERS]])</f>
        <v>0</v>
      </c>
    </row>
    <row r="33" spans="2:12" ht="30" customHeight="1">
      <c r="B33" s="24">
        <v>30</v>
      </c>
      <c r="C33" s="27"/>
      <c r="L33" s="30">
        <f>SUM(Expenses4[[#This Row],[COURSE EMI]:[OTHERS]])</f>
        <v>0</v>
      </c>
    </row>
    <row r="34" spans="2:12" ht="30" customHeight="1">
      <c r="B34" s="28" t="s">
        <v>21</v>
      </c>
      <c r="C34" s="29">
        <f>SUBTOTAL(109,Expenses4[COURSE EMI])</f>
        <v>2625</v>
      </c>
      <c r="D34" s="29">
        <f>SUBTOTAL(109,Expenses4[MOM])</f>
        <v>2500</v>
      </c>
      <c r="E34" s="29">
        <f>SUBTOTAL(109,Expenses4[DAD])</f>
        <v>720</v>
      </c>
      <c r="F34" s="29">
        <f>SUBTOTAL(109,Expenses4[NARESH])</f>
        <v>600</v>
      </c>
      <c r="G34" s="29">
        <f>SUBTOTAL(109,Expenses4[FRIENDS])</f>
        <v>350</v>
      </c>
      <c r="H34" s="29">
        <f>SUBTOTAL(109,Expenses4[FOOD])</f>
        <v>0</v>
      </c>
      <c r="I34" s="29"/>
      <c r="J34" s="29">
        <f>SUBTOTAL(109,Expenses4[TRAVEL])</f>
        <v>0</v>
      </c>
      <c r="K34" s="29">
        <f>SUBTOTAL(109,Expenses4[OTHERS])</f>
        <v>0</v>
      </c>
      <c r="L34" s="29">
        <f>SUBTOTAL(109,Expenses4[Total])</f>
        <v>6895</v>
      </c>
    </row>
  </sheetData>
  <dataValidations count="7">
    <dataValidation type="list" errorStyle="warning" allowBlank="1" showInputMessage="1" showErrorMessage="1" error="Select Category from the list. Select CANCEL, press ALT+DOWN ARROW for options, then DOWN ARROW and ENTER to make selection" sqref="B4:B33">
      <formula1>"Home,Daily living,Transportation,Entertainment,Health,Vacations,Recreation,Dues/Subscription,Personal,Financial obligations,Misc. payments"</formula1>
    </dataValidation>
    <dataValidation allowBlank="1" showInputMessage="1" showErrorMessage="1" prompt="Select Category in this column under this heading. Press ALT+DOWN ARROW to open the drop-down list, then ENTER to make the selection" sqref="B3"/>
    <dataValidation allowBlank="1" showInputMessage="1" showErrorMessage="1" prompt="Enter monthly expenses in Expenses table in this worksheet. Annual expenses are automatically calculated" sqref="A1"/>
    <dataValidation allowBlank="1" showInputMessage="1" showErrorMessage="1" prompt="Annual expenses are automatically calculated in this column under this heading" sqref="L3"/>
    <dataValidation allowBlank="1" showInputMessage="1" showErrorMessage="1" prompt="Enter expenses for this month in this column under this heading" sqref="C3:K3"/>
    <dataValidation allowBlank="1" showInputMessage="1" showErrorMessage="1" prompt="Enter expenses in table below" sqref="B2"/>
    <dataValidation allowBlank="1" showInputMessage="1" showErrorMessage="1" prompt="Title of this worksheet is in this cell" sqref="B1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Expense</vt:lpstr>
      <vt:lpstr>OCT 2022</vt:lpstr>
      <vt:lpstr>Expense!Print_Titles</vt:lpstr>
      <vt:lpstr>Summary!Print_Titles</vt:lpstr>
      <vt:lpstr>RowTitleRegion1..O4</vt:lpstr>
      <vt:lpstr>Title1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Elcot</dc:creator>
  <cp:lastModifiedBy>Elcot</cp:lastModifiedBy>
  <cp:lastPrinted>2018-02-27T11:11:33Z</cp:lastPrinted>
  <dcterms:created xsi:type="dcterms:W3CDTF">2018-02-27T04:55:40Z</dcterms:created>
  <dcterms:modified xsi:type="dcterms:W3CDTF">2022-10-13T15:54:55Z</dcterms:modified>
</cp:coreProperties>
</file>