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6605" windowHeight="7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79" i="1" l="1"/>
  <c r="Q79" i="1"/>
  <c r="O79" i="1"/>
  <c r="M79" i="1"/>
  <c r="K79" i="1"/>
  <c r="I79" i="1"/>
  <c r="G79" i="1"/>
  <c r="E79" i="1"/>
  <c r="D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H75" i="1"/>
  <c r="G75" i="1"/>
  <c r="F75" i="1"/>
  <c r="E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H15" i="1"/>
  <c r="G15" i="1"/>
  <c r="F15" i="1"/>
  <c r="E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T3" i="1"/>
  <c r="T79" i="1" s="1"/>
  <c r="S3" i="1"/>
  <c r="R3" i="1"/>
  <c r="R79" i="1" s="1"/>
  <c r="Q3" i="1"/>
  <c r="P3" i="1"/>
  <c r="P79" i="1" s="1"/>
  <c r="O3" i="1"/>
  <c r="N3" i="1"/>
  <c r="N79" i="1" s="1"/>
  <c r="M3" i="1"/>
  <c r="L3" i="1"/>
  <c r="L79" i="1" s="1"/>
  <c r="K3" i="1"/>
  <c r="J3" i="1"/>
  <c r="J79" i="1" s="1"/>
  <c r="I3" i="1"/>
  <c r="H3" i="1"/>
  <c r="H79" i="1" s="1"/>
  <c r="G3" i="1"/>
  <c r="F3" i="1"/>
  <c r="F79" i="1" s="1"/>
  <c r="E3" i="1"/>
</calcChain>
</file>

<file path=xl/sharedStrings.xml><?xml version="1.0" encoding="utf-8"?>
<sst xmlns="http://schemas.openxmlformats.org/spreadsheetml/2006/main" count="251" uniqueCount="163">
  <si>
    <t>Quarter 1</t>
  </si>
  <si>
    <t>Quarter 2</t>
  </si>
  <si>
    <t>Quarter 3</t>
  </si>
  <si>
    <t>Quarter 4</t>
  </si>
  <si>
    <t>Dealer Code</t>
  </si>
  <si>
    <t>Dealer Name</t>
  </si>
  <si>
    <t>Region</t>
  </si>
  <si>
    <t>YTD Target - 2016</t>
  </si>
  <si>
    <t>T1 - Q1 (25%)</t>
  </si>
  <si>
    <t>Target Jan - 2016</t>
  </si>
  <si>
    <t>Target Feb - 2016</t>
  </si>
  <si>
    <t>Target March - 2016</t>
  </si>
  <si>
    <t>T1 - Q2 (27%)</t>
  </si>
  <si>
    <t>Target April - 2016</t>
  </si>
  <si>
    <t>Target May - 2016</t>
  </si>
  <si>
    <t>Target June - 2016</t>
  </si>
  <si>
    <t>T1 - Q3 (23%)</t>
  </si>
  <si>
    <t>Target July - 2016</t>
  </si>
  <si>
    <t>Target Aug - 2016</t>
  </si>
  <si>
    <t>Target Sept - 2016</t>
  </si>
  <si>
    <t>T1 - Q4 (25%)</t>
  </si>
  <si>
    <t>Target Oct - 2016</t>
  </si>
  <si>
    <t>Target Nov - 2016</t>
  </si>
  <si>
    <t>Target Dec - 2016</t>
  </si>
  <si>
    <t>D021501</t>
  </si>
  <si>
    <t xml:space="preserve">UTKAL AUTOMOBILES LTD.             </t>
  </si>
  <si>
    <t>EAST</t>
  </si>
  <si>
    <t>D021505</t>
  </si>
  <si>
    <t>D012004</t>
  </si>
  <si>
    <t>LAKHOTIA MOTORS PRIVATE LIMITED</t>
  </si>
  <si>
    <t>D008056</t>
  </si>
  <si>
    <t xml:space="preserve">H.R.AUTOMOTIVES PRIVATE LIMITED    </t>
  </si>
  <si>
    <t>D003193</t>
  </si>
  <si>
    <t xml:space="preserve">COAL FIELD EQUIPMENT PVT LTD.      </t>
  </si>
  <si>
    <t>D007226</t>
  </si>
  <si>
    <t xml:space="preserve">G.D.MOTORS                         </t>
  </si>
  <si>
    <t>D007221</t>
  </si>
  <si>
    <t>GAYATHRI GLOBAL RESOURCES PVT.LTD.</t>
  </si>
  <si>
    <t>D002500</t>
  </si>
  <si>
    <t>BIRENDRA MOTORS</t>
  </si>
  <si>
    <t>D010001</t>
  </si>
  <si>
    <t xml:space="preserve">JANNAT AUTOMOBILES                 </t>
  </si>
  <si>
    <t>NORTH</t>
  </si>
  <si>
    <t>D010007</t>
  </si>
  <si>
    <t>D019716</t>
  </si>
  <si>
    <t xml:space="preserve">SONA AUTOWHEELS (P) LTD.           </t>
  </si>
  <si>
    <t>D021510</t>
  </si>
  <si>
    <t xml:space="preserve">VEDHA MOTORS PVT.LTD.              </t>
  </si>
  <si>
    <t>D004099</t>
  </si>
  <si>
    <t>DIVYANSH AUTOMOBILES PVT.LTD</t>
  </si>
  <si>
    <t>D002078</t>
  </si>
  <si>
    <t xml:space="preserve">BALAJI MOTORS                      </t>
  </si>
  <si>
    <t>D013367</t>
  </si>
  <si>
    <t>MUNDRA AUTOMOBILES PVT. LTD</t>
  </si>
  <si>
    <t>D015013</t>
  </si>
  <si>
    <t xml:space="preserve">OM MOTORS                          </t>
  </si>
  <si>
    <t>D015016</t>
  </si>
  <si>
    <t>D020213</t>
  </si>
  <si>
    <t>TIRUPATI DIESEL SALES &amp; SERVICE</t>
  </si>
  <si>
    <t>D011512</t>
  </si>
  <si>
    <t xml:space="preserve">KAKRALA VEHICLES PVT. LTD.,        </t>
  </si>
  <si>
    <t>D010005</t>
  </si>
  <si>
    <t xml:space="preserve">JEET AGENCIES PVT LTD.             </t>
  </si>
  <si>
    <t>D007225</t>
  </si>
  <si>
    <t xml:space="preserve">GLOBE MOTOR CORPORATION            </t>
  </si>
  <si>
    <t>D019687</t>
  </si>
  <si>
    <t>SUMEET AUTOMATION</t>
  </si>
  <si>
    <t>D007228</t>
  </si>
  <si>
    <t xml:space="preserve">GOENKA AUTO PVT.LTD.               </t>
  </si>
  <si>
    <t>D011510</t>
  </si>
  <si>
    <t>KARAN ASHOK MOTORS PVT.LTD.</t>
  </si>
  <si>
    <t>D019740</t>
  </si>
  <si>
    <t>SANJOG MOTORS</t>
  </si>
  <si>
    <t>D013351</t>
  </si>
  <si>
    <t xml:space="preserve">MGB MOTOR &amp; AUTO AGENCIES P.LTD.   </t>
  </si>
  <si>
    <t>SOUTH</t>
  </si>
  <si>
    <t>D013361</t>
  </si>
  <si>
    <t>D013363</t>
  </si>
  <si>
    <t>D013352</t>
  </si>
  <si>
    <t>ONGOLE</t>
  </si>
  <si>
    <t>New Dealer</t>
  </si>
  <si>
    <t>D019742</t>
  </si>
  <si>
    <t>SG MOTORS</t>
  </si>
  <si>
    <t>Asha</t>
  </si>
  <si>
    <t xml:space="preserve">VIJAYAWADA AUTO SERVICES           </t>
  </si>
  <si>
    <t>D011502</t>
  </si>
  <si>
    <t xml:space="preserve">KHIVRAJ MOTORS,                    </t>
  </si>
  <si>
    <t>D019571</t>
  </si>
  <si>
    <t>SREE MALLIKARJUNA TEMPO SALES &amp; SER</t>
  </si>
  <si>
    <t>D016514</t>
  </si>
  <si>
    <t xml:space="preserve">POOMKUDY MOTORS (P) LTD.           </t>
  </si>
  <si>
    <t>D016516</t>
  </si>
  <si>
    <t>D016517</t>
  </si>
  <si>
    <t>D016519</t>
  </si>
  <si>
    <t>D016520</t>
  </si>
  <si>
    <t>D001515</t>
  </si>
  <si>
    <t xml:space="preserve">ARN MOTOR                          </t>
  </si>
  <si>
    <t>D010002</t>
  </si>
  <si>
    <t xml:space="preserve">JAYARAJ AUTOMOBILES                </t>
  </si>
  <si>
    <t>D010006</t>
  </si>
  <si>
    <t>D011501</t>
  </si>
  <si>
    <t xml:space="preserve">KHIVRAJ MOTORS                     </t>
  </si>
  <si>
    <t>D014504</t>
  </si>
  <si>
    <t xml:space="preserve">N. MAHALINGAM &amp; COMPANY,           </t>
  </si>
  <si>
    <t>D013940</t>
  </si>
  <si>
    <t xml:space="preserve">MARVEL AUTOMOBILES INDIA PVT LTD.  </t>
  </si>
  <si>
    <t>HOSUR</t>
  </si>
  <si>
    <t>R502428</t>
  </si>
  <si>
    <t xml:space="preserve">YOLAX INFRANERGY PVT LTD           </t>
  </si>
  <si>
    <t>D023104</t>
  </si>
  <si>
    <t>WORLDWIDE AUTOMOTIVE WORKS</t>
  </si>
  <si>
    <t>R502504</t>
  </si>
  <si>
    <t>ARUNACHALA LOGISTICS</t>
  </si>
  <si>
    <t>D013372</t>
  </si>
  <si>
    <t xml:space="preserve">MAA FIELDS                         </t>
  </si>
  <si>
    <t>WEST</t>
  </si>
  <si>
    <t>D016518</t>
  </si>
  <si>
    <t xml:space="preserve">PAULO MOTORS                       </t>
  </si>
  <si>
    <t>D014516</t>
  </si>
  <si>
    <t xml:space="preserve">NIHALA AUTO SOLUTIONS PVT. LTD.,   </t>
  </si>
  <si>
    <t>D014518</t>
  </si>
  <si>
    <t>D014520</t>
  </si>
  <si>
    <t>D013370</t>
  </si>
  <si>
    <t xml:space="preserve">MUDGAL MOTORS                      </t>
  </si>
  <si>
    <t>D016522</t>
  </si>
  <si>
    <t>POONAM AUTOWINGS PRIVATE LIMITEED</t>
  </si>
  <si>
    <t>D016523</t>
  </si>
  <si>
    <t>PHOENIX MOTORS</t>
  </si>
  <si>
    <t>D019613</t>
  </si>
  <si>
    <t xml:space="preserve">SHRIRAM MOTOR WORKS PVT.LTD        </t>
  </si>
  <si>
    <t>D019686</t>
  </si>
  <si>
    <t xml:space="preserve">SURANASHREE AUTOWHEELS PVT LTD     </t>
  </si>
  <si>
    <t>D011515</t>
  </si>
  <si>
    <t xml:space="preserve">K. J. AUTOMOTIVE PVT. LTD.,        </t>
  </si>
  <si>
    <t>D011516</t>
  </si>
  <si>
    <t>D019688</t>
  </si>
  <si>
    <t xml:space="preserve">SKYWAY MOTORS PVT. LTD.,           </t>
  </si>
  <si>
    <t>D008058</t>
  </si>
  <si>
    <t>HART MOTORS</t>
  </si>
  <si>
    <t>D013340</t>
  </si>
  <si>
    <t>MIDWEST AUTOSALES PRIVATE LIMITED</t>
  </si>
  <si>
    <t>D004089</t>
  </si>
  <si>
    <t xml:space="preserve">DEVSHI EARTHMOVERS PVT.LTD.        </t>
  </si>
  <si>
    <t>D011520</t>
  </si>
  <si>
    <t xml:space="preserve">KESAR TRUCKS PRIVATE LIMITED       </t>
  </si>
  <si>
    <t>D011518</t>
  </si>
  <si>
    <t>D019745</t>
  </si>
  <si>
    <t xml:space="preserve">M.A.W. ENTERPRISES PVT.LTD.        </t>
  </si>
  <si>
    <t>SAARC</t>
  </si>
  <si>
    <t>R502414</t>
  </si>
  <si>
    <t>D010059</t>
  </si>
  <si>
    <t xml:space="preserve">JABAB MAN TRUCKS                   </t>
  </si>
  <si>
    <t>D001912</t>
  </si>
  <si>
    <t xml:space="preserve">ABANS LIMITED                      </t>
  </si>
  <si>
    <t>R502488</t>
  </si>
  <si>
    <t>MALDIVES TRANSPORT AND CONTRACTING</t>
  </si>
  <si>
    <t>R502475</t>
  </si>
  <si>
    <t>MALDIVES AIRPORTS COMPANYLTD</t>
  </si>
  <si>
    <t>R501959</t>
  </si>
  <si>
    <t>LARSEN &amp; TOUBRO LIMITED,C/O</t>
  </si>
  <si>
    <t>D019664</t>
  </si>
  <si>
    <t>TUWA MOTORS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</si>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</sst>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3" fontId="4" fillId="0" borderId="4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43" fontId="2" fillId="0" borderId="6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3" fontId="2" fillId="0" borderId="1" xfId="1" applyFont="1" applyFill="1" applyBorder="1" applyAlignment="1">
      <alignment horizontal="center" vertic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/>
    <xf numFmtId="43" fontId="2" fillId="0" borderId="9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5" fillId="0" borderId="7" xfId="0" applyFont="1" applyFill="1" applyBorder="1"/>
    <xf numFmtId="0" fontId="4" fillId="0" borderId="4" xfId="0" applyFont="1" applyFill="1" applyBorder="1" applyAlignment="1">
      <alignment horizontal="left" vertical="center"/>
    </xf>
    <xf numFmtId="0" fontId="7" fillId="0" borderId="4" xfId="0" applyFont="1" applyFill="1" applyBorder="1"/>
    <xf numFmtId="43" fontId="4" fillId="0" borderId="4" xfId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41.7109375" style="1" bestFit="1" customWidth="1"/>
  </cols>
  <sheetData>
    <row r="1" spans="1:20" ht="15.75" thickBot="1" x14ac:dyDescent="0.3">
      <c r="A1" s="2"/>
      <c r="B1" s="3"/>
      <c r="C1" s="3"/>
      <c r="D1" s="3"/>
      <c r="E1" s="4" t="s">
        <v>0</v>
      </c>
      <c r="F1" s="5"/>
      <c r="G1" s="5"/>
      <c r="H1" s="5"/>
      <c r="I1" s="4" t="s">
        <v>1</v>
      </c>
      <c r="J1" s="5"/>
      <c r="K1" s="5"/>
      <c r="L1" s="5"/>
      <c r="M1" s="4" t="s">
        <v>2</v>
      </c>
      <c r="N1" s="5"/>
      <c r="O1" s="5"/>
      <c r="P1" s="5"/>
      <c r="Q1" s="4" t="s">
        <v>3</v>
      </c>
      <c r="R1" s="5"/>
      <c r="S1" s="5"/>
      <c r="T1" s="5"/>
    </row>
    <row r="2" spans="1:20" ht="39" thickBot="1" x14ac:dyDescent="0.3">
      <c r="A2" s="6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</row>
    <row r="3" spans="1:20" x14ac:dyDescent="0.25">
      <c r="A3" s="10" t="s">
        <v>24</v>
      </c>
      <c r="B3" s="11" t="s">
        <v>25</v>
      </c>
      <c r="C3" s="10" t="s">
        <v>26</v>
      </c>
      <c r="D3" s="12">
        <v>200</v>
      </c>
      <c r="E3" s="12">
        <f t="shared" ref="E3:E57" si="0">+D3*25%</f>
        <v>50</v>
      </c>
      <c r="F3" s="12">
        <f t="shared" ref="F3:F57" si="1">+D3*7.6%</f>
        <v>15.2</v>
      </c>
      <c r="G3" s="12">
        <f t="shared" ref="G3:G57" si="2">+D3*8.2%</f>
        <v>16.399999999999999</v>
      </c>
      <c r="H3" s="12">
        <f t="shared" ref="H3:H57" si="3">+D3*9.2%</f>
        <v>18.399999999999999</v>
      </c>
      <c r="I3" s="12">
        <f t="shared" ref="I3:I14" si="4">+D3*27%</f>
        <v>54</v>
      </c>
      <c r="J3" s="12">
        <f t="shared" ref="J3:J14" si="5">+D3*8.2%</f>
        <v>16.399999999999999</v>
      </c>
      <c r="K3" s="12">
        <f t="shared" ref="K3:K14" si="6">+D3*9.7%</f>
        <v>19.399999999999999</v>
      </c>
      <c r="L3" s="12">
        <f t="shared" ref="L3:L14" si="7">+D3*9.1%</f>
        <v>18.2</v>
      </c>
      <c r="M3" s="12">
        <f t="shared" ref="M3:M14" si="8">+D3*23%</f>
        <v>46</v>
      </c>
      <c r="N3" s="12">
        <f t="shared" ref="N3:N14" si="9">+D3*7.3%</f>
        <v>14.6</v>
      </c>
      <c r="O3" s="12">
        <f t="shared" ref="O3:O14" si="10">+D3*7.8%</f>
        <v>15.6</v>
      </c>
      <c r="P3" s="12">
        <f t="shared" ref="P3:P14" si="11">+D3*7.9%</f>
        <v>15.8</v>
      </c>
      <c r="Q3" s="12">
        <f t="shared" ref="Q3:Q14" si="12">+D3*25%</f>
        <v>50</v>
      </c>
      <c r="R3" s="12">
        <f t="shared" ref="R3:R14" si="13">+D3*8.5%</f>
        <v>17</v>
      </c>
      <c r="S3" s="12">
        <f t="shared" ref="S3:S14" si="14">+D3*8.3%</f>
        <v>16.600000000000001</v>
      </c>
      <c r="T3" s="12">
        <f t="shared" ref="T3:T14" si="15">+D3*8.2%</f>
        <v>16.399999999999999</v>
      </c>
    </row>
    <row r="4" spans="1:20" x14ac:dyDescent="0.25">
      <c r="A4" s="13" t="s">
        <v>27</v>
      </c>
      <c r="B4" s="11" t="s">
        <v>25</v>
      </c>
      <c r="C4" s="13" t="s">
        <v>26</v>
      </c>
      <c r="D4" s="14"/>
      <c r="E4" s="14">
        <f t="shared" si="0"/>
        <v>0</v>
      </c>
      <c r="F4" s="14">
        <f t="shared" si="1"/>
        <v>0</v>
      </c>
      <c r="G4" s="14">
        <f t="shared" si="2"/>
        <v>0</v>
      </c>
      <c r="H4" s="14">
        <f t="shared" si="3"/>
        <v>0</v>
      </c>
      <c r="I4" s="14">
        <f t="shared" si="4"/>
        <v>0</v>
      </c>
      <c r="J4" s="14">
        <f t="shared" si="5"/>
        <v>0</v>
      </c>
      <c r="K4" s="14">
        <f t="shared" si="6"/>
        <v>0</v>
      </c>
      <c r="L4" s="14">
        <f t="shared" si="7"/>
        <v>0</v>
      </c>
      <c r="M4" s="14">
        <f t="shared" si="8"/>
        <v>0</v>
      </c>
      <c r="N4" s="14">
        <f t="shared" si="9"/>
        <v>0</v>
      </c>
      <c r="O4" s="14">
        <f t="shared" si="10"/>
        <v>0</v>
      </c>
      <c r="P4" s="14">
        <f t="shared" si="11"/>
        <v>0</v>
      </c>
      <c r="Q4" s="14">
        <f t="shared" si="12"/>
        <v>0</v>
      </c>
      <c r="R4" s="14">
        <f t="shared" si="13"/>
        <v>0</v>
      </c>
      <c r="S4" s="14">
        <f t="shared" si="14"/>
        <v>0</v>
      </c>
      <c r="T4" s="14">
        <f t="shared" si="15"/>
        <v>0</v>
      </c>
    </row>
    <row r="5" spans="1:20" x14ac:dyDescent="0.25">
      <c r="A5" s="13" t="s">
        <v>28</v>
      </c>
      <c r="B5" s="15" t="s">
        <v>29</v>
      </c>
      <c r="C5" s="13" t="s">
        <v>26</v>
      </c>
      <c r="D5" s="16">
        <v>40</v>
      </c>
      <c r="E5" s="16">
        <f t="shared" si="0"/>
        <v>10</v>
      </c>
      <c r="F5" s="16">
        <f t="shared" si="1"/>
        <v>3.04</v>
      </c>
      <c r="G5" s="14">
        <f t="shared" si="2"/>
        <v>3.2799999999999994</v>
      </c>
      <c r="H5" s="16">
        <f t="shared" si="3"/>
        <v>3.6799999999999997</v>
      </c>
      <c r="I5" s="16">
        <f t="shared" si="4"/>
        <v>10.8</v>
      </c>
      <c r="J5" s="16">
        <f t="shared" si="5"/>
        <v>3.2799999999999994</v>
      </c>
      <c r="K5" s="16">
        <f t="shared" si="6"/>
        <v>3.8799999999999994</v>
      </c>
      <c r="L5" s="16">
        <f t="shared" si="7"/>
        <v>3.6399999999999997</v>
      </c>
      <c r="M5" s="16">
        <f t="shared" si="8"/>
        <v>9.2000000000000011</v>
      </c>
      <c r="N5" s="16">
        <f t="shared" si="9"/>
        <v>2.92</v>
      </c>
      <c r="O5" s="16">
        <f t="shared" si="10"/>
        <v>3.12</v>
      </c>
      <c r="P5" s="16">
        <f t="shared" si="11"/>
        <v>3.16</v>
      </c>
      <c r="Q5" s="16">
        <f t="shared" si="12"/>
        <v>10</v>
      </c>
      <c r="R5" s="16">
        <f t="shared" si="13"/>
        <v>3.4000000000000004</v>
      </c>
      <c r="S5" s="16">
        <f t="shared" si="14"/>
        <v>3.3200000000000003</v>
      </c>
      <c r="T5" s="16">
        <f t="shared" si="15"/>
        <v>3.2799999999999994</v>
      </c>
    </row>
    <row r="6" spans="1:20" x14ac:dyDescent="0.25">
      <c r="A6" s="13" t="s">
        <v>30</v>
      </c>
      <c r="B6" s="15" t="s">
        <v>31</v>
      </c>
      <c r="C6" s="13" t="s">
        <v>26</v>
      </c>
      <c r="D6" s="16">
        <v>39</v>
      </c>
      <c r="E6" s="16">
        <f t="shared" si="0"/>
        <v>9.75</v>
      </c>
      <c r="F6" s="16">
        <f t="shared" si="1"/>
        <v>2.964</v>
      </c>
      <c r="G6" s="14">
        <f t="shared" si="2"/>
        <v>3.1979999999999995</v>
      </c>
      <c r="H6" s="16">
        <f t="shared" si="3"/>
        <v>3.5880000000000001</v>
      </c>
      <c r="I6" s="16">
        <f t="shared" si="4"/>
        <v>10.530000000000001</v>
      </c>
      <c r="J6" s="16">
        <f t="shared" si="5"/>
        <v>3.1979999999999995</v>
      </c>
      <c r="K6" s="16">
        <f t="shared" si="6"/>
        <v>3.7829999999999995</v>
      </c>
      <c r="L6" s="16">
        <f t="shared" si="7"/>
        <v>3.5489999999999999</v>
      </c>
      <c r="M6" s="16">
        <f t="shared" si="8"/>
        <v>8.9700000000000006</v>
      </c>
      <c r="N6" s="16">
        <f t="shared" si="9"/>
        <v>2.847</v>
      </c>
      <c r="O6" s="16">
        <f t="shared" si="10"/>
        <v>3.0419999999999998</v>
      </c>
      <c r="P6" s="16">
        <f t="shared" si="11"/>
        <v>3.081</v>
      </c>
      <c r="Q6" s="16">
        <f t="shared" si="12"/>
        <v>9.75</v>
      </c>
      <c r="R6" s="16">
        <f t="shared" si="13"/>
        <v>3.3150000000000004</v>
      </c>
      <c r="S6" s="16">
        <f t="shared" si="14"/>
        <v>3.2370000000000001</v>
      </c>
      <c r="T6" s="16">
        <f t="shared" si="15"/>
        <v>3.1979999999999995</v>
      </c>
    </row>
    <row r="7" spans="1:20" x14ac:dyDescent="0.25">
      <c r="A7" s="13" t="s">
        <v>32</v>
      </c>
      <c r="B7" s="15" t="s">
        <v>33</v>
      </c>
      <c r="C7" s="13" t="s">
        <v>26</v>
      </c>
      <c r="D7" s="16">
        <v>180</v>
      </c>
      <c r="E7" s="16">
        <f t="shared" si="0"/>
        <v>45</v>
      </c>
      <c r="F7" s="16">
        <f t="shared" si="1"/>
        <v>13.68</v>
      </c>
      <c r="G7" s="16">
        <f t="shared" si="2"/>
        <v>14.759999999999998</v>
      </c>
      <c r="H7" s="16">
        <f t="shared" si="3"/>
        <v>16.559999999999999</v>
      </c>
      <c r="I7" s="16">
        <f t="shared" si="4"/>
        <v>48.6</v>
      </c>
      <c r="J7" s="16">
        <f t="shared" si="5"/>
        <v>14.759999999999998</v>
      </c>
      <c r="K7" s="16">
        <f t="shared" si="6"/>
        <v>17.459999999999997</v>
      </c>
      <c r="L7" s="16">
        <f t="shared" si="7"/>
        <v>16.38</v>
      </c>
      <c r="M7" s="16">
        <f t="shared" si="8"/>
        <v>41.4</v>
      </c>
      <c r="N7" s="16">
        <f t="shared" si="9"/>
        <v>13.139999999999999</v>
      </c>
      <c r="O7" s="16">
        <f t="shared" si="10"/>
        <v>14.04</v>
      </c>
      <c r="P7" s="16">
        <f t="shared" si="11"/>
        <v>14.22</v>
      </c>
      <c r="Q7" s="16">
        <f t="shared" si="12"/>
        <v>45</v>
      </c>
      <c r="R7" s="16">
        <f t="shared" si="13"/>
        <v>15.3</v>
      </c>
      <c r="S7" s="16">
        <f t="shared" si="14"/>
        <v>14.940000000000001</v>
      </c>
      <c r="T7" s="16">
        <f t="shared" si="15"/>
        <v>14.759999999999998</v>
      </c>
    </row>
    <row r="8" spans="1:20" x14ac:dyDescent="0.25">
      <c r="A8" s="13" t="s">
        <v>34</v>
      </c>
      <c r="B8" s="15" t="s">
        <v>35</v>
      </c>
      <c r="C8" s="13" t="s">
        <v>26</v>
      </c>
      <c r="D8" s="16">
        <v>55</v>
      </c>
      <c r="E8" s="16">
        <f t="shared" si="0"/>
        <v>13.75</v>
      </c>
      <c r="F8" s="16">
        <f t="shared" si="1"/>
        <v>4.18</v>
      </c>
      <c r="G8" s="16">
        <f t="shared" si="2"/>
        <v>4.51</v>
      </c>
      <c r="H8" s="16">
        <f t="shared" si="3"/>
        <v>5.0599999999999996</v>
      </c>
      <c r="I8" s="16">
        <f t="shared" si="4"/>
        <v>14.850000000000001</v>
      </c>
      <c r="J8" s="16">
        <f t="shared" si="5"/>
        <v>4.51</v>
      </c>
      <c r="K8" s="16">
        <f t="shared" si="6"/>
        <v>5.3349999999999991</v>
      </c>
      <c r="L8" s="16">
        <f t="shared" si="7"/>
        <v>5.0049999999999999</v>
      </c>
      <c r="M8" s="16">
        <f t="shared" si="8"/>
        <v>12.65</v>
      </c>
      <c r="N8" s="16">
        <f t="shared" si="9"/>
        <v>4.0149999999999997</v>
      </c>
      <c r="O8" s="16">
        <f t="shared" si="10"/>
        <v>4.29</v>
      </c>
      <c r="P8" s="16">
        <f t="shared" si="11"/>
        <v>4.3449999999999998</v>
      </c>
      <c r="Q8" s="16">
        <f t="shared" si="12"/>
        <v>13.75</v>
      </c>
      <c r="R8" s="16">
        <f t="shared" si="13"/>
        <v>4.6750000000000007</v>
      </c>
      <c r="S8" s="16">
        <f t="shared" si="14"/>
        <v>4.5650000000000004</v>
      </c>
      <c r="T8" s="16">
        <f t="shared" si="15"/>
        <v>4.51</v>
      </c>
    </row>
    <row r="9" spans="1:20" x14ac:dyDescent="0.25">
      <c r="A9" s="13" t="s">
        <v>36</v>
      </c>
      <c r="B9" s="17" t="s">
        <v>37</v>
      </c>
      <c r="C9" s="13" t="s">
        <v>26</v>
      </c>
      <c r="D9" s="16">
        <v>36</v>
      </c>
      <c r="E9" s="16">
        <f t="shared" si="0"/>
        <v>9</v>
      </c>
      <c r="F9" s="16">
        <f t="shared" si="1"/>
        <v>2.7359999999999998</v>
      </c>
      <c r="G9" s="16">
        <f t="shared" si="2"/>
        <v>2.9519999999999995</v>
      </c>
      <c r="H9" s="16">
        <f t="shared" si="3"/>
        <v>3.3119999999999998</v>
      </c>
      <c r="I9" s="16">
        <f t="shared" si="4"/>
        <v>9.7200000000000006</v>
      </c>
      <c r="J9" s="16">
        <f t="shared" si="5"/>
        <v>2.9519999999999995</v>
      </c>
      <c r="K9" s="16">
        <f t="shared" si="6"/>
        <v>3.4919999999999995</v>
      </c>
      <c r="L9" s="16">
        <f t="shared" si="7"/>
        <v>3.2759999999999998</v>
      </c>
      <c r="M9" s="16">
        <f t="shared" si="8"/>
        <v>8.2800000000000011</v>
      </c>
      <c r="N9" s="16">
        <f t="shared" si="9"/>
        <v>2.6279999999999997</v>
      </c>
      <c r="O9" s="16">
        <f t="shared" si="10"/>
        <v>2.8079999999999998</v>
      </c>
      <c r="P9" s="16">
        <f t="shared" si="11"/>
        <v>2.8439999999999999</v>
      </c>
      <c r="Q9" s="16">
        <f t="shared" si="12"/>
        <v>9</v>
      </c>
      <c r="R9" s="16">
        <f t="shared" si="13"/>
        <v>3.06</v>
      </c>
      <c r="S9" s="16">
        <f t="shared" si="14"/>
        <v>2.988</v>
      </c>
      <c r="T9" s="16">
        <f t="shared" si="15"/>
        <v>2.9519999999999995</v>
      </c>
    </row>
    <row r="10" spans="1:20" x14ac:dyDescent="0.25">
      <c r="A10" s="13" t="s">
        <v>38</v>
      </c>
      <c r="B10" s="17" t="s">
        <v>39</v>
      </c>
      <c r="C10" s="13" t="s">
        <v>26</v>
      </c>
      <c r="D10" s="16">
        <v>150</v>
      </c>
      <c r="E10" s="16">
        <f t="shared" si="0"/>
        <v>37.5</v>
      </c>
      <c r="F10" s="16">
        <f t="shared" si="1"/>
        <v>11.4</v>
      </c>
      <c r="G10" s="16">
        <f t="shared" si="2"/>
        <v>12.299999999999999</v>
      </c>
      <c r="H10" s="16">
        <f t="shared" si="3"/>
        <v>13.799999999999999</v>
      </c>
      <c r="I10" s="16">
        <f t="shared" si="4"/>
        <v>40.5</v>
      </c>
      <c r="J10" s="16">
        <f t="shared" si="5"/>
        <v>12.299999999999999</v>
      </c>
      <c r="K10" s="16">
        <f t="shared" si="6"/>
        <v>14.549999999999999</v>
      </c>
      <c r="L10" s="16">
        <f t="shared" si="7"/>
        <v>13.65</v>
      </c>
      <c r="M10" s="16">
        <f t="shared" si="8"/>
        <v>34.5</v>
      </c>
      <c r="N10" s="16">
        <f t="shared" si="9"/>
        <v>10.95</v>
      </c>
      <c r="O10" s="16">
        <f t="shared" si="10"/>
        <v>11.7</v>
      </c>
      <c r="P10" s="16">
        <f t="shared" si="11"/>
        <v>11.85</v>
      </c>
      <c r="Q10" s="16">
        <f t="shared" si="12"/>
        <v>37.5</v>
      </c>
      <c r="R10" s="16">
        <f t="shared" si="13"/>
        <v>12.750000000000002</v>
      </c>
      <c r="S10" s="16">
        <f t="shared" si="14"/>
        <v>12.450000000000001</v>
      </c>
      <c r="T10" s="16">
        <f t="shared" si="15"/>
        <v>12.299999999999999</v>
      </c>
    </row>
    <row r="11" spans="1:20" x14ac:dyDescent="0.25">
      <c r="A11" s="13" t="s">
        <v>40</v>
      </c>
      <c r="B11" s="11" t="s">
        <v>41</v>
      </c>
      <c r="C11" s="13" t="s">
        <v>42</v>
      </c>
      <c r="D11" s="14">
        <v>260</v>
      </c>
      <c r="E11" s="14">
        <f t="shared" si="0"/>
        <v>65</v>
      </c>
      <c r="F11" s="14">
        <f t="shared" si="1"/>
        <v>19.759999999999998</v>
      </c>
      <c r="G11" s="14">
        <f t="shared" si="2"/>
        <v>21.319999999999997</v>
      </c>
      <c r="H11" s="14">
        <f t="shared" si="3"/>
        <v>23.919999999999998</v>
      </c>
      <c r="I11" s="14">
        <f t="shared" si="4"/>
        <v>70.2</v>
      </c>
      <c r="J11" s="14">
        <f t="shared" si="5"/>
        <v>21.319999999999997</v>
      </c>
      <c r="K11" s="14">
        <f t="shared" si="6"/>
        <v>25.22</v>
      </c>
      <c r="L11" s="14">
        <f t="shared" si="7"/>
        <v>23.66</v>
      </c>
      <c r="M11" s="14">
        <f t="shared" si="8"/>
        <v>59.800000000000004</v>
      </c>
      <c r="N11" s="14">
        <f t="shared" si="9"/>
        <v>18.98</v>
      </c>
      <c r="O11" s="14">
        <f t="shared" si="10"/>
        <v>20.28</v>
      </c>
      <c r="P11" s="14">
        <f t="shared" si="11"/>
        <v>20.54</v>
      </c>
      <c r="Q11" s="14">
        <f t="shared" si="12"/>
        <v>65</v>
      </c>
      <c r="R11" s="14">
        <f t="shared" si="13"/>
        <v>22.1</v>
      </c>
      <c r="S11" s="14">
        <f t="shared" si="14"/>
        <v>21.580000000000002</v>
      </c>
      <c r="T11" s="14">
        <f t="shared" si="15"/>
        <v>21.319999999999997</v>
      </c>
    </row>
    <row r="12" spans="1:20" x14ac:dyDescent="0.25">
      <c r="A12" s="13" t="s">
        <v>43</v>
      </c>
      <c r="B12" s="11" t="s">
        <v>41</v>
      </c>
      <c r="C12" s="13" t="s">
        <v>42</v>
      </c>
      <c r="D12" s="14"/>
      <c r="E12" s="14">
        <f t="shared" si="0"/>
        <v>0</v>
      </c>
      <c r="F12" s="14">
        <f t="shared" si="1"/>
        <v>0</v>
      </c>
      <c r="G12" s="14">
        <f t="shared" si="2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  <c r="N12" s="14">
        <f t="shared" si="9"/>
        <v>0</v>
      </c>
      <c r="O12" s="14">
        <f t="shared" si="10"/>
        <v>0</v>
      </c>
      <c r="P12" s="14">
        <f t="shared" si="11"/>
        <v>0</v>
      </c>
      <c r="Q12" s="14">
        <f t="shared" si="12"/>
        <v>0</v>
      </c>
      <c r="R12" s="14">
        <f t="shared" si="13"/>
        <v>0</v>
      </c>
      <c r="S12" s="14">
        <f t="shared" si="14"/>
        <v>0</v>
      </c>
      <c r="T12" s="14">
        <f t="shared" si="15"/>
        <v>0</v>
      </c>
    </row>
    <row r="13" spans="1:20" x14ac:dyDescent="0.25">
      <c r="A13" s="13" t="s">
        <v>44</v>
      </c>
      <c r="B13" s="15" t="s">
        <v>45</v>
      </c>
      <c r="C13" s="13" t="s">
        <v>42</v>
      </c>
      <c r="D13" s="16">
        <v>200</v>
      </c>
      <c r="E13" s="16">
        <f t="shared" si="0"/>
        <v>50</v>
      </c>
      <c r="F13" s="16">
        <f t="shared" si="1"/>
        <v>15.2</v>
      </c>
      <c r="G13" s="16">
        <f t="shared" si="2"/>
        <v>16.399999999999999</v>
      </c>
      <c r="H13" s="16">
        <f t="shared" si="3"/>
        <v>18.399999999999999</v>
      </c>
      <c r="I13" s="16">
        <f t="shared" si="4"/>
        <v>54</v>
      </c>
      <c r="J13" s="16">
        <f t="shared" si="5"/>
        <v>16.399999999999999</v>
      </c>
      <c r="K13" s="16">
        <f t="shared" si="6"/>
        <v>19.399999999999999</v>
      </c>
      <c r="L13" s="16">
        <f t="shared" si="7"/>
        <v>18.2</v>
      </c>
      <c r="M13" s="16">
        <f t="shared" si="8"/>
        <v>46</v>
      </c>
      <c r="N13" s="16">
        <f t="shared" si="9"/>
        <v>14.6</v>
      </c>
      <c r="O13" s="16">
        <f t="shared" si="10"/>
        <v>15.6</v>
      </c>
      <c r="P13" s="16">
        <f t="shared" si="11"/>
        <v>15.8</v>
      </c>
      <c r="Q13" s="16">
        <f t="shared" si="12"/>
        <v>50</v>
      </c>
      <c r="R13" s="16">
        <f t="shared" si="13"/>
        <v>17</v>
      </c>
      <c r="S13" s="16">
        <f t="shared" si="14"/>
        <v>16.600000000000001</v>
      </c>
      <c r="T13" s="16">
        <f t="shared" si="15"/>
        <v>16.399999999999999</v>
      </c>
    </row>
    <row r="14" spans="1:20" x14ac:dyDescent="0.25">
      <c r="A14" s="13" t="s">
        <v>46</v>
      </c>
      <c r="B14" s="15" t="s">
        <v>47</v>
      </c>
      <c r="C14" s="13" t="s">
        <v>42</v>
      </c>
      <c r="D14" s="16">
        <v>210</v>
      </c>
      <c r="E14" s="16">
        <f t="shared" si="0"/>
        <v>52.5</v>
      </c>
      <c r="F14" s="16">
        <f t="shared" si="1"/>
        <v>15.959999999999999</v>
      </c>
      <c r="G14" s="16">
        <f t="shared" si="2"/>
        <v>17.22</v>
      </c>
      <c r="H14" s="16">
        <f t="shared" si="3"/>
        <v>19.32</v>
      </c>
      <c r="I14" s="16">
        <f t="shared" si="4"/>
        <v>56.7</v>
      </c>
      <c r="J14" s="16">
        <f t="shared" si="5"/>
        <v>17.22</v>
      </c>
      <c r="K14" s="16">
        <f t="shared" si="6"/>
        <v>20.369999999999997</v>
      </c>
      <c r="L14" s="16">
        <f t="shared" si="7"/>
        <v>19.11</v>
      </c>
      <c r="M14" s="16">
        <f t="shared" si="8"/>
        <v>48.300000000000004</v>
      </c>
      <c r="N14" s="16">
        <f t="shared" si="9"/>
        <v>15.329999999999998</v>
      </c>
      <c r="O14" s="16">
        <f t="shared" si="10"/>
        <v>16.38</v>
      </c>
      <c r="P14" s="16">
        <f t="shared" si="11"/>
        <v>16.59</v>
      </c>
      <c r="Q14" s="16">
        <f t="shared" si="12"/>
        <v>52.5</v>
      </c>
      <c r="R14" s="16">
        <f t="shared" si="13"/>
        <v>17.850000000000001</v>
      </c>
      <c r="S14" s="16">
        <f t="shared" si="14"/>
        <v>17.43</v>
      </c>
      <c r="T14" s="16">
        <f t="shared" si="15"/>
        <v>17.22</v>
      </c>
    </row>
    <row r="15" spans="1:20" x14ac:dyDescent="0.25">
      <c r="A15" s="13" t="s">
        <v>48</v>
      </c>
      <c r="B15" s="15" t="s">
        <v>49</v>
      </c>
      <c r="C15" s="13" t="s">
        <v>42</v>
      </c>
      <c r="D15" s="16">
        <v>55</v>
      </c>
      <c r="E15" s="16">
        <f t="shared" si="0"/>
        <v>13.75</v>
      </c>
      <c r="F15" s="16">
        <f t="shared" si="1"/>
        <v>4.18</v>
      </c>
      <c r="G15" s="16">
        <f t="shared" si="2"/>
        <v>4.51</v>
      </c>
      <c r="H15" s="16">
        <f t="shared" si="3"/>
        <v>5.0599999999999996</v>
      </c>
      <c r="I15" s="16">
        <v>0</v>
      </c>
      <c r="J15" s="16">
        <v>0</v>
      </c>
      <c r="K15" s="16">
        <v>0</v>
      </c>
      <c r="L15" s="16">
        <v>0</v>
      </c>
      <c r="M15" s="16">
        <v>20.63</v>
      </c>
      <c r="N15" s="16">
        <v>6.88</v>
      </c>
      <c r="O15" s="16">
        <v>6.88</v>
      </c>
      <c r="P15" s="16">
        <v>6.88</v>
      </c>
      <c r="Q15" s="16">
        <v>20.63</v>
      </c>
      <c r="R15" s="16">
        <v>6.88</v>
      </c>
      <c r="S15" s="16">
        <v>6.88</v>
      </c>
      <c r="T15" s="16">
        <v>6.85</v>
      </c>
    </row>
    <row r="16" spans="1:20" x14ac:dyDescent="0.25">
      <c r="A16" s="13" t="s">
        <v>50</v>
      </c>
      <c r="B16" s="15" t="s">
        <v>51</v>
      </c>
      <c r="C16" s="13" t="s">
        <v>42</v>
      </c>
      <c r="D16" s="16">
        <v>30</v>
      </c>
      <c r="E16" s="16">
        <f t="shared" si="0"/>
        <v>7.5</v>
      </c>
      <c r="F16" s="16">
        <f t="shared" si="1"/>
        <v>2.2799999999999998</v>
      </c>
      <c r="G16" s="16">
        <f t="shared" si="2"/>
        <v>2.4599999999999995</v>
      </c>
      <c r="H16" s="16">
        <f t="shared" si="3"/>
        <v>2.76</v>
      </c>
      <c r="I16" s="16">
        <f t="shared" ref="I16:I57" si="16">+D16*27%</f>
        <v>8.1000000000000014</v>
      </c>
      <c r="J16" s="16">
        <f t="shared" ref="J16:J57" si="17">+D16*8.2%</f>
        <v>2.4599999999999995</v>
      </c>
      <c r="K16" s="16">
        <f t="shared" ref="K16:K57" si="18">+D16*9.7%</f>
        <v>2.9099999999999997</v>
      </c>
      <c r="L16" s="16">
        <f t="shared" ref="L16:L57" si="19">+D16*9.1%</f>
        <v>2.73</v>
      </c>
      <c r="M16" s="16">
        <f t="shared" ref="M16:M57" si="20">+D16*23%</f>
        <v>6.9</v>
      </c>
      <c r="N16" s="16">
        <f t="shared" ref="N16:N57" si="21">+D16*7.3%</f>
        <v>2.19</v>
      </c>
      <c r="O16" s="16">
        <f t="shared" ref="O16:O57" si="22">+D16*7.8%</f>
        <v>2.34</v>
      </c>
      <c r="P16" s="16">
        <f t="shared" ref="P16:P57" si="23">+D16*7.9%</f>
        <v>2.37</v>
      </c>
      <c r="Q16" s="16">
        <f t="shared" ref="Q16:Q57" si="24">+D16*25%</f>
        <v>7.5</v>
      </c>
      <c r="R16" s="16">
        <f t="shared" ref="R16:R57" si="25">+D16*8.5%</f>
        <v>2.5500000000000003</v>
      </c>
      <c r="S16" s="16">
        <f t="shared" ref="S16:S57" si="26">+D16*8.3%</f>
        <v>2.4900000000000002</v>
      </c>
      <c r="T16" s="16">
        <f t="shared" ref="T16:T57" si="27">+D16*8.2%</f>
        <v>2.4599999999999995</v>
      </c>
    </row>
    <row r="17" spans="1:20" x14ac:dyDescent="0.25">
      <c r="A17" s="13" t="s">
        <v>52</v>
      </c>
      <c r="B17" s="15" t="s">
        <v>53</v>
      </c>
      <c r="C17" s="13" t="s">
        <v>42</v>
      </c>
      <c r="D17" s="16">
        <v>80</v>
      </c>
      <c r="E17" s="16">
        <f t="shared" si="0"/>
        <v>20</v>
      </c>
      <c r="F17" s="16">
        <f t="shared" si="1"/>
        <v>6.08</v>
      </c>
      <c r="G17" s="16">
        <f t="shared" si="2"/>
        <v>6.5599999999999987</v>
      </c>
      <c r="H17" s="16">
        <f t="shared" si="3"/>
        <v>7.3599999999999994</v>
      </c>
      <c r="I17" s="16">
        <f t="shared" si="16"/>
        <v>21.6</v>
      </c>
      <c r="J17" s="16">
        <f t="shared" si="17"/>
        <v>6.5599999999999987</v>
      </c>
      <c r="K17" s="16">
        <f t="shared" si="18"/>
        <v>7.7599999999999989</v>
      </c>
      <c r="L17" s="16">
        <f t="shared" si="19"/>
        <v>7.2799999999999994</v>
      </c>
      <c r="M17" s="16">
        <f t="shared" si="20"/>
        <v>18.400000000000002</v>
      </c>
      <c r="N17" s="16">
        <f t="shared" si="21"/>
        <v>5.84</v>
      </c>
      <c r="O17" s="16">
        <f t="shared" si="22"/>
        <v>6.24</v>
      </c>
      <c r="P17" s="16">
        <f t="shared" si="23"/>
        <v>6.32</v>
      </c>
      <c r="Q17" s="16">
        <f t="shared" si="24"/>
        <v>20</v>
      </c>
      <c r="R17" s="16">
        <f t="shared" si="25"/>
        <v>6.8000000000000007</v>
      </c>
      <c r="S17" s="16">
        <f t="shared" si="26"/>
        <v>6.6400000000000006</v>
      </c>
      <c r="T17" s="16">
        <f t="shared" si="27"/>
        <v>6.5599999999999987</v>
      </c>
    </row>
    <row r="18" spans="1:20" x14ac:dyDescent="0.25">
      <c r="A18" s="13" t="s">
        <v>54</v>
      </c>
      <c r="B18" s="11" t="s">
        <v>55</v>
      </c>
      <c r="C18" s="13" t="s">
        <v>42</v>
      </c>
      <c r="D18" s="14">
        <v>515</v>
      </c>
      <c r="E18" s="14">
        <f t="shared" si="0"/>
        <v>128.75</v>
      </c>
      <c r="F18" s="14">
        <f t="shared" si="1"/>
        <v>39.14</v>
      </c>
      <c r="G18" s="14">
        <f t="shared" si="2"/>
        <v>42.23</v>
      </c>
      <c r="H18" s="14">
        <f t="shared" si="3"/>
        <v>47.38</v>
      </c>
      <c r="I18" s="14">
        <f t="shared" si="16"/>
        <v>139.05000000000001</v>
      </c>
      <c r="J18" s="14">
        <f t="shared" si="17"/>
        <v>42.23</v>
      </c>
      <c r="K18" s="14">
        <f t="shared" si="18"/>
        <v>49.954999999999991</v>
      </c>
      <c r="L18" s="14">
        <f t="shared" si="19"/>
        <v>46.865000000000002</v>
      </c>
      <c r="M18" s="14">
        <f t="shared" si="20"/>
        <v>118.45</v>
      </c>
      <c r="N18" s="14">
        <f t="shared" si="21"/>
        <v>37.594999999999999</v>
      </c>
      <c r="O18" s="14">
        <f t="shared" si="22"/>
        <v>40.17</v>
      </c>
      <c r="P18" s="14">
        <f t="shared" si="23"/>
        <v>40.685000000000002</v>
      </c>
      <c r="Q18" s="14">
        <f t="shared" si="24"/>
        <v>128.75</v>
      </c>
      <c r="R18" s="14">
        <f t="shared" si="25"/>
        <v>43.775000000000006</v>
      </c>
      <c r="S18" s="14">
        <f t="shared" si="26"/>
        <v>42.745000000000005</v>
      </c>
      <c r="T18" s="14">
        <f t="shared" si="27"/>
        <v>42.23</v>
      </c>
    </row>
    <row r="19" spans="1:20" x14ac:dyDescent="0.25">
      <c r="A19" s="13" t="s">
        <v>56</v>
      </c>
      <c r="B19" s="11" t="s">
        <v>55</v>
      </c>
      <c r="C19" s="13" t="s">
        <v>42</v>
      </c>
      <c r="D19" s="14"/>
      <c r="E19" s="14">
        <f t="shared" si="0"/>
        <v>0</v>
      </c>
      <c r="F19" s="14">
        <f t="shared" si="1"/>
        <v>0</v>
      </c>
      <c r="G19" s="14">
        <f t="shared" si="2"/>
        <v>0</v>
      </c>
      <c r="H19" s="14">
        <f t="shared" si="3"/>
        <v>0</v>
      </c>
      <c r="I19" s="14">
        <f t="shared" si="16"/>
        <v>0</v>
      </c>
      <c r="J19" s="14">
        <f t="shared" si="17"/>
        <v>0</v>
      </c>
      <c r="K19" s="14">
        <f t="shared" si="18"/>
        <v>0</v>
      </c>
      <c r="L19" s="14">
        <f t="shared" si="19"/>
        <v>0</v>
      </c>
      <c r="M19" s="14">
        <f t="shared" si="20"/>
        <v>0</v>
      </c>
      <c r="N19" s="14">
        <f t="shared" si="21"/>
        <v>0</v>
      </c>
      <c r="O19" s="14">
        <f t="shared" si="22"/>
        <v>0</v>
      </c>
      <c r="P19" s="14">
        <f t="shared" si="23"/>
        <v>0</v>
      </c>
      <c r="Q19" s="14">
        <f t="shared" si="24"/>
        <v>0</v>
      </c>
      <c r="R19" s="14">
        <f t="shared" si="25"/>
        <v>0</v>
      </c>
      <c r="S19" s="14">
        <f t="shared" si="26"/>
        <v>0</v>
      </c>
      <c r="T19" s="14">
        <f t="shared" si="27"/>
        <v>0</v>
      </c>
    </row>
    <row r="20" spans="1:20" x14ac:dyDescent="0.25">
      <c r="A20" s="13" t="s">
        <v>57</v>
      </c>
      <c r="B20" s="15" t="s">
        <v>58</v>
      </c>
      <c r="C20" s="13" t="s">
        <v>42</v>
      </c>
      <c r="D20" s="16">
        <v>40</v>
      </c>
      <c r="E20" s="16">
        <f t="shared" si="0"/>
        <v>10</v>
      </c>
      <c r="F20" s="16">
        <f t="shared" si="1"/>
        <v>3.04</v>
      </c>
      <c r="G20" s="16">
        <f t="shared" si="2"/>
        <v>3.2799999999999994</v>
      </c>
      <c r="H20" s="16">
        <f t="shared" si="3"/>
        <v>3.6799999999999997</v>
      </c>
      <c r="I20" s="16">
        <f t="shared" si="16"/>
        <v>10.8</v>
      </c>
      <c r="J20" s="16">
        <f t="shared" si="17"/>
        <v>3.2799999999999994</v>
      </c>
      <c r="K20" s="16">
        <f t="shared" si="18"/>
        <v>3.8799999999999994</v>
      </c>
      <c r="L20" s="16">
        <f t="shared" si="19"/>
        <v>3.6399999999999997</v>
      </c>
      <c r="M20" s="16">
        <f t="shared" si="20"/>
        <v>9.2000000000000011</v>
      </c>
      <c r="N20" s="16">
        <f t="shared" si="21"/>
        <v>2.92</v>
      </c>
      <c r="O20" s="16">
        <f t="shared" si="22"/>
        <v>3.12</v>
      </c>
      <c r="P20" s="16">
        <f t="shared" si="23"/>
        <v>3.16</v>
      </c>
      <c r="Q20" s="16">
        <f t="shared" si="24"/>
        <v>10</v>
      </c>
      <c r="R20" s="16">
        <f t="shared" si="25"/>
        <v>3.4000000000000004</v>
      </c>
      <c r="S20" s="16">
        <f t="shared" si="26"/>
        <v>3.3200000000000003</v>
      </c>
      <c r="T20" s="16">
        <f t="shared" si="27"/>
        <v>3.2799999999999994</v>
      </c>
    </row>
    <row r="21" spans="1:20" x14ac:dyDescent="0.25">
      <c r="A21" s="13" t="s">
        <v>59</v>
      </c>
      <c r="B21" s="15" t="s">
        <v>60</v>
      </c>
      <c r="C21" s="13" t="s">
        <v>42</v>
      </c>
      <c r="D21" s="16">
        <v>10</v>
      </c>
      <c r="E21" s="16">
        <f t="shared" si="0"/>
        <v>2.5</v>
      </c>
      <c r="F21" s="16">
        <f t="shared" si="1"/>
        <v>0.76</v>
      </c>
      <c r="G21" s="16">
        <f t="shared" si="2"/>
        <v>0.81999999999999984</v>
      </c>
      <c r="H21" s="16">
        <f t="shared" si="3"/>
        <v>0.91999999999999993</v>
      </c>
      <c r="I21" s="16">
        <f t="shared" si="16"/>
        <v>2.7</v>
      </c>
      <c r="J21" s="16">
        <f t="shared" si="17"/>
        <v>0.81999999999999984</v>
      </c>
      <c r="K21" s="16">
        <f t="shared" si="18"/>
        <v>0.96999999999999986</v>
      </c>
      <c r="L21" s="16">
        <f t="shared" si="19"/>
        <v>0.90999999999999992</v>
      </c>
      <c r="M21" s="16">
        <f t="shared" si="20"/>
        <v>2.3000000000000003</v>
      </c>
      <c r="N21" s="16">
        <f t="shared" si="21"/>
        <v>0.73</v>
      </c>
      <c r="O21" s="16">
        <f t="shared" si="22"/>
        <v>0.78</v>
      </c>
      <c r="P21" s="16">
        <f t="shared" si="23"/>
        <v>0.79</v>
      </c>
      <c r="Q21" s="16">
        <f t="shared" si="24"/>
        <v>2.5</v>
      </c>
      <c r="R21" s="16">
        <f t="shared" si="25"/>
        <v>0.85000000000000009</v>
      </c>
      <c r="S21" s="16">
        <f t="shared" si="26"/>
        <v>0.83000000000000007</v>
      </c>
      <c r="T21" s="16">
        <f t="shared" si="27"/>
        <v>0.81999999999999984</v>
      </c>
    </row>
    <row r="22" spans="1:20" x14ac:dyDescent="0.25">
      <c r="A22" s="13" t="s">
        <v>61</v>
      </c>
      <c r="B22" s="15" t="s">
        <v>62</v>
      </c>
      <c r="C22" s="13" t="s">
        <v>42</v>
      </c>
      <c r="D22" s="16">
        <v>100</v>
      </c>
      <c r="E22" s="16">
        <f t="shared" si="0"/>
        <v>25</v>
      </c>
      <c r="F22" s="16">
        <f t="shared" si="1"/>
        <v>7.6</v>
      </c>
      <c r="G22" s="16">
        <f t="shared" si="2"/>
        <v>8.1999999999999993</v>
      </c>
      <c r="H22" s="16">
        <f t="shared" si="3"/>
        <v>9.1999999999999993</v>
      </c>
      <c r="I22" s="16">
        <f t="shared" si="16"/>
        <v>27</v>
      </c>
      <c r="J22" s="16">
        <f t="shared" si="17"/>
        <v>8.1999999999999993</v>
      </c>
      <c r="K22" s="16">
        <f t="shared" si="18"/>
        <v>9.6999999999999993</v>
      </c>
      <c r="L22" s="16">
        <f t="shared" si="19"/>
        <v>9.1</v>
      </c>
      <c r="M22" s="16">
        <f t="shared" si="20"/>
        <v>23</v>
      </c>
      <c r="N22" s="16">
        <f t="shared" si="21"/>
        <v>7.3</v>
      </c>
      <c r="O22" s="16">
        <f t="shared" si="22"/>
        <v>7.8</v>
      </c>
      <c r="P22" s="16">
        <f t="shared" si="23"/>
        <v>7.9</v>
      </c>
      <c r="Q22" s="16">
        <f t="shared" si="24"/>
        <v>25</v>
      </c>
      <c r="R22" s="16">
        <f t="shared" si="25"/>
        <v>8.5</v>
      </c>
      <c r="S22" s="16">
        <f t="shared" si="26"/>
        <v>8.3000000000000007</v>
      </c>
      <c r="T22" s="16">
        <f t="shared" si="27"/>
        <v>8.1999999999999993</v>
      </c>
    </row>
    <row r="23" spans="1:20" x14ac:dyDescent="0.25">
      <c r="A23" s="13" t="s">
        <v>63</v>
      </c>
      <c r="B23" s="15" t="s">
        <v>64</v>
      </c>
      <c r="C23" s="13" t="s">
        <v>42</v>
      </c>
      <c r="D23" s="16">
        <v>10</v>
      </c>
      <c r="E23" s="16">
        <f t="shared" si="0"/>
        <v>2.5</v>
      </c>
      <c r="F23" s="16">
        <f t="shared" si="1"/>
        <v>0.76</v>
      </c>
      <c r="G23" s="16">
        <f t="shared" si="2"/>
        <v>0.81999999999999984</v>
      </c>
      <c r="H23" s="16">
        <f t="shared" si="3"/>
        <v>0.91999999999999993</v>
      </c>
      <c r="I23" s="16">
        <f t="shared" si="16"/>
        <v>2.7</v>
      </c>
      <c r="J23" s="16">
        <f t="shared" si="17"/>
        <v>0.81999999999999984</v>
      </c>
      <c r="K23" s="16">
        <f t="shared" si="18"/>
        <v>0.96999999999999986</v>
      </c>
      <c r="L23" s="16">
        <f t="shared" si="19"/>
        <v>0.90999999999999992</v>
      </c>
      <c r="M23" s="16">
        <f t="shared" si="20"/>
        <v>2.3000000000000003</v>
      </c>
      <c r="N23" s="16">
        <f t="shared" si="21"/>
        <v>0.73</v>
      </c>
      <c r="O23" s="16">
        <f t="shared" si="22"/>
        <v>0.78</v>
      </c>
      <c r="P23" s="16">
        <f t="shared" si="23"/>
        <v>0.79</v>
      </c>
      <c r="Q23" s="16">
        <f t="shared" si="24"/>
        <v>2.5</v>
      </c>
      <c r="R23" s="16">
        <f t="shared" si="25"/>
        <v>0.85000000000000009</v>
      </c>
      <c r="S23" s="16">
        <f t="shared" si="26"/>
        <v>0.83000000000000007</v>
      </c>
      <c r="T23" s="16">
        <f t="shared" si="27"/>
        <v>0.81999999999999984</v>
      </c>
    </row>
    <row r="24" spans="1:20" x14ac:dyDescent="0.25">
      <c r="A24" s="13" t="s">
        <v>65</v>
      </c>
      <c r="B24" s="15" t="s">
        <v>66</v>
      </c>
      <c r="C24" s="13" t="s">
        <v>42</v>
      </c>
      <c r="D24" s="16">
        <v>50</v>
      </c>
      <c r="E24" s="16">
        <f t="shared" si="0"/>
        <v>12.5</v>
      </c>
      <c r="F24" s="16">
        <f t="shared" si="1"/>
        <v>3.8</v>
      </c>
      <c r="G24" s="16">
        <f t="shared" si="2"/>
        <v>4.0999999999999996</v>
      </c>
      <c r="H24" s="16">
        <f t="shared" si="3"/>
        <v>4.5999999999999996</v>
      </c>
      <c r="I24" s="16">
        <f t="shared" si="16"/>
        <v>13.5</v>
      </c>
      <c r="J24" s="16">
        <f t="shared" si="17"/>
        <v>4.0999999999999996</v>
      </c>
      <c r="K24" s="16">
        <f t="shared" si="18"/>
        <v>4.8499999999999996</v>
      </c>
      <c r="L24" s="16">
        <f t="shared" si="19"/>
        <v>4.55</v>
      </c>
      <c r="M24" s="16">
        <f t="shared" si="20"/>
        <v>11.5</v>
      </c>
      <c r="N24" s="16">
        <f t="shared" si="21"/>
        <v>3.65</v>
      </c>
      <c r="O24" s="16">
        <f t="shared" si="22"/>
        <v>3.9</v>
      </c>
      <c r="P24" s="16">
        <f t="shared" si="23"/>
        <v>3.95</v>
      </c>
      <c r="Q24" s="16">
        <f t="shared" si="24"/>
        <v>12.5</v>
      </c>
      <c r="R24" s="16">
        <f t="shared" si="25"/>
        <v>4.25</v>
      </c>
      <c r="S24" s="16">
        <f t="shared" si="26"/>
        <v>4.1500000000000004</v>
      </c>
      <c r="T24" s="16">
        <f t="shared" si="27"/>
        <v>4.0999999999999996</v>
      </c>
    </row>
    <row r="25" spans="1:20" x14ac:dyDescent="0.25">
      <c r="A25" s="13" t="s">
        <v>67</v>
      </c>
      <c r="B25" s="15" t="s">
        <v>68</v>
      </c>
      <c r="C25" s="13" t="s">
        <v>42</v>
      </c>
      <c r="D25" s="16">
        <v>57.5</v>
      </c>
      <c r="E25" s="16">
        <f t="shared" si="0"/>
        <v>14.375</v>
      </c>
      <c r="F25" s="16">
        <f t="shared" si="1"/>
        <v>4.37</v>
      </c>
      <c r="G25" s="16">
        <f t="shared" si="2"/>
        <v>4.714999999999999</v>
      </c>
      <c r="H25" s="16">
        <f t="shared" si="3"/>
        <v>5.29</v>
      </c>
      <c r="I25" s="16">
        <f t="shared" si="16"/>
        <v>15.525</v>
      </c>
      <c r="J25" s="16">
        <f t="shared" si="17"/>
        <v>4.714999999999999</v>
      </c>
      <c r="K25" s="16">
        <f t="shared" si="18"/>
        <v>5.5774999999999997</v>
      </c>
      <c r="L25" s="16">
        <f t="shared" si="19"/>
        <v>5.2324999999999999</v>
      </c>
      <c r="M25" s="16">
        <f t="shared" si="20"/>
        <v>13.225000000000001</v>
      </c>
      <c r="N25" s="16">
        <f t="shared" si="21"/>
        <v>4.1974999999999998</v>
      </c>
      <c r="O25" s="16">
        <f t="shared" si="22"/>
        <v>4.4850000000000003</v>
      </c>
      <c r="P25" s="16">
        <f t="shared" si="23"/>
        <v>4.5425000000000004</v>
      </c>
      <c r="Q25" s="16">
        <f t="shared" si="24"/>
        <v>14.375</v>
      </c>
      <c r="R25" s="16">
        <f t="shared" si="25"/>
        <v>4.8875000000000002</v>
      </c>
      <c r="S25" s="16">
        <f t="shared" si="26"/>
        <v>4.7725</v>
      </c>
      <c r="T25" s="16">
        <f t="shared" si="27"/>
        <v>4.714999999999999</v>
      </c>
    </row>
    <row r="26" spans="1:20" x14ac:dyDescent="0.25">
      <c r="A26" s="13" t="s">
        <v>69</v>
      </c>
      <c r="B26" s="15" t="s">
        <v>70</v>
      </c>
      <c r="C26" s="13" t="s">
        <v>42</v>
      </c>
      <c r="D26" s="16">
        <v>10</v>
      </c>
      <c r="E26" s="16">
        <f t="shared" si="0"/>
        <v>2.5</v>
      </c>
      <c r="F26" s="16">
        <f t="shared" si="1"/>
        <v>0.76</v>
      </c>
      <c r="G26" s="16">
        <f t="shared" si="2"/>
        <v>0.81999999999999984</v>
      </c>
      <c r="H26" s="16">
        <f t="shared" si="3"/>
        <v>0.91999999999999993</v>
      </c>
      <c r="I26" s="16">
        <f t="shared" si="16"/>
        <v>2.7</v>
      </c>
      <c r="J26" s="16">
        <f t="shared" si="17"/>
        <v>0.81999999999999984</v>
      </c>
      <c r="K26" s="16">
        <f t="shared" si="18"/>
        <v>0.96999999999999986</v>
      </c>
      <c r="L26" s="16">
        <f t="shared" si="19"/>
        <v>0.90999999999999992</v>
      </c>
      <c r="M26" s="16">
        <f t="shared" si="20"/>
        <v>2.3000000000000003</v>
      </c>
      <c r="N26" s="16">
        <f t="shared" si="21"/>
        <v>0.73</v>
      </c>
      <c r="O26" s="16">
        <f t="shared" si="22"/>
        <v>0.78</v>
      </c>
      <c r="P26" s="16">
        <f t="shared" si="23"/>
        <v>0.79</v>
      </c>
      <c r="Q26" s="16">
        <f t="shared" si="24"/>
        <v>2.5</v>
      </c>
      <c r="R26" s="16">
        <f t="shared" si="25"/>
        <v>0.85000000000000009</v>
      </c>
      <c r="S26" s="16">
        <f t="shared" si="26"/>
        <v>0.83000000000000007</v>
      </c>
      <c r="T26" s="16">
        <f t="shared" si="27"/>
        <v>0.81999999999999984</v>
      </c>
    </row>
    <row r="27" spans="1:20" x14ac:dyDescent="0.25">
      <c r="A27" s="13" t="s">
        <v>71</v>
      </c>
      <c r="B27" s="15" t="s">
        <v>72</v>
      </c>
      <c r="C27" s="13" t="s">
        <v>42</v>
      </c>
      <c r="D27" s="16">
        <v>55</v>
      </c>
      <c r="E27" s="16">
        <f t="shared" si="0"/>
        <v>13.75</v>
      </c>
      <c r="F27" s="16">
        <f t="shared" si="1"/>
        <v>4.18</v>
      </c>
      <c r="G27" s="16">
        <f t="shared" si="2"/>
        <v>4.51</v>
      </c>
      <c r="H27" s="16">
        <f t="shared" si="3"/>
        <v>5.0599999999999996</v>
      </c>
      <c r="I27" s="16">
        <f t="shared" si="16"/>
        <v>14.850000000000001</v>
      </c>
      <c r="J27" s="16">
        <f t="shared" si="17"/>
        <v>4.51</v>
      </c>
      <c r="K27" s="16">
        <f t="shared" si="18"/>
        <v>5.3349999999999991</v>
      </c>
      <c r="L27" s="16">
        <f t="shared" si="19"/>
        <v>5.0049999999999999</v>
      </c>
      <c r="M27" s="16">
        <f t="shared" si="20"/>
        <v>12.65</v>
      </c>
      <c r="N27" s="16">
        <f t="shared" si="21"/>
        <v>4.0149999999999997</v>
      </c>
      <c r="O27" s="16">
        <f t="shared" si="22"/>
        <v>4.29</v>
      </c>
      <c r="P27" s="16">
        <f t="shared" si="23"/>
        <v>4.3449999999999998</v>
      </c>
      <c r="Q27" s="16">
        <f t="shared" si="24"/>
        <v>13.75</v>
      </c>
      <c r="R27" s="16">
        <f t="shared" si="25"/>
        <v>4.6750000000000007</v>
      </c>
      <c r="S27" s="16">
        <f t="shared" si="26"/>
        <v>4.5650000000000004</v>
      </c>
      <c r="T27" s="16">
        <f t="shared" si="27"/>
        <v>4.51</v>
      </c>
    </row>
    <row r="28" spans="1:20" x14ac:dyDescent="0.25">
      <c r="A28" s="13" t="s">
        <v>73</v>
      </c>
      <c r="B28" s="15" t="s">
        <v>74</v>
      </c>
      <c r="C28" s="13" t="s">
        <v>75</v>
      </c>
      <c r="D28" s="16">
        <v>380</v>
      </c>
      <c r="E28" s="16">
        <f t="shared" si="0"/>
        <v>95</v>
      </c>
      <c r="F28" s="16">
        <f t="shared" si="1"/>
        <v>28.88</v>
      </c>
      <c r="G28" s="16">
        <f t="shared" si="2"/>
        <v>31.159999999999997</v>
      </c>
      <c r="H28" s="16">
        <f t="shared" si="3"/>
        <v>34.96</v>
      </c>
      <c r="I28" s="16">
        <f t="shared" si="16"/>
        <v>102.60000000000001</v>
      </c>
      <c r="J28" s="16">
        <f t="shared" si="17"/>
        <v>31.159999999999997</v>
      </c>
      <c r="K28" s="16">
        <f t="shared" si="18"/>
        <v>36.859999999999992</v>
      </c>
      <c r="L28" s="16">
        <f t="shared" si="19"/>
        <v>34.58</v>
      </c>
      <c r="M28" s="16">
        <f t="shared" si="20"/>
        <v>87.4</v>
      </c>
      <c r="N28" s="16">
        <f t="shared" si="21"/>
        <v>27.74</v>
      </c>
      <c r="O28" s="16">
        <f t="shared" si="22"/>
        <v>29.64</v>
      </c>
      <c r="P28" s="16">
        <f t="shared" si="23"/>
        <v>30.02</v>
      </c>
      <c r="Q28" s="16">
        <f t="shared" si="24"/>
        <v>95</v>
      </c>
      <c r="R28" s="16">
        <f t="shared" si="25"/>
        <v>32.300000000000004</v>
      </c>
      <c r="S28" s="16">
        <f t="shared" si="26"/>
        <v>31.540000000000003</v>
      </c>
      <c r="T28" s="16">
        <f t="shared" si="27"/>
        <v>31.159999999999997</v>
      </c>
    </row>
    <row r="29" spans="1:20" x14ac:dyDescent="0.25">
      <c r="A29" s="13" t="s">
        <v>76</v>
      </c>
      <c r="B29" s="15" t="s">
        <v>74</v>
      </c>
      <c r="C29" s="13" t="s">
        <v>75</v>
      </c>
      <c r="D29" s="16">
        <v>70</v>
      </c>
      <c r="E29" s="16">
        <f t="shared" si="0"/>
        <v>17.5</v>
      </c>
      <c r="F29" s="16">
        <f t="shared" si="1"/>
        <v>5.32</v>
      </c>
      <c r="G29" s="16">
        <f t="shared" si="2"/>
        <v>5.7399999999999993</v>
      </c>
      <c r="H29" s="16">
        <f t="shared" si="3"/>
        <v>6.4399999999999995</v>
      </c>
      <c r="I29" s="16">
        <f t="shared" si="16"/>
        <v>18.900000000000002</v>
      </c>
      <c r="J29" s="16">
        <f t="shared" si="17"/>
        <v>5.7399999999999993</v>
      </c>
      <c r="K29" s="16">
        <f t="shared" si="18"/>
        <v>6.7899999999999991</v>
      </c>
      <c r="L29" s="16">
        <f t="shared" si="19"/>
        <v>6.37</v>
      </c>
      <c r="M29" s="16">
        <f t="shared" si="20"/>
        <v>16.100000000000001</v>
      </c>
      <c r="N29" s="16">
        <f t="shared" si="21"/>
        <v>5.1099999999999994</v>
      </c>
      <c r="O29" s="16">
        <f t="shared" si="22"/>
        <v>5.46</v>
      </c>
      <c r="P29" s="16">
        <f t="shared" si="23"/>
        <v>5.53</v>
      </c>
      <c r="Q29" s="16">
        <f t="shared" si="24"/>
        <v>17.5</v>
      </c>
      <c r="R29" s="16">
        <f t="shared" si="25"/>
        <v>5.95</v>
      </c>
      <c r="S29" s="16">
        <f t="shared" si="26"/>
        <v>5.8100000000000005</v>
      </c>
      <c r="T29" s="16">
        <f t="shared" si="27"/>
        <v>5.7399999999999993</v>
      </c>
    </row>
    <row r="30" spans="1:20" x14ac:dyDescent="0.25">
      <c r="A30" s="13" t="s">
        <v>77</v>
      </c>
      <c r="B30" s="15" t="s">
        <v>74</v>
      </c>
      <c r="C30" s="13" t="s">
        <v>75</v>
      </c>
      <c r="D30" s="16">
        <v>70</v>
      </c>
      <c r="E30" s="16">
        <f t="shared" si="0"/>
        <v>17.5</v>
      </c>
      <c r="F30" s="16">
        <f t="shared" si="1"/>
        <v>5.32</v>
      </c>
      <c r="G30" s="16">
        <f t="shared" si="2"/>
        <v>5.7399999999999993</v>
      </c>
      <c r="H30" s="16">
        <f t="shared" si="3"/>
        <v>6.4399999999999995</v>
      </c>
      <c r="I30" s="16">
        <f t="shared" si="16"/>
        <v>18.900000000000002</v>
      </c>
      <c r="J30" s="16">
        <f t="shared" si="17"/>
        <v>5.7399999999999993</v>
      </c>
      <c r="K30" s="16">
        <f t="shared" si="18"/>
        <v>6.7899999999999991</v>
      </c>
      <c r="L30" s="16">
        <f t="shared" si="19"/>
        <v>6.37</v>
      </c>
      <c r="M30" s="16">
        <f t="shared" si="20"/>
        <v>16.100000000000001</v>
      </c>
      <c r="N30" s="16">
        <f t="shared" si="21"/>
        <v>5.1099999999999994</v>
      </c>
      <c r="O30" s="16">
        <f t="shared" si="22"/>
        <v>5.46</v>
      </c>
      <c r="P30" s="16">
        <f t="shared" si="23"/>
        <v>5.53</v>
      </c>
      <c r="Q30" s="16">
        <f t="shared" si="24"/>
        <v>17.5</v>
      </c>
      <c r="R30" s="16">
        <f t="shared" si="25"/>
        <v>5.95</v>
      </c>
      <c r="S30" s="16">
        <f t="shared" si="26"/>
        <v>5.8100000000000005</v>
      </c>
      <c r="T30" s="16">
        <f t="shared" si="27"/>
        <v>5.7399999999999993</v>
      </c>
    </row>
    <row r="31" spans="1:20" x14ac:dyDescent="0.25">
      <c r="A31" s="13" t="s">
        <v>78</v>
      </c>
      <c r="B31" s="15" t="s">
        <v>74</v>
      </c>
      <c r="C31" s="13" t="s">
        <v>75</v>
      </c>
      <c r="D31" s="16">
        <v>125</v>
      </c>
      <c r="E31" s="16">
        <f t="shared" si="0"/>
        <v>31.25</v>
      </c>
      <c r="F31" s="16">
        <f t="shared" si="1"/>
        <v>9.5</v>
      </c>
      <c r="G31" s="16">
        <f t="shared" si="2"/>
        <v>10.249999999999998</v>
      </c>
      <c r="H31" s="16">
        <f t="shared" si="3"/>
        <v>11.5</v>
      </c>
      <c r="I31" s="16">
        <f t="shared" si="16"/>
        <v>33.75</v>
      </c>
      <c r="J31" s="16">
        <f t="shared" si="17"/>
        <v>10.249999999999998</v>
      </c>
      <c r="K31" s="16">
        <f t="shared" si="18"/>
        <v>12.124999999999998</v>
      </c>
      <c r="L31" s="16">
        <f t="shared" si="19"/>
        <v>11.375</v>
      </c>
      <c r="M31" s="16">
        <f t="shared" si="20"/>
        <v>28.75</v>
      </c>
      <c r="N31" s="16">
        <f t="shared" si="21"/>
        <v>9.125</v>
      </c>
      <c r="O31" s="16">
        <f t="shared" si="22"/>
        <v>9.75</v>
      </c>
      <c r="P31" s="16">
        <f t="shared" si="23"/>
        <v>9.875</v>
      </c>
      <c r="Q31" s="16">
        <f t="shared" si="24"/>
        <v>31.25</v>
      </c>
      <c r="R31" s="16">
        <f t="shared" si="25"/>
        <v>10.625</v>
      </c>
      <c r="S31" s="16">
        <f t="shared" si="26"/>
        <v>10.375</v>
      </c>
      <c r="T31" s="16">
        <f t="shared" si="27"/>
        <v>10.249999999999998</v>
      </c>
    </row>
    <row r="32" spans="1:20" x14ac:dyDescent="0.25">
      <c r="A32" s="13" t="s">
        <v>79</v>
      </c>
      <c r="B32" s="13" t="s">
        <v>80</v>
      </c>
      <c r="C32" s="13" t="s">
        <v>75</v>
      </c>
      <c r="D32" s="16">
        <v>65</v>
      </c>
      <c r="E32" s="16">
        <f t="shared" si="0"/>
        <v>16.25</v>
      </c>
      <c r="F32" s="16">
        <f t="shared" si="1"/>
        <v>4.9399999999999995</v>
      </c>
      <c r="G32" s="16">
        <f t="shared" si="2"/>
        <v>5.3299999999999992</v>
      </c>
      <c r="H32" s="16">
        <f t="shared" si="3"/>
        <v>5.9799999999999995</v>
      </c>
      <c r="I32" s="16">
        <f t="shared" si="16"/>
        <v>17.55</v>
      </c>
      <c r="J32" s="16">
        <f t="shared" si="17"/>
        <v>5.3299999999999992</v>
      </c>
      <c r="K32" s="16">
        <f t="shared" si="18"/>
        <v>6.3049999999999997</v>
      </c>
      <c r="L32" s="16">
        <f t="shared" si="19"/>
        <v>5.915</v>
      </c>
      <c r="M32" s="16">
        <f t="shared" si="20"/>
        <v>14.950000000000001</v>
      </c>
      <c r="N32" s="16">
        <f t="shared" si="21"/>
        <v>4.7450000000000001</v>
      </c>
      <c r="O32" s="16">
        <f t="shared" si="22"/>
        <v>5.07</v>
      </c>
      <c r="P32" s="16">
        <f t="shared" si="23"/>
        <v>5.1349999999999998</v>
      </c>
      <c r="Q32" s="16">
        <f t="shared" si="24"/>
        <v>16.25</v>
      </c>
      <c r="R32" s="16">
        <f t="shared" si="25"/>
        <v>5.5250000000000004</v>
      </c>
      <c r="S32" s="16">
        <f t="shared" si="26"/>
        <v>5.3950000000000005</v>
      </c>
      <c r="T32" s="16">
        <f t="shared" si="27"/>
        <v>5.3299999999999992</v>
      </c>
    </row>
    <row r="33" spans="1:20" x14ac:dyDescent="0.25">
      <c r="A33" s="13" t="s">
        <v>81</v>
      </c>
      <c r="B33" s="18" t="s">
        <v>82</v>
      </c>
      <c r="C33" s="13" t="s">
        <v>75</v>
      </c>
      <c r="D33" s="16">
        <v>60</v>
      </c>
      <c r="E33" s="16">
        <f t="shared" si="0"/>
        <v>15</v>
      </c>
      <c r="F33" s="16">
        <f t="shared" si="1"/>
        <v>4.5599999999999996</v>
      </c>
      <c r="G33" s="16">
        <f t="shared" si="2"/>
        <v>4.919999999999999</v>
      </c>
      <c r="H33" s="16">
        <f t="shared" si="3"/>
        <v>5.52</v>
      </c>
      <c r="I33" s="16">
        <f t="shared" si="16"/>
        <v>16.200000000000003</v>
      </c>
      <c r="J33" s="16">
        <f t="shared" si="17"/>
        <v>4.919999999999999</v>
      </c>
      <c r="K33" s="16">
        <f t="shared" si="18"/>
        <v>5.8199999999999994</v>
      </c>
      <c r="L33" s="16">
        <f t="shared" si="19"/>
        <v>5.46</v>
      </c>
      <c r="M33" s="16">
        <f t="shared" si="20"/>
        <v>13.8</v>
      </c>
      <c r="N33" s="16">
        <f t="shared" si="21"/>
        <v>4.38</v>
      </c>
      <c r="O33" s="16">
        <f t="shared" si="22"/>
        <v>4.68</v>
      </c>
      <c r="P33" s="16">
        <f t="shared" si="23"/>
        <v>4.74</v>
      </c>
      <c r="Q33" s="16">
        <f t="shared" si="24"/>
        <v>15</v>
      </c>
      <c r="R33" s="16">
        <f t="shared" si="25"/>
        <v>5.1000000000000005</v>
      </c>
      <c r="S33" s="16">
        <f t="shared" si="26"/>
        <v>4.9800000000000004</v>
      </c>
      <c r="T33" s="16">
        <f t="shared" si="27"/>
        <v>4.919999999999999</v>
      </c>
    </row>
    <row r="34" spans="1:20" x14ac:dyDescent="0.25">
      <c r="A34" s="13" t="s">
        <v>83</v>
      </c>
      <c r="B34" s="15" t="s">
        <v>84</v>
      </c>
      <c r="C34" s="13" t="s">
        <v>75</v>
      </c>
      <c r="D34" s="16">
        <v>70</v>
      </c>
      <c r="E34" s="16">
        <f t="shared" si="0"/>
        <v>17.5</v>
      </c>
      <c r="F34" s="16">
        <f t="shared" si="1"/>
        <v>5.32</v>
      </c>
      <c r="G34" s="16">
        <f t="shared" si="2"/>
        <v>5.7399999999999993</v>
      </c>
      <c r="H34" s="16">
        <f t="shared" si="3"/>
        <v>6.4399999999999995</v>
      </c>
      <c r="I34" s="16">
        <f t="shared" si="16"/>
        <v>18.900000000000002</v>
      </c>
      <c r="J34" s="16">
        <f t="shared" si="17"/>
        <v>5.7399999999999993</v>
      </c>
      <c r="K34" s="16">
        <f t="shared" si="18"/>
        <v>6.7899999999999991</v>
      </c>
      <c r="L34" s="16">
        <f t="shared" si="19"/>
        <v>6.37</v>
      </c>
      <c r="M34" s="16">
        <f t="shared" si="20"/>
        <v>16.100000000000001</v>
      </c>
      <c r="N34" s="16">
        <f t="shared" si="21"/>
        <v>5.1099999999999994</v>
      </c>
      <c r="O34" s="16">
        <f t="shared" si="22"/>
        <v>5.46</v>
      </c>
      <c r="P34" s="16">
        <f t="shared" si="23"/>
        <v>5.53</v>
      </c>
      <c r="Q34" s="16">
        <f t="shared" si="24"/>
        <v>17.5</v>
      </c>
      <c r="R34" s="16">
        <f t="shared" si="25"/>
        <v>5.95</v>
      </c>
      <c r="S34" s="16">
        <f t="shared" si="26"/>
        <v>5.8100000000000005</v>
      </c>
      <c r="T34" s="16">
        <f t="shared" si="27"/>
        <v>5.7399999999999993</v>
      </c>
    </row>
    <row r="35" spans="1:20" x14ac:dyDescent="0.25">
      <c r="A35" s="13" t="s">
        <v>85</v>
      </c>
      <c r="B35" s="15" t="s">
        <v>86</v>
      </c>
      <c r="C35" s="13" t="s">
        <v>75</v>
      </c>
      <c r="D35" s="16">
        <v>345</v>
      </c>
      <c r="E35" s="16">
        <f t="shared" si="0"/>
        <v>86.25</v>
      </c>
      <c r="F35" s="16">
        <f t="shared" si="1"/>
        <v>26.22</v>
      </c>
      <c r="G35" s="16">
        <f t="shared" si="2"/>
        <v>28.289999999999996</v>
      </c>
      <c r="H35" s="16">
        <f t="shared" si="3"/>
        <v>31.74</v>
      </c>
      <c r="I35" s="16">
        <f t="shared" si="16"/>
        <v>93.15</v>
      </c>
      <c r="J35" s="16">
        <f t="shared" si="17"/>
        <v>28.289999999999996</v>
      </c>
      <c r="K35" s="16">
        <f t="shared" si="18"/>
        <v>33.464999999999996</v>
      </c>
      <c r="L35" s="16">
        <f t="shared" si="19"/>
        <v>31.395</v>
      </c>
      <c r="M35" s="16">
        <f t="shared" si="20"/>
        <v>79.350000000000009</v>
      </c>
      <c r="N35" s="16">
        <f t="shared" si="21"/>
        <v>25.184999999999999</v>
      </c>
      <c r="O35" s="16">
        <f t="shared" si="22"/>
        <v>26.91</v>
      </c>
      <c r="P35" s="16">
        <f t="shared" si="23"/>
        <v>27.254999999999999</v>
      </c>
      <c r="Q35" s="16">
        <f t="shared" si="24"/>
        <v>86.25</v>
      </c>
      <c r="R35" s="16">
        <f t="shared" si="25"/>
        <v>29.325000000000003</v>
      </c>
      <c r="S35" s="16">
        <f t="shared" si="26"/>
        <v>28.635000000000002</v>
      </c>
      <c r="T35" s="16">
        <f t="shared" si="27"/>
        <v>28.289999999999996</v>
      </c>
    </row>
    <row r="36" spans="1:20" x14ac:dyDescent="0.25">
      <c r="A36" s="13" t="s">
        <v>87</v>
      </c>
      <c r="B36" s="15" t="s">
        <v>88</v>
      </c>
      <c r="C36" s="13" t="s">
        <v>75</v>
      </c>
      <c r="D36" s="16">
        <v>305</v>
      </c>
      <c r="E36" s="16">
        <f t="shared" si="0"/>
        <v>76.25</v>
      </c>
      <c r="F36" s="16">
        <f t="shared" si="1"/>
        <v>23.18</v>
      </c>
      <c r="G36" s="16">
        <f t="shared" si="2"/>
        <v>25.009999999999998</v>
      </c>
      <c r="H36" s="16">
        <f t="shared" si="3"/>
        <v>28.06</v>
      </c>
      <c r="I36" s="16">
        <f t="shared" si="16"/>
        <v>82.350000000000009</v>
      </c>
      <c r="J36" s="16">
        <f t="shared" si="17"/>
        <v>25.009999999999998</v>
      </c>
      <c r="K36" s="16">
        <f t="shared" si="18"/>
        <v>29.584999999999997</v>
      </c>
      <c r="L36" s="16">
        <f t="shared" si="19"/>
        <v>27.754999999999999</v>
      </c>
      <c r="M36" s="16">
        <f t="shared" si="20"/>
        <v>70.150000000000006</v>
      </c>
      <c r="N36" s="16">
        <f t="shared" si="21"/>
        <v>22.264999999999997</v>
      </c>
      <c r="O36" s="16">
        <f t="shared" si="22"/>
        <v>23.79</v>
      </c>
      <c r="P36" s="16">
        <f t="shared" si="23"/>
        <v>24.094999999999999</v>
      </c>
      <c r="Q36" s="16">
        <f t="shared" si="24"/>
        <v>76.25</v>
      </c>
      <c r="R36" s="16">
        <f t="shared" si="25"/>
        <v>25.925000000000001</v>
      </c>
      <c r="S36" s="16">
        <f t="shared" si="26"/>
        <v>25.315000000000001</v>
      </c>
      <c r="T36" s="16">
        <f t="shared" si="27"/>
        <v>25.009999999999998</v>
      </c>
    </row>
    <row r="37" spans="1:20" x14ac:dyDescent="0.25">
      <c r="A37" s="13" t="s">
        <v>89</v>
      </c>
      <c r="B37" s="15" t="s">
        <v>90</v>
      </c>
      <c r="C37" s="13" t="s">
        <v>75</v>
      </c>
      <c r="D37" s="16">
        <v>195</v>
      </c>
      <c r="E37" s="16">
        <f t="shared" si="0"/>
        <v>48.75</v>
      </c>
      <c r="F37" s="16">
        <f t="shared" si="1"/>
        <v>14.82</v>
      </c>
      <c r="G37" s="16">
        <f t="shared" si="2"/>
        <v>15.989999999999998</v>
      </c>
      <c r="H37" s="16">
        <f t="shared" si="3"/>
        <v>17.940000000000001</v>
      </c>
      <c r="I37" s="16">
        <f t="shared" si="16"/>
        <v>52.650000000000006</v>
      </c>
      <c r="J37" s="16">
        <f t="shared" si="17"/>
        <v>15.989999999999998</v>
      </c>
      <c r="K37" s="16">
        <f t="shared" si="18"/>
        <v>18.914999999999999</v>
      </c>
      <c r="L37" s="16">
        <f t="shared" si="19"/>
        <v>17.745000000000001</v>
      </c>
      <c r="M37" s="16">
        <f t="shared" si="20"/>
        <v>44.85</v>
      </c>
      <c r="N37" s="16">
        <f t="shared" si="21"/>
        <v>14.234999999999999</v>
      </c>
      <c r="O37" s="16">
        <f t="shared" si="22"/>
        <v>15.21</v>
      </c>
      <c r="P37" s="16">
        <f t="shared" si="23"/>
        <v>15.404999999999999</v>
      </c>
      <c r="Q37" s="16">
        <f t="shared" si="24"/>
        <v>48.75</v>
      </c>
      <c r="R37" s="16">
        <f t="shared" si="25"/>
        <v>16.575000000000003</v>
      </c>
      <c r="S37" s="16">
        <f t="shared" si="26"/>
        <v>16.185000000000002</v>
      </c>
      <c r="T37" s="16">
        <f t="shared" si="27"/>
        <v>15.989999999999998</v>
      </c>
    </row>
    <row r="38" spans="1:20" x14ac:dyDescent="0.25">
      <c r="A38" s="13" t="s">
        <v>91</v>
      </c>
      <c r="B38" s="15" t="s">
        <v>90</v>
      </c>
      <c r="C38" s="13" t="s">
        <v>75</v>
      </c>
      <c r="D38" s="16">
        <v>130</v>
      </c>
      <c r="E38" s="16">
        <f t="shared" si="0"/>
        <v>32.5</v>
      </c>
      <c r="F38" s="16">
        <f t="shared" si="1"/>
        <v>9.879999999999999</v>
      </c>
      <c r="G38" s="16">
        <f t="shared" si="2"/>
        <v>10.659999999999998</v>
      </c>
      <c r="H38" s="16">
        <f t="shared" si="3"/>
        <v>11.959999999999999</v>
      </c>
      <c r="I38" s="16">
        <f t="shared" si="16"/>
        <v>35.1</v>
      </c>
      <c r="J38" s="16">
        <f t="shared" si="17"/>
        <v>10.659999999999998</v>
      </c>
      <c r="K38" s="16">
        <f t="shared" si="18"/>
        <v>12.61</v>
      </c>
      <c r="L38" s="16">
        <f t="shared" si="19"/>
        <v>11.83</v>
      </c>
      <c r="M38" s="16">
        <f t="shared" si="20"/>
        <v>29.900000000000002</v>
      </c>
      <c r="N38" s="16">
        <f t="shared" si="21"/>
        <v>9.49</v>
      </c>
      <c r="O38" s="16">
        <f t="shared" si="22"/>
        <v>10.14</v>
      </c>
      <c r="P38" s="16">
        <f t="shared" si="23"/>
        <v>10.27</v>
      </c>
      <c r="Q38" s="16">
        <f t="shared" si="24"/>
        <v>32.5</v>
      </c>
      <c r="R38" s="16">
        <f t="shared" si="25"/>
        <v>11.05</v>
      </c>
      <c r="S38" s="16">
        <f t="shared" si="26"/>
        <v>10.790000000000001</v>
      </c>
      <c r="T38" s="16">
        <f t="shared" si="27"/>
        <v>10.659999999999998</v>
      </c>
    </row>
    <row r="39" spans="1:20" x14ac:dyDescent="0.25">
      <c r="A39" s="13" t="s">
        <v>92</v>
      </c>
      <c r="B39" s="15" t="s">
        <v>90</v>
      </c>
      <c r="C39" s="13" t="s">
        <v>75</v>
      </c>
      <c r="D39" s="16">
        <v>110</v>
      </c>
      <c r="E39" s="16">
        <f t="shared" si="0"/>
        <v>27.5</v>
      </c>
      <c r="F39" s="16">
        <f t="shared" si="1"/>
        <v>8.36</v>
      </c>
      <c r="G39" s="16">
        <f t="shared" si="2"/>
        <v>9.02</v>
      </c>
      <c r="H39" s="16">
        <f t="shared" si="3"/>
        <v>10.119999999999999</v>
      </c>
      <c r="I39" s="16">
        <f t="shared" si="16"/>
        <v>29.700000000000003</v>
      </c>
      <c r="J39" s="16">
        <f t="shared" si="17"/>
        <v>9.02</v>
      </c>
      <c r="K39" s="16">
        <f t="shared" si="18"/>
        <v>10.669999999999998</v>
      </c>
      <c r="L39" s="16">
        <f t="shared" si="19"/>
        <v>10.01</v>
      </c>
      <c r="M39" s="16">
        <f t="shared" si="20"/>
        <v>25.3</v>
      </c>
      <c r="N39" s="16">
        <f t="shared" si="21"/>
        <v>8.0299999999999994</v>
      </c>
      <c r="O39" s="16">
        <f t="shared" si="22"/>
        <v>8.58</v>
      </c>
      <c r="P39" s="16">
        <f t="shared" si="23"/>
        <v>8.69</v>
      </c>
      <c r="Q39" s="16">
        <f t="shared" si="24"/>
        <v>27.5</v>
      </c>
      <c r="R39" s="16">
        <f t="shared" si="25"/>
        <v>9.3500000000000014</v>
      </c>
      <c r="S39" s="16">
        <f t="shared" si="26"/>
        <v>9.1300000000000008</v>
      </c>
      <c r="T39" s="16">
        <f t="shared" si="27"/>
        <v>9.02</v>
      </c>
    </row>
    <row r="40" spans="1:20" x14ac:dyDescent="0.25">
      <c r="A40" s="13" t="s">
        <v>93</v>
      </c>
      <c r="B40" s="15" t="s">
        <v>90</v>
      </c>
      <c r="C40" s="13" t="s">
        <v>75</v>
      </c>
      <c r="D40" s="16">
        <v>80</v>
      </c>
      <c r="E40" s="16">
        <f t="shared" si="0"/>
        <v>20</v>
      </c>
      <c r="F40" s="16">
        <f t="shared" si="1"/>
        <v>6.08</v>
      </c>
      <c r="G40" s="16">
        <f t="shared" si="2"/>
        <v>6.5599999999999987</v>
      </c>
      <c r="H40" s="16">
        <f t="shared" si="3"/>
        <v>7.3599999999999994</v>
      </c>
      <c r="I40" s="16">
        <f t="shared" si="16"/>
        <v>21.6</v>
      </c>
      <c r="J40" s="16">
        <f t="shared" si="17"/>
        <v>6.5599999999999987</v>
      </c>
      <c r="K40" s="16">
        <f t="shared" si="18"/>
        <v>7.7599999999999989</v>
      </c>
      <c r="L40" s="16">
        <f t="shared" si="19"/>
        <v>7.2799999999999994</v>
      </c>
      <c r="M40" s="16">
        <f t="shared" si="20"/>
        <v>18.400000000000002</v>
      </c>
      <c r="N40" s="16">
        <f t="shared" si="21"/>
        <v>5.84</v>
      </c>
      <c r="O40" s="16">
        <f t="shared" si="22"/>
        <v>6.24</v>
      </c>
      <c r="P40" s="16">
        <f t="shared" si="23"/>
        <v>6.32</v>
      </c>
      <c r="Q40" s="16">
        <f t="shared" si="24"/>
        <v>20</v>
      </c>
      <c r="R40" s="16">
        <f t="shared" si="25"/>
        <v>6.8000000000000007</v>
      </c>
      <c r="S40" s="16">
        <f t="shared" si="26"/>
        <v>6.6400000000000006</v>
      </c>
      <c r="T40" s="16">
        <f t="shared" si="27"/>
        <v>6.5599999999999987</v>
      </c>
    </row>
    <row r="41" spans="1:20" x14ac:dyDescent="0.25">
      <c r="A41" s="13" t="s">
        <v>94</v>
      </c>
      <c r="B41" s="15" t="s">
        <v>90</v>
      </c>
      <c r="C41" s="13" t="s">
        <v>75</v>
      </c>
      <c r="D41" s="16">
        <v>85</v>
      </c>
      <c r="E41" s="16">
        <f t="shared" si="0"/>
        <v>21.25</v>
      </c>
      <c r="F41" s="16">
        <f t="shared" si="1"/>
        <v>6.46</v>
      </c>
      <c r="G41" s="16">
        <f t="shared" si="2"/>
        <v>6.9699999999999989</v>
      </c>
      <c r="H41" s="16">
        <f t="shared" si="3"/>
        <v>7.82</v>
      </c>
      <c r="I41" s="16">
        <f t="shared" si="16"/>
        <v>22.950000000000003</v>
      </c>
      <c r="J41" s="16">
        <f t="shared" si="17"/>
        <v>6.9699999999999989</v>
      </c>
      <c r="K41" s="16">
        <f t="shared" si="18"/>
        <v>8.2449999999999992</v>
      </c>
      <c r="L41" s="16">
        <f t="shared" si="19"/>
        <v>7.7349999999999994</v>
      </c>
      <c r="M41" s="16">
        <f t="shared" si="20"/>
        <v>19.55</v>
      </c>
      <c r="N41" s="16">
        <f t="shared" si="21"/>
        <v>6.2049999999999992</v>
      </c>
      <c r="O41" s="16">
        <f t="shared" si="22"/>
        <v>6.63</v>
      </c>
      <c r="P41" s="16">
        <f t="shared" si="23"/>
        <v>6.7149999999999999</v>
      </c>
      <c r="Q41" s="16">
        <f t="shared" si="24"/>
        <v>21.25</v>
      </c>
      <c r="R41" s="16">
        <f t="shared" si="25"/>
        <v>7.2250000000000005</v>
      </c>
      <c r="S41" s="16">
        <f t="shared" si="26"/>
        <v>7.0550000000000006</v>
      </c>
      <c r="T41" s="16">
        <f t="shared" si="27"/>
        <v>6.9699999999999989</v>
      </c>
    </row>
    <row r="42" spans="1:20" x14ac:dyDescent="0.25">
      <c r="A42" s="13" t="s">
        <v>95</v>
      </c>
      <c r="B42" s="15" t="s">
        <v>96</v>
      </c>
      <c r="C42" s="13" t="s">
        <v>75</v>
      </c>
      <c r="D42" s="16">
        <v>230</v>
      </c>
      <c r="E42" s="16">
        <f t="shared" si="0"/>
        <v>57.5</v>
      </c>
      <c r="F42" s="16">
        <f t="shared" si="1"/>
        <v>17.48</v>
      </c>
      <c r="G42" s="16">
        <f t="shared" si="2"/>
        <v>18.859999999999996</v>
      </c>
      <c r="H42" s="16">
        <f t="shared" si="3"/>
        <v>21.16</v>
      </c>
      <c r="I42" s="16">
        <f t="shared" si="16"/>
        <v>62.1</v>
      </c>
      <c r="J42" s="16">
        <f t="shared" si="17"/>
        <v>18.859999999999996</v>
      </c>
      <c r="K42" s="16">
        <f t="shared" si="18"/>
        <v>22.31</v>
      </c>
      <c r="L42" s="16">
        <f t="shared" si="19"/>
        <v>20.93</v>
      </c>
      <c r="M42" s="16">
        <f t="shared" si="20"/>
        <v>52.900000000000006</v>
      </c>
      <c r="N42" s="16">
        <f t="shared" si="21"/>
        <v>16.79</v>
      </c>
      <c r="O42" s="16">
        <f t="shared" si="22"/>
        <v>17.940000000000001</v>
      </c>
      <c r="P42" s="16">
        <f t="shared" si="23"/>
        <v>18.170000000000002</v>
      </c>
      <c r="Q42" s="16">
        <f t="shared" si="24"/>
        <v>57.5</v>
      </c>
      <c r="R42" s="16">
        <f t="shared" si="25"/>
        <v>19.55</v>
      </c>
      <c r="S42" s="16">
        <f t="shared" si="26"/>
        <v>19.09</v>
      </c>
      <c r="T42" s="16">
        <f t="shared" si="27"/>
        <v>18.859999999999996</v>
      </c>
    </row>
    <row r="43" spans="1:20" x14ac:dyDescent="0.25">
      <c r="A43" s="13" t="s">
        <v>97</v>
      </c>
      <c r="B43" s="15" t="s">
        <v>98</v>
      </c>
      <c r="C43" s="13" t="s">
        <v>75</v>
      </c>
      <c r="D43" s="16">
        <v>225</v>
      </c>
      <c r="E43" s="16">
        <f t="shared" si="0"/>
        <v>56.25</v>
      </c>
      <c r="F43" s="16">
        <f t="shared" si="1"/>
        <v>17.099999999999998</v>
      </c>
      <c r="G43" s="16">
        <f t="shared" si="2"/>
        <v>18.45</v>
      </c>
      <c r="H43" s="16">
        <f t="shared" si="3"/>
        <v>20.7</v>
      </c>
      <c r="I43" s="16">
        <f t="shared" si="16"/>
        <v>60.750000000000007</v>
      </c>
      <c r="J43" s="16">
        <f t="shared" si="17"/>
        <v>18.45</v>
      </c>
      <c r="K43" s="16">
        <f t="shared" si="18"/>
        <v>21.824999999999999</v>
      </c>
      <c r="L43" s="16">
        <f t="shared" si="19"/>
        <v>20.474999999999998</v>
      </c>
      <c r="M43" s="16">
        <f t="shared" si="20"/>
        <v>51.75</v>
      </c>
      <c r="N43" s="16">
        <f t="shared" si="21"/>
        <v>16.425000000000001</v>
      </c>
      <c r="O43" s="16">
        <f t="shared" si="22"/>
        <v>17.55</v>
      </c>
      <c r="P43" s="16">
        <f t="shared" si="23"/>
        <v>17.774999999999999</v>
      </c>
      <c r="Q43" s="16">
        <f t="shared" si="24"/>
        <v>56.25</v>
      </c>
      <c r="R43" s="16">
        <f t="shared" si="25"/>
        <v>19.125</v>
      </c>
      <c r="S43" s="16">
        <f t="shared" si="26"/>
        <v>18.675000000000001</v>
      </c>
      <c r="T43" s="16">
        <f t="shared" si="27"/>
        <v>18.45</v>
      </c>
    </row>
    <row r="44" spans="1:20" x14ac:dyDescent="0.25">
      <c r="A44" s="13" t="s">
        <v>99</v>
      </c>
      <c r="B44" s="15" t="s">
        <v>98</v>
      </c>
      <c r="C44" s="13" t="s">
        <v>75</v>
      </c>
      <c r="D44" s="16">
        <v>45</v>
      </c>
      <c r="E44" s="16">
        <f t="shared" si="0"/>
        <v>11.25</v>
      </c>
      <c r="F44" s="16">
        <f t="shared" si="1"/>
        <v>3.42</v>
      </c>
      <c r="G44" s="16">
        <f t="shared" si="2"/>
        <v>3.6899999999999995</v>
      </c>
      <c r="H44" s="16">
        <f t="shared" si="3"/>
        <v>4.1399999999999997</v>
      </c>
      <c r="I44" s="16">
        <f t="shared" si="16"/>
        <v>12.15</v>
      </c>
      <c r="J44" s="16">
        <f t="shared" si="17"/>
        <v>3.6899999999999995</v>
      </c>
      <c r="K44" s="16">
        <f t="shared" si="18"/>
        <v>4.3649999999999993</v>
      </c>
      <c r="L44" s="16">
        <f t="shared" si="19"/>
        <v>4.0949999999999998</v>
      </c>
      <c r="M44" s="16">
        <f t="shared" si="20"/>
        <v>10.35</v>
      </c>
      <c r="N44" s="16">
        <f t="shared" si="21"/>
        <v>3.2849999999999997</v>
      </c>
      <c r="O44" s="16">
        <f t="shared" si="22"/>
        <v>3.51</v>
      </c>
      <c r="P44" s="16">
        <f t="shared" si="23"/>
        <v>3.5550000000000002</v>
      </c>
      <c r="Q44" s="16">
        <f t="shared" si="24"/>
        <v>11.25</v>
      </c>
      <c r="R44" s="16">
        <f t="shared" si="25"/>
        <v>3.8250000000000002</v>
      </c>
      <c r="S44" s="16">
        <f t="shared" si="26"/>
        <v>3.7350000000000003</v>
      </c>
      <c r="T44" s="16">
        <f t="shared" si="27"/>
        <v>3.6899999999999995</v>
      </c>
    </row>
    <row r="45" spans="1:20" x14ac:dyDescent="0.25">
      <c r="A45" s="13" t="s">
        <v>100</v>
      </c>
      <c r="B45" s="15" t="s">
        <v>101</v>
      </c>
      <c r="C45" s="13" t="s">
        <v>75</v>
      </c>
      <c r="D45" s="16">
        <v>210</v>
      </c>
      <c r="E45" s="16">
        <f t="shared" si="0"/>
        <v>52.5</v>
      </c>
      <c r="F45" s="16">
        <f t="shared" si="1"/>
        <v>15.959999999999999</v>
      </c>
      <c r="G45" s="16">
        <f t="shared" si="2"/>
        <v>17.22</v>
      </c>
      <c r="H45" s="16">
        <f t="shared" si="3"/>
        <v>19.32</v>
      </c>
      <c r="I45" s="16">
        <f t="shared" si="16"/>
        <v>56.7</v>
      </c>
      <c r="J45" s="16">
        <f t="shared" si="17"/>
        <v>17.22</v>
      </c>
      <c r="K45" s="16">
        <f t="shared" si="18"/>
        <v>20.369999999999997</v>
      </c>
      <c r="L45" s="16">
        <f t="shared" si="19"/>
        <v>19.11</v>
      </c>
      <c r="M45" s="16">
        <f t="shared" si="20"/>
        <v>48.300000000000004</v>
      </c>
      <c r="N45" s="16">
        <f t="shared" si="21"/>
        <v>15.329999999999998</v>
      </c>
      <c r="O45" s="16">
        <f t="shared" si="22"/>
        <v>16.38</v>
      </c>
      <c r="P45" s="16">
        <f t="shared" si="23"/>
        <v>16.59</v>
      </c>
      <c r="Q45" s="16">
        <f t="shared" si="24"/>
        <v>52.5</v>
      </c>
      <c r="R45" s="16">
        <f t="shared" si="25"/>
        <v>17.850000000000001</v>
      </c>
      <c r="S45" s="16">
        <f t="shared" si="26"/>
        <v>17.43</v>
      </c>
      <c r="T45" s="16">
        <f t="shared" si="27"/>
        <v>17.22</v>
      </c>
    </row>
    <row r="46" spans="1:20" x14ac:dyDescent="0.25">
      <c r="A46" s="13" t="s">
        <v>102</v>
      </c>
      <c r="B46" s="15" t="s">
        <v>103</v>
      </c>
      <c r="C46" s="13" t="s">
        <v>75</v>
      </c>
      <c r="D46" s="16">
        <v>230</v>
      </c>
      <c r="E46" s="16">
        <f t="shared" si="0"/>
        <v>57.5</v>
      </c>
      <c r="F46" s="16">
        <f t="shared" si="1"/>
        <v>17.48</v>
      </c>
      <c r="G46" s="16">
        <f t="shared" si="2"/>
        <v>18.859999999999996</v>
      </c>
      <c r="H46" s="16">
        <f t="shared" si="3"/>
        <v>21.16</v>
      </c>
      <c r="I46" s="16">
        <f t="shared" si="16"/>
        <v>62.1</v>
      </c>
      <c r="J46" s="16">
        <f t="shared" si="17"/>
        <v>18.859999999999996</v>
      </c>
      <c r="K46" s="16">
        <f t="shared" si="18"/>
        <v>22.31</v>
      </c>
      <c r="L46" s="16">
        <f t="shared" si="19"/>
        <v>20.93</v>
      </c>
      <c r="M46" s="16">
        <f t="shared" si="20"/>
        <v>52.900000000000006</v>
      </c>
      <c r="N46" s="16">
        <f t="shared" si="21"/>
        <v>16.79</v>
      </c>
      <c r="O46" s="16">
        <f t="shared" si="22"/>
        <v>17.940000000000001</v>
      </c>
      <c r="P46" s="16">
        <f t="shared" si="23"/>
        <v>18.170000000000002</v>
      </c>
      <c r="Q46" s="16">
        <f t="shared" si="24"/>
        <v>57.5</v>
      </c>
      <c r="R46" s="16">
        <f t="shared" si="25"/>
        <v>19.55</v>
      </c>
      <c r="S46" s="16">
        <f t="shared" si="26"/>
        <v>19.09</v>
      </c>
      <c r="T46" s="16">
        <f t="shared" si="27"/>
        <v>18.859999999999996</v>
      </c>
    </row>
    <row r="47" spans="1:20" x14ac:dyDescent="0.25">
      <c r="A47" s="13" t="s">
        <v>104</v>
      </c>
      <c r="B47" s="15" t="s">
        <v>105</v>
      </c>
      <c r="C47" s="13" t="s">
        <v>75</v>
      </c>
      <c r="D47" s="16">
        <v>130</v>
      </c>
      <c r="E47" s="16">
        <f t="shared" si="0"/>
        <v>32.5</v>
      </c>
      <c r="F47" s="16">
        <f t="shared" si="1"/>
        <v>9.879999999999999</v>
      </c>
      <c r="G47" s="16">
        <f t="shared" si="2"/>
        <v>10.659999999999998</v>
      </c>
      <c r="H47" s="16">
        <f t="shared" si="3"/>
        <v>11.959999999999999</v>
      </c>
      <c r="I47" s="16">
        <f t="shared" si="16"/>
        <v>35.1</v>
      </c>
      <c r="J47" s="16">
        <f t="shared" si="17"/>
        <v>10.659999999999998</v>
      </c>
      <c r="K47" s="16">
        <f t="shared" si="18"/>
        <v>12.61</v>
      </c>
      <c r="L47" s="16">
        <f t="shared" si="19"/>
        <v>11.83</v>
      </c>
      <c r="M47" s="16">
        <f t="shared" si="20"/>
        <v>29.900000000000002</v>
      </c>
      <c r="N47" s="16">
        <f t="shared" si="21"/>
        <v>9.49</v>
      </c>
      <c r="O47" s="16">
        <f t="shared" si="22"/>
        <v>10.14</v>
      </c>
      <c r="P47" s="16">
        <f t="shared" si="23"/>
        <v>10.27</v>
      </c>
      <c r="Q47" s="16">
        <f t="shared" si="24"/>
        <v>32.5</v>
      </c>
      <c r="R47" s="16">
        <f t="shared" si="25"/>
        <v>11.05</v>
      </c>
      <c r="S47" s="16">
        <f t="shared" si="26"/>
        <v>10.790000000000001</v>
      </c>
      <c r="T47" s="16">
        <f t="shared" si="27"/>
        <v>10.659999999999998</v>
      </c>
    </row>
    <row r="48" spans="1:20" x14ac:dyDescent="0.25">
      <c r="A48" s="13" t="s">
        <v>106</v>
      </c>
      <c r="B48" s="15" t="s">
        <v>105</v>
      </c>
      <c r="C48" s="13" t="s">
        <v>75</v>
      </c>
      <c r="D48" s="16">
        <v>85</v>
      </c>
      <c r="E48" s="16">
        <f t="shared" si="0"/>
        <v>21.25</v>
      </c>
      <c r="F48" s="16">
        <f t="shared" si="1"/>
        <v>6.46</v>
      </c>
      <c r="G48" s="16">
        <f t="shared" si="2"/>
        <v>6.9699999999999989</v>
      </c>
      <c r="H48" s="16">
        <f t="shared" si="3"/>
        <v>7.82</v>
      </c>
      <c r="I48" s="16">
        <f t="shared" si="16"/>
        <v>22.950000000000003</v>
      </c>
      <c r="J48" s="16">
        <f t="shared" si="17"/>
        <v>6.9699999999999989</v>
      </c>
      <c r="K48" s="16">
        <f t="shared" si="18"/>
        <v>8.2449999999999992</v>
      </c>
      <c r="L48" s="16">
        <f t="shared" si="19"/>
        <v>7.7349999999999994</v>
      </c>
      <c r="M48" s="16">
        <f t="shared" si="20"/>
        <v>19.55</v>
      </c>
      <c r="N48" s="16">
        <f t="shared" si="21"/>
        <v>6.2049999999999992</v>
      </c>
      <c r="O48" s="16">
        <f t="shared" si="22"/>
        <v>6.63</v>
      </c>
      <c r="P48" s="16">
        <f t="shared" si="23"/>
        <v>6.7149999999999999</v>
      </c>
      <c r="Q48" s="16">
        <f t="shared" si="24"/>
        <v>21.25</v>
      </c>
      <c r="R48" s="16">
        <f t="shared" si="25"/>
        <v>7.2250000000000005</v>
      </c>
      <c r="S48" s="16">
        <f t="shared" si="26"/>
        <v>7.0550000000000006</v>
      </c>
      <c r="T48" s="16">
        <f t="shared" si="27"/>
        <v>6.9699999999999989</v>
      </c>
    </row>
    <row r="49" spans="1:20" x14ac:dyDescent="0.25">
      <c r="A49" s="13" t="s">
        <v>107</v>
      </c>
      <c r="B49" s="15" t="s">
        <v>108</v>
      </c>
      <c r="C49" s="13" t="s">
        <v>75</v>
      </c>
      <c r="D49" s="16">
        <v>55</v>
      </c>
      <c r="E49" s="16">
        <f t="shared" si="0"/>
        <v>13.75</v>
      </c>
      <c r="F49" s="16">
        <f t="shared" si="1"/>
        <v>4.18</v>
      </c>
      <c r="G49" s="16">
        <f t="shared" si="2"/>
        <v>4.51</v>
      </c>
      <c r="H49" s="16">
        <f t="shared" si="3"/>
        <v>5.0599999999999996</v>
      </c>
      <c r="I49" s="16">
        <f t="shared" si="16"/>
        <v>14.850000000000001</v>
      </c>
      <c r="J49" s="16">
        <f t="shared" si="17"/>
        <v>4.51</v>
      </c>
      <c r="K49" s="16">
        <f t="shared" si="18"/>
        <v>5.3349999999999991</v>
      </c>
      <c r="L49" s="16">
        <f t="shared" si="19"/>
        <v>5.0049999999999999</v>
      </c>
      <c r="M49" s="16">
        <f t="shared" si="20"/>
        <v>12.65</v>
      </c>
      <c r="N49" s="16">
        <f t="shared" si="21"/>
        <v>4.0149999999999997</v>
      </c>
      <c r="O49" s="16">
        <f t="shared" si="22"/>
        <v>4.29</v>
      </c>
      <c r="P49" s="16">
        <f t="shared" si="23"/>
        <v>4.3449999999999998</v>
      </c>
      <c r="Q49" s="16">
        <f t="shared" si="24"/>
        <v>13.75</v>
      </c>
      <c r="R49" s="16">
        <f t="shared" si="25"/>
        <v>4.6750000000000007</v>
      </c>
      <c r="S49" s="16">
        <f t="shared" si="26"/>
        <v>4.5650000000000004</v>
      </c>
      <c r="T49" s="16">
        <f t="shared" si="27"/>
        <v>4.51</v>
      </c>
    </row>
    <row r="50" spans="1:20" x14ac:dyDescent="0.25">
      <c r="A50" s="13" t="s">
        <v>109</v>
      </c>
      <c r="B50" s="15" t="s">
        <v>110</v>
      </c>
      <c r="C50" s="13" t="s">
        <v>75</v>
      </c>
      <c r="D50" s="16">
        <v>50</v>
      </c>
      <c r="E50" s="16">
        <f t="shared" si="0"/>
        <v>12.5</v>
      </c>
      <c r="F50" s="16">
        <f t="shared" si="1"/>
        <v>3.8</v>
      </c>
      <c r="G50" s="16">
        <f t="shared" si="2"/>
        <v>4.0999999999999996</v>
      </c>
      <c r="H50" s="16">
        <f t="shared" si="3"/>
        <v>4.5999999999999996</v>
      </c>
      <c r="I50" s="16">
        <f t="shared" si="16"/>
        <v>13.5</v>
      </c>
      <c r="J50" s="16">
        <f t="shared" si="17"/>
        <v>4.0999999999999996</v>
      </c>
      <c r="K50" s="16">
        <f t="shared" si="18"/>
        <v>4.8499999999999996</v>
      </c>
      <c r="L50" s="16">
        <f t="shared" si="19"/>
        <v>4.55</v>
      </c>
      <c r="M50" s="16">
        <f t="shared" si="20"/>
        <v>11.5</v>
      </c>
      <c r="N50" s="16">
        <f t="shared" si="21"/>
        <v>3.65</v>
      </c>
      <c r="O50" s="16">
        <f t="shared" si="22"/>
        <v>3.9</v>
      </c>
      <c r="P50" s="16">
        <f t="shared" si="23"/>
        <v>3.95</v>
      </c>
      <c r="Q50" s="16">
        <f t="shared" si="24"/>
        <v>12.5</v>
      </c>
      <c r="R50" s="16">
        <f t="shared" si="25"/>
        <v>4.25</v>
      </c>
      <c r="S50" s="16">
        <f t="shared" si="26"/>
        <v>4.1500000000000004</v>
      </c>
      <c r="T50" s="16">
        <f t="shared" si="27"/>
        <v>4.0999999999999996</v>
      </c>
    </row>
    <row r="51" spans="1:20" x14ac:dyDescent="0.25">
      <c r="A51" s="13" t="s">
        <v>111</v>
      </c>
      <c r="B51" s="15" t="s">
        <v>112</v>
      </c>
      <c r="C51" s="13" t="s">
        <v>75</v>
      </c>
      <c r="D51" s="16">
        <v>70</v>
      </c>
      <c r="E51" s="16">
        <f t="shared" si="0"/>
        <v>17.5</v>
      </c>
      <c r="F51" s="16">
        <f t="shared" si="1"/>
        <v>5.32</v>
      </c>
      <c r="G51" s="16">
        <f t="shared" si="2"/>
        <v>5.7399999999999993</v>
      </c>
      <c r="H51" s="16">
        <f t="shared" si="3"/>
        <v>6.4399999999999995</v>
      </c>
      <c r="I51" s="16">
        <f t="shared" si="16"/>
        <v>18.900000000000002</v>
      </c>
      <c r="J51" s="16">
        <f t="shared" si="17"/>
        <v>5.7399999999999993</v>
      </c>
      <c r="K51" s="16">
        <f t="shared" si="18"/>
        <v>6.7899999999999991</v>
      </c>
      <c r="L51" s="16">
        <f t="shared" si="19"/>
        <v>6.37</v>
      </c>
      <c r="M51" s="16">
        <f t="shared" si="20"/>
        <v>16.100000000000001</v>
      </c>
      <c r="N51" s="16">
        <f t="shared" si="21"/>
        <v>5.1099999999999994</v>
      </c>
      <c r="O51" s="16">
        <f t="shared" si="22"/>
        <v>5.46</v>
      </c>
      <c r="P51" s="16">
        <f t="shared" si="23"/>
        <v>5.53</v>
      </c>
      <c r="Q51" s="16">
        <f t="shared" si="24"/>
        <v>17.5</v>
      </c>
      <c r="R51" s="16">
        <f t="shared" si="25"/>
        <v>5.95</v>
      </c>
      <c r="S51" s="16">
        <f t="shared" si="26"/>
        <v>5.8100000000000005</v>
      </c>
      <c r="T51" s="16">
        <f t="shared" si="27"/>
        <v>5.7399999999999993</v>
      </c>
    </row>
    <row r="52" spans="1:20" x14ac:dyDescent="0.25">
      <c r="A52" s="13" t="s">
        <v>113</v>
      </c>
      <c r="B52" s="15" t="s">
        <v>114</v>
      </c>
      <c r="C52" s="13" t="s">
        <v>115</v>
      </c>
      <c r="D52" s="16">
        <v>150</v>
      </c>
      <c r="E52" s="16">
        <f t="shared" si="0"/>
        <v>37.5</v>
      </c>
      <c r="F52" s="16">
        <f t="shared" si="1"/>
        <v>11.4</v>
      </c>
      <c r="G52" s="16">
        <f t="shared" si="2"/>
        <v>12.299999999999999</v>
      </c>
      <c r="H52" s="16">
        <f t="shared" si="3"/>
        <v>13.799999999999999</v>
      </c>
      <c r="I52" s="16">
        <f t="shared" si="16"/>
        <v>40.5</v>
      </c>
      <c r="J52" s="16">
        <f t="shared" si="17"/>
        <v>12.299999999999999</v>
      </c>
      <c r="K52" s="16">
        <f t="shared" si="18"/>
        <v>14.549999999999999</v>
      </c>
      <c r="L52" s="16">
        <f t="shared" si="19"/>
        <v>13.65</v>
      </c>
      <c r="M52" s="16">
        <f t="shared" si="20"/>
        <v>34.5</v>
      </c>
      <c r="N52" s="16">
        <f t="shared" si="21"/>
        <v>10.95</v>
      </c>
      <c r="O52" s="16">
        <f t="shared" si="22"/>
        <v>11.7</v>
      </c>
      <c r="P52" s="16">
        <f t="shared" si="23"/>
        <v>11.85</v>
      </c>
      <c r="Q52" s="16">
        <f t="shared" si="24"/>
        <v>37.5</v>
      </c>
      <c r="R52" s="16">
        <f t="shared" si="25"/>
        <v>12.750000000000002</v>
      </c>
      <c r="S52" s="16">
        <f t="shared" si="26"/>
        <v>12.450000000000001</v>
      </c>
      <c r="T52" s="16">
        <f t="shared" si="27"/>
        <v>12.299999999999999</v>
      </c>
    </row>
    <row r="53" spans="1:20" x14ac:dyDescent="0.25">
      <c r="A53" s="13" t="s">
        <v>116</v>
      </c>
      <c r="B53" s="15" t="s">
        <v>117</v>
      </c>
      <c r="C53" s="13" t="s">
        <v>115</v>
      </c>
      <c r="D53" s="16">
        <v>60</v>
      </c>
      <c r="E53" s="16">
        <f t="shared" si="0"/>
        <v>15</v>
      </c>
      <c r="F53" s="16">
        <f t="shared" si="1"/>
        <v>4.5599999999999996</v>
      </c>
      <c r="G53" s="16">
        <f t="shared" si="2"/>
        <v>4.919999999999999</v>
      </c>
      <c r="H53" s="16">
        <f t="shared" si="3"/>
        <v>5.52</v>
      </c>
      <c r="I53" s="16">
        <f t="shared" si="16"/>
        <v>16.200000000000003</v>
      </c>
      <c r="J53" s="16">
        <f t="shared" si="17"/>
        <v>4.919999999999999</v>
      </c>
      <c r="K53" s="16">
        <f t="shared" si="18"/>
        <v>5.8199999999999994</v>
      </c>
      <c r="L53" s="16">
        <f t="shared" si="19"/>
        <v>5.46</v>
      </c>
      <c r="M53" s="16">
        <f t="shared" si="20"/>
        <v>13.8</v>
      </c>
      <c r="N53" s="16">
        <f t="shared" si="21"/>
        <v>4.38</v>
      </c>
      <c r="O53" s="16">
        <f t="shared" si="22"/>
        <v>4.68</v>
      </c>
      <c r="P53" s="16">
        <f t="shared" si="23"/>
        <v>4.74</v>
      </c>
      <c r="Q53" s="16">
        <f t="shared" si="24"/>
        <v>15</v>
      </c>
      <c r="R53" s="16">
        <f t="shared" si="25"/>
        <v>5.1000000000000005</v>
      </c>
      <c r="S53" s="16">
        <f t="shared" si="26"/>
        <v>4.9800000000000004</v>
      </c>
      <c r="T53" s="16">
        <f t="shared" si="27"/>
        <v>4.919999999999999</v>
      </c>
    </row>
    <row r="54" spans="1:20" x14ac:dyDescent="0.25">
      <c r="A54" s="13" t="s">
        <v>118</v>
      </c>
      <c r="B54" s="11" t="s">
        <v>119</v>
      </c>
      <c r="C54" s="13" t="s">
        <v>115</v>
      </c>
      <c r="D54" s="14">
        <v>180</v>
      </c>
      <c r="E54" s="14">
        <f t="shared" si="0"/>
        <v>45</v>
      </c>
      <c r="F54" s="14">
        <f t="shared" si="1"/>
        <v>13.68</v>
      </c>
      <c r="G54" s="14">
        <f t="shared" si="2"/>
        <v>14.759999999999998</v>
      </c>
      <c r="H54" s="14">
        <f t="shared" si="3"/>
        <v>16.559999999999999</v>
      </c>
      <c r="I54" s="14">
        <f t="shared" si="16"/>
        <v>48.6</v>
      </c>
      <c r="J54" s="14">
        <f t="shared" si="17"/>
        <v>14.759999999999998</v>
      </c>
      <c r="K54" s="14">
        <f t="shared" si="18"/>
        <v>17.459999999999997</v>
      </c>
      <c r="L54" s="14">
        <f t="shared" si="19"/>
        <v>16.38</v>
      </c>
      <c r="M54" s="14">
        <f t="shared" si="20"/>
        <v>41.4</v>
      </c>
      <c r="N54" s="14">
        <f t="shared" si="21"/>
        <v>13.139999999999999</v>
      </c>
      <c r="O54" s="14">
        <f t="shared" si="22"/>
        <v>14.04</v>
      </c>
      <c r="P54" s="14">
        <f t="shared" si="23"/>
        <v>14.22</v>
      </c>
      <c r="Q54" s="14">
        <f t="shared" si="24"/>
        <v>45</v>
      </c>
      <c r="R54" s="14">
        <f t="shared" si="25"/>
        <v>15.3</v>
      </c>
      <c r="S54" s="14">
        <f t="shared" si="26"/>
        <v>14.940000000000001</v>
      </c>
      <c r="T54" s="14">
        <f t="shared" si="27"/>
        <v>14.759999999999998</v>
      </c>
    </row>
    <row r="55" spans="1:20" x14ac:dyDescent="0.25">
      <c r="A55" s="13" t="s">
        <v>120</v>
      </c>
      <c r="B55" s="11" t="s">
        <v>119</v>
      </c>
      <c r="C55" s="13" t="s">
        <v>115</v>
      </c>
      <c r="D55" s="14"/>
      <c r="E55" s="14">
        <f t="shared" si="0"/>
        <v>0</v>
      </c>
      <c r="F55" s="14">
        <f t="shared" si="1"/>
        <v>0</v>
      </c>
      <c r="G55" s="14">
        <f t="shared" si="2"/>
        <v>0</v>
      </c>
      <c r="H55" s="14">
        <f t="shared" si="3"/>
        <v>0</v>
      </c>
      <c r="I55" s="14">
        <f t="shared" si="16"/>
        <v>0</v>
      </c>
      <c r="J55" s="14">
        <f t="shared" si="17"/>
        <v>0</v>
      </c>
      <c r="K55" s="14">
        <f t="shared" si="18"/>
        <v>0</v>
      </c>
      <c r="L55" s="14">
        <f t="shared" si="19"/>
        <v>0</v>
      </c>
      <c r="M55" s="14">
        <f t="shared" si="20"/>
        <v>0</v>
      </c>
      <c r="N55" s="14">
        <f t="shared" si="21"/>
        <v>0</v>
      </c>
      <c r="O55" s="14">
        <f t="shared" si="22"/>
        <v>0</v>
      </c>
      <c r="P55" s="14">
        <f t="shared" si="23"/>
        <v>0</v>
      </c>
      <c r="Q55" s="14">
        <f t="shared" si="24"/>
        <v>0</v>
      </c>
      <c r="R55" s="14">
        <f t="shared" si="25"/>
        <v>0</v>
      </c>
      <c r="S55" s="14">
        <f t="shared" si="26"/>
        <v>0</v>
      </c>
      <c r="T55" s="14">
        <f t="shared" si="27"/>
        <v>0</v>
      </c>
    </row>
    <row r="56" spans="1:20" x14ac:dyDescent="0.25">
      <c r="A56" s="13" t="s">
        <v>121</v>
      </c>
      <c r="B56" s="11" t="s">
        <v>119</v>
      </c>
      <c r="C56" s="13" t="s">
        <v>115</v>
      </c>
      <c r="D56" s="14"/>
      <c r="E56" s="14">
        <f t="shared" si="0"/>
        <v>0</v>
      </c>
      <c r="F56" s="14">
        <f t="shared" si="1"/>
        <v>0</v>
      </c>
      <c r="G56" s="14">
        <f t="shared" si="2"/>
        <v>0</v>
      </c>
      <c r="H56" s="14">
        <f t="shared" si="3"/>
        <v>0</v>
      </c>
      <c r="I56" s="14">
        <f t="shared" si="16"/>
        <v>0</v>
      </c>
      <c r="J56" s="14">
        <f t="shared" si="17"/>
        <v>0</v>
      </c>
      <c r="K56" s="14">
        <f t="shared" si="18"/>
        <v>0</v>
      </c>
      <c r="L56" s="14">
        <f t="shared" si="19"/>
        <v>0</v>
      </c>
      <c r="M56" s="14">
        <f t="shared" si="20"/>
        <v>0</v>
      </c>
      <c r="N56" s="14">
        <f t="shared" si="21"/>
        <v>0</v>
      </c>
      <c r="O56" s="14">
        <f t="shared" si="22"/>
        <v>0</v>
      </c>
      <c r="P56" s="14">
        <f t="shared" si="23"/>
        <v>0</v>
      </c>
      <c r="Q56" s="14">
        <f t="shared" si="24"/>
        <v>0</v>
      </c>
      <c r="R56" s="14">
        <f t="shared" si="25"/>
        <v>0</v>
      </c>
      <c r="S56" s="14">
        <f t="shared" si="26"/>
        <v>0</v>
      </c>
      <c r="T56" s="14">
        <f t="shared" si="27"/>
        <v>0</v>
      </c>
    </row>
    <row r="57" spans="1:20" x14ac:dyDescent="0.25">
      <c r="A57" s="13" t="s">
        <v>122</v>
      </c>
      <c r="B57" s="15" t="s">
        <v>123</v>
      </c>
      <c r="C57" s="13" t="s">
        <v>115</v>
      </c>
      <c r="D57" s="16">
        <v>50</v>
      </c>
      <c r="E57" s="16">
        <f t="shared" si="0"/>
        <v>12.5</v>
      </c>
      <c r="F57" s="16">
        <f t="shared" si="1"/>
        <v>3.8</v>
      </c>
      <c r="G57" s="16">
        <f t="shared" si="2"/>
        <v>4.0999999999999996</v>
      </c>
      <c r="H57" s="16">
        <f t="shared" si="3"/>
        <v>4.5999999999999996</v>
      </c>
      <c r="I57" s="16">
        <f t="shared" si="16"/>
        <v>13.5</v>
      </c>
      <c r="J57" s="16">
        <f t="shared" si="17"/>
        <v>4.0999999999999996</v>
      </c>
      <c r="K57" s="16">
        <f t="shared" si="18"/>
        <v>4.8499999999999996</v>
      </c>
      <c r="L57" s="16">
        <f t="shared" si="19"/>
        <v>4.55</v>
      </c>
      <c r="M57" s="16">
        <f t="shared" si="20"/>
        <v>11.5</v>
      </c>
      <c r="N57" s="16">
        <f t="shared" si="21"/>
        <v>3.65</v>
      </c>
      <c r="O57" s="16">
        <f t="shared" si="22"/>
        <v>3.9</v>
      </c>
      <c r="P57" s="16">
        <f t="shared" si="23"/>
        <v>3.95</v>
      </c>
      <c r="Q57" s="16">
        <f t="shared" si="24"/>
        <v>12.5</v>
      </c>
      <c r="R57" s="16">
        <f t="shared" si="25"/>
        <v>4.25</v>
      </c>
      <c r="S57" s="16">
        <f t="shared" si="26"/>
        <v>4.1500000000000004</v>
      </c>
      <c r="T57" s="16">
        <f t="shared" si="27"/>
        <v>4.0999999999999996</v>
      </c>
    </row>
    <row r="58" spans="1:20" x14ac:dyDescent="0.25">
      <c r="A58" s="13" t="s">
        <v>124</v>
      </c>
      <c r="B58" s="15" t="s">
        <v>125</v>
      </c>
      <c r="C58" s="13" t="s">
        <v>115</v>
      </c>
      <c r="D58" s="16">
        <v>115</v>
      </c>
      <c r="E58" s="16">
        <v>23.75</v>
      </c>
      <c r="F58" s="16">
        <v>7.22</v>
      </c>
      <c r="G58" s="16">
        <v>7.79</v>
      </c>
      <c r="H58" s="16">
        <v>8.74</v>
      </c>
      <c r="I58" s="16">
        <v>32.74</v>
      </c>
      <c r="J58" s="16">
        <v>9.99</v>
      </c>
      <c r="K58" s="16">
        <v>11.72</v>
      </c>
      <c r="L58" s="16">
        <v>11.03</v>
      </c>
      <c r="M58" s="16">
        <v>28.14</v>
      </c>
      <c r="N58" s="16">
        <v>8.9600000000000009</v>
      </c>
      <c r="O58" s="16">
        <v>9.5299999999999994</v>
      </c>
      <c r="P58" s="16">
        <v>9.65</v>
      </c>
      <c r="Q58" s="16">
        <v>30.37</v>
      </c>
      <c r="R58" s="16">
        <v>10.27</v>
      </c>
      <c r="S58" s="16">
        <v>10.11</v>
      </c>
      <c r="T58" s="16">
        <v>9.99</v>
      </c>
    </row>
    <row r="59" spans="1:20" x14ac:dyDescent="0.25">
      <c r="A59" s="19" t="s">
        <v>126</v>
      </c>
      <c r="B59" s="15" t="s">
        <v>127</v>
      </c>
      <c r="C59" s="13" t="s">
        <v>115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x14ac:dyDescent="0.25">
      <c r="A60" s="13" t="s">
        <v>128</v>
      </c>
      <c r="B60" s="15" t="s">
        <v>129</v>
      </c>
      <c r="C60" s="13" t="s">
        <v>115</v>
      </c>
      <c r="D60" s="16">
        <v>72</v>
      </c>
      <c r="E60" s="16">
        <f t="shared" ref="E60:E78" si="28">+D60*25%</f>
        <v>18</v>
      </c>
      <c r="F60" s="16">
        <f t="shared" ref="F60:F78" si="29">+D60*7.6%</f>
        <v>5.4719999999999995</v>
      </c>
      <c r="G60" s="16">
        <f t="shared" ref="G60:G78" si="30">+D60*8.2%</f>
        <v>5.903999999999999</v>
      </c>
      <c r="H60" s="16">
        <f t="shared" ref="H60:H78" si="31">+D60*9.2%</f>
        <v>6.6239999999999997</v>
      </c>
      <c r="I60" s="16">
        <f t="shared" ref="I60:I74" si="32">+D60*27%</f>
        <v>19.440000000000001</v>
      </c>
      <c r="J60" s="16">
        <f t="shared" ref="J60:J74" si="33">+D60*8.2%</f>
        <v>5.903999999999999</v>
      </c>
      <c r="K60" s="16">
        <f t="shared" ref="K60:K74" si="34">+D60*9.7%</f>
        <v>6.9839999999999991</v>
      </c>
      <c r="L60" s="16">
        <f t="shared" ref="L60:L74" si="35">+D60*9.1%</f>
        <v>6.5519999999999996</v>
      </c>
      <c r="M60" s="16">
        <f t="shared" ref="M60:M74" si="36">+D60*23%</f>
        <v>16.560000000000002</v>
      </c>
      <c r="N60" s="16">
        <f t="shared" ref="N60:N74" si="37">+D60*7.3%</f>
        <v>5.2559999999999993</v>
      </c>
      <c r="O60" s="16">
        <f t="shared" ref="O60:O74" si="38">+D60*7.8%</f>
        <v>5.6159999999999997</v>
      </c>
      <c r="P60" s="16">
        <f t="shared" ref="P60:P74" si="39">+D60*7.9%</f>
        <v>5.6879999999999997</v>
      </c>
      <c r="Q60" s="16">
        <f t="shared" ref="Q60:Q74" si="40">+D60*25%</f>
        <v>18</v>
      </c>
      <c r="R60" s="16">
        <f t="shared" ref="R60:R74" si="41">+D60*8.5%</f>
        <v>6.12</v>
      </c>
      <c r="S60" s="16">
        <f t="shared" ref="S60:S74" si="42">+D60*8.3%</f>
        <v>5.976</v>
      </c>
      <c r="T60" s="16">
        <f t="shared" ref="T60:T74" si="43">+D60*8.2%</f>
        <v>5.903999999999999</v>
      </c>
    </row>
    <row r="61" spans="1:20" x14ac:dyDescent="0.25">
      <c r="A61" s="13" t="s">
        <v>130</v>
      </c>
      <c r="B61" s="15" t="s">
        <v>131</v>
      </c>
      <c r="C61" s="13" t="s">
        <v>115</v>
      </c>
      <c r="D61" s="16">
        <v>80</v>
      </c>
      <c r="E61" s="16">
        <f t="shared" si="28"/>
        <v>20</v>
      </c>
      <c r="F61" s="16">
        <f t="shared" si="29"/>
        <v>6.08</v>
      </c>
      <c r="G61" s="16">
        <f t="shared" si="30"/>
        <v>6.5599999999999987</v>
      </c>
      <c r="H61" s="16">
        <f t="shared" si="31"/>
        <v>7.3599999999999994</v>
      </c>
      <c r="I61" s="16">
        <f t="shared" si="32"/>
        <v>21.6</v>
      </c>
      <c r="J61" s="16">
        <f t="shared" si="33"/>
        <v>6.5599999999999987</v>
      </c>
      <c r="K61" s="16">
        <f t="shared" si="34"/>
        <v>7.7599999999999989</v>
      </c>
      <c r="L61" s="16">
        <f t="shared" si="35"/>
        <v>7.2799999999999994</v>
      </c>
      <c r="M61" s="16">
        <f t="shared" si="36"/>
        <v>18.400000000000002</v>
      </c>
      <c r="N61" s="16">
        <f t="shared" si="37"/>
        <v>5.84</v>
      </c>
      <c r="O61" s="16">
        <f t="shared" si="38"/>
        <v>6.24</v>
      </c>
      <c r="P61" s="16">
        <f t="shared" si="39"/>
        <v>6.32</v>
      </c>
      <c r="Q61" s="16">
        <f t="shared" si="40"/>
        <v>20</v>
      </c>
      <c r="R61" s="16">
        <f t="shared" si="41"/>
        <v>6.8000000000000007</v>
      </c>
      <c r="S61" s="16">
        <f t="shared" si="42"/>
        <v>6.6400000000000006</v>
      </c>
      <c r="T61" s="16">
        <f t="shared" si="43"/>
        <v>6.5599999999999987</v>
      </c>
    </row>
    <row r="62" spans="1:20" x14ac:dyDescent="0.25">
      <c r="A62" s="13" t="s">
        <v>132</v>
      </c>
      <c r="B62" s="11" t="s">
        <v>133</v>
      </c>
      <c r="C62" s="13" t="s">
        <v>115</v>
      </c>
      <c r="D62" s="14">
        <v>210</v>
      </c>
      <c r="E62" s="14">
        <f t="shared" si="28"/>
        <v>52.5</v>
      </c>
      <c r="F62" s="14">
        <f t="shared" si="29"/>
        <v>15.959999999999999</v>
      </c>
      <c r="G62" s="14">
        <f t="shared" si="30"/>
        <v>17.22</v>
      </c>
      <c r="H62" s="14">
        <f t="shared" si="31"/>
        <v>19.32</v>
      </c>
      <c r="I62" s="14">
        <f t="shared" si="32"/>
        <v>56.7</v>
      </c>
      <c r="J62" s="14">
        <f t="shared" si="33"/>
        <v>17.22</v>
      </c>
      <c r="K62" s="14">
        <f t="shared" si="34"/>
        <v>20.369999999999997</v>
      </c>
      <c r="L62" s="14">
        <f t="shared" si="35"/>
        <v>19.11</v>
      </c>
      <c r="M62" s="14">
        <f t="shared" si="36"/>
        <v>48.300000000000004</v>
      </c>
      <c r="N62" s="14">
        <f t="shared" si="37"/>
        <v>15.329999999999998</v>
      </c>
      <c r="O62" s="14">
        <f t="shared" si="38"/>
        <v>16.38</v>
      </c>
      <c r="P62" s="14">
        <f t="shared" si="39"/>
        <v>16.59</v>
      </c>
      <c r="Q62" s="14">
        <f t="shared" si="40"/>
        <v>52.5</v>
      </c>
      <c r="R62" s="14">
        <f t="shared" si="41"/>
        <v>17.850000000000001</v>
      </c>
      <c r="S62" s="14">
        <f t="shared" si="42"/>
        <v>17.43</v>
      </c>
      <c r="T62" s="14">
        <f t="shared" si="43"/>
        <v>17.22</v>
      </c>
    </row>
    <row r="63" spans="1:20" x14ac:dyDescent="0.25">
      <c r="A63" s="13" t="s">
        <v>134</v>
      </c>
      <c r="B63" s="11" t="s">
        <v>133</v>
      </c>
      <c r="C63" s="13" t="s">
        <v>115</v>
      </c>
      <c r="D63" s="14"/>
      <c r="E63" s="14">
        <f t="shared" si="28"/>
        <v>0</v>
      </c>
      <c r="F63" s="14">
        <f t="shared" si="29"/>
        <v>0</v>
      </c>
      <c r="G63" s="14">
        <f t="shared" si="30"/>
        <v>0</v>
      </c>
      <c r="H63" s="14">
        <f t="shared" si="31"/>
        <v>0</v>
      </c>
      <c r="I63" s="14">
        <f t="shared" si="32"/>
        <v>0</v>
      </c>
      <c r="J63" s="14">
        <f t="shared" si="33"/>
        <v>0</v>
      </c>
      <c r="K63" s="14">
        <f t="shared" si="34"/>
        <v>0</v>
      </c>
      <c r="L63" s="14">
        <f t="shared" si="35"/>
        <v>0</v>
      </c>
      <c r="M63" s="14">
        <f t="shared" si="36"/>
        <v>0</v>
      </c>
      <c r="N63" s="14">
        <f t="shared" si="37"/>
        <v>0</v>
      </c>
      <c r="O63" s="14">
        <f t="shared" si="38"/>
        <v>0</v>
      </c>
      <c r="P63" s="14">
        <f t="shared" si="39"/>
        <v>0</v>
      </c>
      <c r="Q63" s="14">
        <f t="shared" si="40"/>
        <v>0</v>
      </c>
      <c r="R63" s="14">
        <f t="shared" si="41"/>
        <v>0</v>
      </c>
      <c r="S63" s="14">
        <f t="shared" si="42"/>
        <v>0</v>
      </c>
      <c r="T63" s="14">
        <f t="shared" si="43"/>
        <v>0</v>
      </c>
    </row>
    <row r="64" spans="1:20" x14ac:dyDescent="0.25">
      <c r="A64" s="13" t="s">
        <v>135</v>
      </c>
      <c r="B64" s="15" t="s">
        <v>136</v>
      </c>
      <c r="C64" s="13" t="s">
        <v>115</v>
      </c>
      <c r="D64" s="16">
        <v>175</v>
      </c>
      <c r="E64" s="16">
        <f t="shared" si="28"/>
        <v>43.75</v>
      </c>
      <c r="F64" s="16">
        <f t="shared" si="29"/>
        <v>13.299999999999999</v>
      </c>
      <c r="G64" s="16">
        <f t="shared" si="30"/>
        <v>14.349999999999998</v>
      </c>
      <c r="H64" s="16">
        <f t="shared" si="31"/>
        <v>16.100000000000001</v>
      </c>
      <c r="I64" s="16">
        <f t="shared" si="32"/>
        <v>47.25</v>
      </c>
      <c r="J64" s="16">
        <f t="shared" si="33"/>
        <v>14.349999999999998</v>
      </c>
      <c r="K64" s="16">
        <f t="shared" si="34"/>
        <v>16.974999999999998</v>
      </c>
      <c r="L64" s="16">
        <f t="shared" si="35"/>
        <v>15.924999999999999</v>
      </c>
      <c r="M64" s="16">
        <f t="shared" si="36"/>
        <v>40.25</v>
      </c>
      <c r="N64" s="16">
        <f t="shared" si="37"/>
        <v>12.774999999999999</v>
      </c>
      <c r="O64" s="16">
        <f t="shared" si="38"/>
        <v>13.65</v>
      </c>
      <c r="P64" s="16">
        <f t="shared" si="39"/>
        <v>13.824999999999999</v>
      </c>
      <c r="Q64" s="16">
        <f t="shared" si="40"/>
        <v>43.75</v>
      </c>
      <c r="R64" s="16">
        <f t="shared" si="41"/>
        <v>14.875000000000002</v>
      </c>
      <c r="S64" s="16">
        <f t="shared" si="42"/>
        <v>14.525</v>
      </c>
      <c r="T64" s="16">
        <f t="shared" si="43"/>
        <v>14.349999999999998</v>
      </c>
    </row>
    <row r="65" spans="1:20" x14ac:dyDescent="0.25">
      <c r="A65" s="13" t="s">
        <v>137</v>
      </c>
      <c r="B65" s="15" t="s">
        <v>138</v>
      </c>
      <c r="C65" s="13" t="s">
        <v>115</v>
      </c>
      <c r="D65" s="16">
        <v>75</v>
      </c>
      <c r="E65" s="16">
        <f t="shared" si="28"/>
        <v>18.75</v>
      </c>
      <c r="F65" s="16">
        <f t="shared" si="29"/>
        <v>5.7</v>
      </c>
      <c r="G65" s="16">
        <f t="shared" si="30"/>
        <v>6.1499999999999995</v>
      </c>
      <c r="H65" s="16">
        <f t="shared" si="31"/>
        <v>6.8999999999999995</v>
      </c>
      <c r="I65" s="16">
        <f t="shared" si="32"/>
        <v>20.25</v>
      </c>
      <c r="J65" s="16">
        <f t="shared" si="33"/>
        <v>6.1499999999999995</v>
      </c>
      <c r="K65" s="16">
        <f t="shared" si="34"/>
        <v>7.2749999999999995</v>
      </c>
      <c r="L65" s="16">
        <f t="shared" si="35"/>
        <v>6.8250000000000002</v>
      </c>
      <c r="M65" s="16">
        <f t="shared" si="36"/>
        <v>17.25</v>
      </c>
      <c r="N65" s="16">
        <f t="shared" si="37"/>
        <v>5.4749999999999996</v>
      </c>
      <c r="O65" s="16">
        <f t="shared" si="38"/>
        <v>5.85</v>
      </c>
      <c r="P65" s="16">
        <f t="shared" si="39"/>
        <v>5.9249999999999998</v>
      </c>
      <c r="Q65" s="16">
        <f t="shared" si="40"/>
        <v>18.75</v>
      </c>
      <c r="R65" s="16">
        <f t="shared" si="41"/>
        <v>6.3750000000000009</v>
      </c>
      <c r="S65" s="16">
        <f t="shared" si="42"/>
        <v>6.2250000000000005</v>
      </c>
      <c r="T65" s="16">
        <f t="shared" si="43"/>
        <v>6.1499999999999995</v>
      </c>
    </row>
    <row r="66" spans="1:20" x14ac:dyDescent="0.25">
      <c r="A66" s="13" t="s">
        <v>139</v>
      </c>
      <c r="B66" s="15" t="s">
        <v>140</v>
      </c>
      <c r="C66" s="13" t="s">
        <v>115</v>
      </c>
      <c r="D66" s="16">
        <v>48</v>
      </c>
      <c r="E66" s="16">
        <f t="shared" si="28"/>
        <v>12</v>
      </c>
      <c r="F66" s="16">
        <f t="shared" si="29"/>
        <v>3.6479999999999997</v>
      </c>
      <c r="G66" s="16">
        <f t="shared" si="30"/>
        <v>3.9359999999999995</v>
      </c>
      <c r="H66" s="16">
        <f t="shared" si="31"/>
        <v>4.4160000000000004</v>
      </c>
      <c r="I66" s="16">
        <f t="shared" si="32"/>
        <v>12.96</v>
      </c>
      <c r="J66" s="16">
        <f t="shared" si="33"/>
        <v>3.9359999999999995</v>
      </c>
      <c r="K66" s="16">
        <f t="shared" si="34"/>
        <v>4.6559999999999997</v>
      </c>
      <c r="L66" s="16">
        <f t="shared" si="35"/>
        <v>4.3680000000000003</v>
      </c>
      <c r="M66" s="16">
        <f t="shared" si="36"/>
        <v>11.040000000000001</v>
      </c>
      <c r="N66" s="16">
        <f t="shared" si="37"/>
        <v>3.5039999999999996</v>
      </c>
      <c r="O66" s="16">
        <f t="shared" si="38"/>
        <v>3.7439999999999998</v>
      </c>
      <c r="P66" s="16">
        <f t="shared" si="39"/>
        <v>3.7919999999999998</v>
      </c>
      <c r="Q66" s="16">
        <f t="shared" si="40"/>
        <v>12</v>
      </c>
      <c r="R66" s="16">
        <f t="shared" si="41"/>
        <v>4.08</v>
      </c>
      <c r="S66" s="16">
        <f t="shared" si="42"/>
        <v>3.984</v>
      </c>
      <c r="T66" s="16">
        <f t="shared" si="43"/>
        <v>3.9359999999999995</v>
      </c>
    </row>
    <row r="67" spans="1:20" x14ac:dyDescent="0.25">
      <c r="A67" s="13" t="s">
        <v>141</v>
      </c>
      <c r="B67" s="15" t="s">
        <v>142</v>
      </c>
      <c r="C67" s="13" t="s">
        <v>115</v>
      </c>
      <c r="D67" s="16">
        <v>0</v>
      </c>
      <c r="E67" s="16">
        <f t="shared" si="28"/>
        <v>0</v>
      </c>
      <c r="F67" s="16">
        <f t="shared" si="29"/>
        <v>0</v>
      </c>
      <c r="G67" s="16">
        <f t="shared" si="30"/>
        <v>0</v>
      </c>
      <c r="H67" s="16">
        <f t="shared" si="31"/>
        <v>0</v>
      </c>
      <c r="I67" s="16">
        <f t="shared" si="32"/>
        <v>0</v>
      </c>
      <c r="J67" s="16">
        <f t="shared" si="33"/>
        <v>0</v>
      </c>
      <c r="K67" s="16">
        <f t="shared" si="34"/>
        <v>0</v>
      </c>
      <c r="L67" s="16">
        <f t="shared" si="35"/>
        <v>0</v>
      </c>
      <c r="M67" s="16">
        <f t="shared" si="36"/>
        <v>0</v>
      </c>
      <c r="N67" s="16">
        <f t="shared" si="37"/>
        <v>0</v>
      </c>
      <c r="O67" s="16">
        <f t="shared" si="38"/>
        <v>0</v>
      </c>
      <c r="P67" s="16">
        <f t="shared" si="39"/>
        <v>0</v>
      </c>
      <c r="Q67" s="16">
        <f t="shared" si="40"/>
        <v>0</v>
      </c>
      <c r="R67" s="16">
        <f t="shared" si="41"/>
        <v>0</v>
      </c>
      <c r="S67" s="16">
        <f t="shared" si="42"/>
        <v>0</v>
      </c>
      <c r="T67" s="16">
        <f t="shared" si="43"/>
        <v>0</v>
      </c>
    </row>
    <row r="68" spans="1:20" x14ac:dyDescent="0.25">
      <c r="A68" s="13" t="s">
        <v>143</v>
      </c>
      <c r="B68" s="11" t="s">
        <v>144</v>
      </c>
      <c r="C68" s="13" t="s">
        <v>115</v>
      </c>
      <c r="D68" s="14">
        <v>125</v>
      </c>
      <c r="E68" s="14">
        <f t="shared" si="28"/>
        <v>31.25</v>
      </c>
      <c r="F68" s="14">
        <f t="shared" si="29"/>
        <v>9.5</v>
      </c>
      <c r="G68" s="14">
        <f t="shared" si="30"/>
        <v>10.249999999999998</v>
      </c>
      <c r="H68" s="14">
        <f t="shared" si="31"/>
        <v>11.5</v>
      </c>
      <c r="I68" s="14">
        <f t="shared" si="32"/>
        <v>33.75</v>
      </c>
      <c r="J68" s="14">
        <f t="shared" si="33"/>
        <v>10.249999999999998</v>
      </c>
      <c r="K68" s="14">
        <f t="shared" si="34"/>
        <v>12.124999999999998</v>
      </c>
      <c r="L68" s="14">
        <f t="shared" si="35"/>
        <v>11.375</v>
      </c>
      <c r="M68" s="14">
        <f t="shared" si="36"/>
        <v>28.75</v>
      </c>
      <c r="N68" s="14">
        <f t="shared" si="37"/>
        <v>9.125</v>
      </c>
      <c r="O68" s="14">
        <f t="shared" si="38"/>
        <v>9.75</v>
      </c>
      <c r="P68" s="14">
        <f t="shared" si="39"/>
        <v>9.875</v>
      </c>
      <c r="Q68" s="14">
        <f t="shared" si="40"/>
        <v>31.25</v>
      </c>
      <c r="R68" s="14">
        <f t="shared" si="41"/>
        <v>10.625</v>
      </c>
      <c r="S68" s="14">
        <f t="shared" si="42"/>
        <v>10.375</v>
      </c>
      <c r="T68" s="14">
        <f t="shared" si="43"/>
        <v>10.249999999999998</v>
      </c>
    </row>
    <row r="69" spans="1:20" x14ac:dyDescent="0.25">
      <c r="A69" s="13" t="s">
        <v>145</v>
      </c>
      <c r="B69" s="11" t="s">
        <v>144</v>
      </c>
      <c r="C69" s="13" t="s">
        <v>115</v>
      </c>
      <c r="D69" s="14"/>
      <c r="E69" s="14">
        <f t="shared" si="28"/>
        <v>0</v>
      </c>
      <c r="F69" s="14">
        <f t="shared" si="29"/>
        <v>0</v>
      </c>
      <c r="G69" s="14">
        <f t="shared" si="30"/>
        <v>0</v>
      </c>
      <c r="H69" s="14">
        <f t="shared" si="31"/>
        <v>0</v>
      </c>
      <c r="I69" s="14">
        <f t="shared" si="32"/>
        <v>0</v>
      </c>
      <c r="J69" s="14">
        <f t="shared" si="33"/>
        <v>0</v>
      </c>
      <c r="K69" s="14">
        <f t="shared" si="34"/>
        <v>0</v>
      </c>
      <c r="L69" s="14">
        <f t="shared" si="35"/>
        <v>0</v>
      </c>
      <c r="M69" s="14">
        <f t="shared" si="36"/>
        <v>0</v>
      </c>
      <c r="N69" s="14">
        <f t="shared" si="37"/>
        <v>0</v>
      </c>
      <c r="O69" s="14">
        <f t="shared" si="38"/>
        <v>0</v>
      </c>
      <c r="P69" s="14">
        <f t="shared" si="39"/>
        <v>0</v>
      </c>
      <c r="Q69" s="14">
        <f t="shared" si="40"/>
        <v>0</v>
      </c>
      <c r="R69" s="14">
        <f t="shared" si="41"/>
        <v>0</v>
      </c>
      <c r="S69" s="14">
        <f t="shared" si="42"/>
        <v>0</v>
      </c>
      <c r="T69" s="14">
        <f t="shared" si="43"/>
        <v>0</v>
      </c>
    </row>
    <row r="70" spans="1:20" x14ac:dyDescent="0.25">
      <c r="A70" s="13" t="s">
        <v>146</v>
      </c>
      <c r="B70" s="17" t="s">
        <v>147</v>
      </c>
      <c r="C70" s="13" t="s">
        <v>148</v>
      </c>
      <c r="D70" s="16">
        <v>0</v>
      </c>
      <c r="E70" s="16">
        <f t="shared" si="28"/>
        <v>0</v>
      </c>
      <c r="F70" s="16">
        <f t="shared" si="29"/>
        <v>0</v>
      </c>
      <c r="G70" s="16">
        <f t="shared" si="30"/>
        <v>0</v>
      </c>
      <c r="H70" s="16">
        <f t="shared" si="31"/>
        <v>0</v>
      </c>
      <c r="I70" s="16">
        <f t="shared" si="32"/>
        <v>0</v>
      </c>
      <c r="J70" s="16">
        <f t="shared" si="33"/>
        <v>0</v>
      </c>
      <c r="K70" s="16">
        <f t="shared" si="34"/>
        <v>0</v>
      </c>
      <c r="L70" s="16">
        <f t="shared" si="35"/>
        <v>0</v>
      </c>
      <c r="M70" s="16">
        <f t="shared" si="36"/>
        <v>0</v>
      </c>
      <c r="N70" s="16">
        <f t="shared" si="37"/>
        <v>0</v>
      </c>
      <c r="O70" s="16">
        <f t="shared" si="38"/>
        <v>0</v>
      </c>
      <c r="P70" s="16">
        <f t="shared" si="39"/>
        <v>0</v>
      </c>
      <c r="Q70" s="16">
        <f t="shared" si="40"/>
        <v>0</v>
      </c>
      <c r="R70" s="16">
        <f t="shared" si="41"/>
        <v>0</v>
      </c>
      <c r="S70" s="16">
        <f t="shared" si="42"/>
        <v>0</v>
      </c>
      <c r="T70" s="16">
        <f t="shared" si="43"/>
        <v>0</v>
      </c>
    </row>
    <row r="71" spans="1:20" x14ac:dyDescent="0.25">
      <c r="A71" s="20" t="s">
        <v>149</v>
      </c>
      <c r="B71" s="20" t="s">
        <v>147</v>
      </c>
      <c r="C71" s="20" t="s">
        <v>148</v>
      </c>
      <c r="D71" s="16">
        <v>0</v>
      </c>
      <c r="E71" s="16">
        <f t="shared" si="28"/>
        <v>0</v>
      </c>
      <c r="F71" s="16">
        <f t="shared" si="29"/>
        <v>0</v>
      </c>
      <c r="G71" s="16">
        <f t="shared" si="30"/>
        <v>0</v>
      </c>
      <c r="H71" s="16">
        <f t="shared" si="31"/>
        <v>0</v>
      </c>
      <c r="I71" s="16">
        <f t="shared" si="32"/>
        <v>0</v>
      </c>
      <c r="J71" s="16">
        <f t="shared" si="33"/>
        <v>0</v>
      </c>
      <c r="K71" s="16">
        <f t="shared" si="34"/>
        <v>0</v>
      </c>
      <c r="L71" s="16">
        <f t="shared" si="35"/>
        <v>0</v>
      </c>
      <c r="M71" s="16">
        <f t="shared" si="36"/>
        <v>0</v>
      </c>
      <c r="N71" s="16">
        <f t="shared" si="37"/>
        <v>0</v>
      </c>
      <c r="O71" s="16">
        <f t="shared" si="38"/>
        <v>0</v>
      </c>
      <c r="P71" s="16">
        <f t="shared" si="39"/>
        <v>0</v>
      </c>
      <c r="Q71" s="16">
        <f t="shared" si="40"/>
        <v>0</v>
      </c>
      <c r="R71" s="16">
        <f t="shared" si="41"/>
        <v>0</v>
      </c>
      <c r="S71" s="16">
        <f t="shared" si="42"/>
        <v>0</v>
      </c>
      <c r="T71" s="16">
        <f t="shared" si="43"/>
        <v>0</v>
      </c>
    </row>
    <row r="72" spans="1:20" x14ac:dyDescent="0.25">
      <c r="A72" s="13" t="s">
        <v>150</v>
      </c>
      <c r="B72" s="17" t="s">
        <v>151</v>
      </c>
      <c r="C72" s="13" t="s">
        <v>148</v>
      </c>
      <c r="D72" s="16">
        <v>0</v>
      </c>
      <c r="E72" s="16">
        <f t="shared" si="28"/>
        <v>0</v>
      </c>
      <c r="F72" s="16">
        <f t="shared" si="29"/>
        <v>0</v>
      </c>
      <c r="G72" s="16">
        <f t="shared" si="30"/>
        <v>0</v>
      </c>
      <c r="H72" s="16">
        <f t="shared" si="31"/>
        <v>0</v>
      </c>
      <c r="I72" s="16">
        <f t="shared" si="32"/>
        <v>0</v>
      </c>
      <c r="J72" s="16">
        <f t="shared" si="33"/>
        <v>0</v>
      </c>
      <c r="K72" s="16">
        <f t="shared" si="34"/>
        <v>0</v>
      </c>
      <c r="L72" s="16">
        <f t="shared" si="35"/>
        <v>0</v>
      </c>
      <c r="M72" s="16">
        <f t="shared" si="36"/>
        <v>0</v>
      </c>
      <c r="N72" s="16">
        <f t="shared" si="37"/>
        <v>0</v>
      </c>
      <c r="O72" s="16">
        <f t="shared" si="38"/>
        <v>0</v>
      </c>
      <c r="P72" s="16">
        <f t="shared" si="39"/>
        <v>0</v>
      </c>
      <c r="Q72" s="16">
        <f t="shared" si="40"/>
        <v>0</v>
      </c>
      <c r="R72" s="16">
        <f t="shared" si="41"/>
        <v>0</v>
      </c>
      <c r="S72" s="16">
        <f t="shared" si="42"/>
        <v>0</v>
      </c>
      <c r="T72" s="16">
        <f t="shared" si="43"/>
        <v>0</v>
      </c>
    </row>
    <row r="73" spans="1:20" x14ac:dyDescent="0.25">
      <c r="A73" s="17" t="s">
        <v>152</v>
      </c>
      <c r="B73" s="17" t="s">
        <v>153</v>
      </c>
      <c r="C73" s="13" t="s">
        <v>148</v>
      </c>
      <c r="D73" s="16">
        <v>0</v>
      </c>
      <c r="E73" s="16">
        <f t="shared" si="28"/>
        <v>0</v>
      </c>
      <c r="F73" s="16">
        <f t="shared" si="29"/>
        <v>0</v>
      </c>
      <c r="G73" s="16">
        <f t="shared" si="30"/>
        <v>0</v>
      </c>
      <c r="H73" s="16">
        <f t="shared" si="31"/>
        <v>0</v>
      </c>
      <c r="I73" s="16">
        <f t="shared" si="32"/>
        <v>0</v>
      </c>
      <c r="J73" s="16">
        <f t="shared" si="33"/>
        <v>0</v>
      </c>
      <c r="K73" s="16">
        <f t="shared" si="34"/>
        <v>0</v>
      </c>
      <c r="L73" s="16">
        <f t="shared" si="35"/>
        <v>0</v>
      </c>
      <c r="M73" s="16">
        <f t="shared" si="36"/>
        <v>0</v>
      </c>
      <c r="N73" s="16">
        <f t="shared" si="37"/>
        <v>0</v>
      </c>
      <c r="O73" s="16">
        <f t="shared" si="38"/>
        <v>0</v>
      </c>
      <c r="P73" s="16">
        <f t="shared" si="39"/>
        <v>0</v>
      </c>
      <c r="Q73" s="16">
        <f t="shared" si="40"/>
        <v>0</v>
      </c>
      <c r="R73" s="16">
        <f t="shared" si="41"/>
        <v>0</v>
      </c>
      <c r="S73" s="16">
        <f t="shared" si="42"/>
        <v>0</v>
      </c>
      <c r="T73" s="16">
        <f t="shared" si="43"/>
        <v>0</v>
      </c>
    </row>
    <row r="74" spans="1:20" x14ac:dyDescent="0.25">
      <c r="A74" s="20" t="s">
        <v>154</v>
      </c>
      <c r="B74" s="20" t="s">
        <v>155</v>
      </c>
      <c r="C74" s="20" t="s">
        <v>148</v>
      </c>
      <c r="D74" s="16">
        <v>0</v>
      </c>
      <c r="E74" s="16">
        <f t="shared" si="28"/>
        <v>0</v>
      </c>
      <c r="F74" s="16">
        <f t="shared" si="29"/>
        <v>0</v>
      </c>
      <c r="G74" s="16">
        <f t="shared" si="30"/>
        <v>0</v>
      </c>
      <c r="H74" s="16">
        <f t="shared" si="31"/>
        <v>0</v>
      </c>
      <c r="I74" s="16">
        <f t="shared" si="32"/>
        <v>0</v>
      </c>
      <c r="J74" s="16">
        <f t="shared" si="33"/>
        <v>0</v>
      </c>
      <c r="K74" s="16">
        <f t="shared" si="34"/>
        <v>0</v>
      </c>
      <c r="L74" s="16">
        <f t="shared" si="35"/>
        <v>0</v>
      </c>
      <c r="M74" s="16">
        <f t="shared" si="36"/>
        <v>0</v>
      </c>
      <c r="N74" s="16">
        <f t="shared" si="37"/>
        <v>0</v>
      </c>
      <c r="O74" s="16">
        <f t="shared" si="38"/>
        <v>0</v>
      </c>
      <c r="P74" s="16">
        <f t="shared" si="39"/>
        <v>0</v>
      </c>
      <c r="Q74" s="16">
        <f t="shared" si="40"/>
        <v>0</v>
      </c>
      <c r="R74" s="16">
        <f t="shared" si="41"/>
        <v>0</v>
      </c>
      <c r="S74" s="16">
        <f t="shared" si="42"/>
        <v>0</v>
      </c>
      <c r="T74" s="16">
        <f t="shared" si="43"/>
        <v>0</v>
      </c>
    </row>
    <row r="75" spans="1:20" x14ac:dyDescent="0.25">
      <c r="A75" s="17" t="s">
        <v>156</v>
      </c>
      <c r="B75" s="21" t="s">
        <v>157</v>
      </c>
      <c r="C75" s="20" t="s">
        <v>148</v>
      </c>
      <c r="D75" s="16">
        <v>0</v>
      </c>
      <c r="E75" s="16">
        <f t="shared" si="28"/>
        <v>0</v>
      </c>
      <c r="F75" s="16">
        <f t="shared" si="29"/>
        <v>0</v>
      </c>
      <c r="G75" s="16">
        <f t="shared" si="30"/>
        <v>0</v>
      </c>
      <c r="H75" s="16">
        <f t="shared" si="31"/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/>
      <c r="O75" s="16"/>
      <c r="P75" s="16"/>
      <c r="Q75" s="16">
        <v>0</v>
      </c>
      <c r="R75" s="16"/>
      <c r="S75" s="16"/>
      <c r="T75" s="16"/>
    </row>
    <row r="76" spans="1:20" x14ac:dyDescent="0.25">
      <c r="A76" s="13" t="s">
        <v>158</v>
      </c>
      <c r="B76" s="17" t="s">
        <v>159</v>
      </c>
      <c r="C76" s="13" t="s">
        <v>148</v>
      </c>
      <c r="D76" s="16">
        <v>0</v>
      </c>
      <c r="E76" s="16">
        <f t="shared" si="28"/>
        <v>0</v>
      </c>
      <c r="F76" s="16">
        <f t="shared" si="29"/>
        <v>0</v>
      </c>
      <c r="G76" s="16">
        <f t="shared" si="30"/>
        <v>0</v>
      </c>
      <c r="H76" s="16">
        <f t="shared" si="31"/>
        <v>0</v>
      </c>
      <c r="I76" s="16">
        <f>+D76*27%</f>
        <v>0</v>
      </c>
      <c r="J76" s="16">
        <f>+D76*8.2%</f>
        <v>0</v>
      </c>
      <c r="K76" s="16">
        <f>+D76*9.7%</f>
        <v>0</v>
      </c>
      <c r="L76" s="16">
        <f>+D76*9.1%</f>
        <v>0</v>
      </c>
      <c r="M76" s="16">
        <f>+D76*23%</f>
        <v>0</v>
      </c>
      <c r="N76" s="16">
        <f>+D76*7.3%</f>
        <v>0</v>
      </c>
      <c r="O76" s="16">
        <f>+D76*7.8%</f>
        <v>0</v>
      </c>
      <c r="P76" s="16">
        <f>+D76*7.9%</f>
        <v>0</v>
      </c>
      <c r="Q76" s="16">
        <f>+D76*25%</f>
        <v>0</v>
      </c>
      <c r="R76" s="16">
        <f>+D76*8.5%</f>
        <v>0</v>
      </c>
      <c r="S76" s="16">
        <f>+D76*8.3%</f>
        <v>0</v>
      </c>
      <c r="T76" s="16">
        <f>+D76*8.2%</f>
        <v>0</v>
      </c>
    </row>
    <row r="77" spans="1:20" x14ac:dyDescent="0.25">
      <c r="A77" s="13" t="s">
        <v>160</v>
      </c>
      <c r="B77" s="17" t="s">
        <v>161</v>
      </c>
      <c r="C77" s="13" t="s">
        <v>148</v>
      </c>
      <c r="D77" s="22">
        <v>0</v>
      </c>
      <c r="E77" s="23">
        <f t="shared" si="28"/>
        <v>0</v>
      </c>
      <c r="F77" s="23">
        <f t="shared" si="29"/>
        <v>0</v>
      </c>
      <c r="G77" s="23">
        <f t="shared" si="30"/>
        <v>0</v>
      </c>
      <c r="H77" s="23">
        <f t="shared" si="31"/>
        <v>0</v>
      </c>
      <c r="I77" s="23">
        <f>+D77*27%</f>
        <v>0</v>
      </c>
      <c r="J77" s="23">
        <f>+D77*8.2%</f>
        <v>0</v>
      </c>
      <c r="K77" s="23">
        <f>+D77*9.7%</f>
        <v>0</v>
      </c>
      <c r="L77" s="23">
        <f>+D77*9.1%</f>
        <v>0</v>
      </c>
      <c r="M77" s="23">
        <f>+D77*23%</f>
        <v>0</v>
      </c>
      <c r="N77" s="23">
        <f>+D77*7.3%</f>
        <v>0</v>
      </c>
      <c r="O77" s="23">
        <f>+D77*7.8%</f>
        <v>0</v>
      </c>
      <c r="P77" s="23">
        <f>+D77*7.9%</f>
        <v>0</v>
      </c>
      <c r="Q77" s="23">
        <f>+D77*25%</f>
        <v>0</v>
      </c>
      <c r="R77" s="23">
        <f>+D77*8.5%</f>
        <v>0</v>
      </c>
      <c r="S77" s="23">
        <f>+D77*8.3%</f>
        <v>0</v>
      </c>
      <c r="T77" s="23">
        <f>+D77*8.2%</f>
        <v>0</v>
      </c>
    </row>
    <row r="78" spans="1:20" ht="15.75" thickBot="1" x14ac:dyDescent="0.3">
      <c r="A78" s="24" t="s">
        <v>162</v>
      </c>
      <c r="B78" s="25"/>
      <c r="C78" s="24" t="s">
        <v>162</v>
      </c>
      <c r="D78" s="22">
        <v>0</v>
      </c>
      <c r="E78" s="23">
        <f t="shared" si="28"/>
        <v>0</v>
      </c>
      <c r="F78" s="23">
        <f t="shared" si="29"/>
        <v>0</v>
      </c>
      <c r="G78" s="23">
        <f t="shared" si="30"/>
        <v>0</v>
      </c>
      <c r="H78" s="23">
        <f t="shared" si="31"/>
        <v>0</v>
      </c>
      <c r="I78" s="23">
        <f>+D78*27%</f>
        <v>0</v>
      </c>
      <c r="J78" s="23">
        <f>+D78*8.2%</f>
        <v>0</v>
      </c>
      <c r="K78" s="23">
        <f>+D78*9.7%</f>
        <v>0</v>
      </c>
      <c r="L78" s="23">
        <f>+D78*9.1%</f>
        <v>0</v>
      </c>
      <c r="M78" s="23">
        <f>+D78*23%</f>
        <v>0</v>
      </c>
      <c r="N78" s="23">
        <f>+D78*7.3%</f>
        <v>0</v>
      </c>
      <c r="O78" s="23">
        <f>+D78*7.8%</f>
        <v>0</v>
      </c>
      <c r="P78" s="23">
        <f>+D78*7.9%</f>
        <v>0</v>
      </c>
      <c r="Q78" s="23">
        <f>+D78*25%</f>
        <v>0</v>
      </c>
      <c r="R78" s="23">
        <f>+D78*8.5%</f>
        <v>0</v>
      </c>
      <c r="S78" s="23">
        <f>+D78*8.3%</f>
        <v>0</v>
      </c>
      <c r="T78" s="23">
        <f>+D78*8.2%</f>
        <v>0</v>
      </c>
    </row>
    <row r="79" spans="1:20" ht="15.75" thickBot="1" x14ac:dyDescent="0.3">
      <c r="A79" s="26"/>
      <c r="B79" s="27"/>
      <c r="C79" s="26"/>
      <c r="D79" s="28">
        <f t="shared" ref="D79:K79" si="44">+SUM(D3:D78)</f>
        <v>7142.5</v>
      </c>
      <c r="E79" s="28">
        <f t="shared" si="44"/>
        <v>1780.625</v>
      </c>
      <c r="F79" s="28">
        <f t="shared" si="44"/>
        <v>541.30999999999995</v>
      </c>
      <c r="G79" s="28">
        <f t="shared" si="44"/>
        <v>584.04500000000007</v>
      </c>
      <c r="H79" s="28">
        <f t="shared" si="44"/>
        <v>655.27</v>
      </c>
      <c r="I79" s="28">
        <f t="shared" si="44"/>
        <v>1915.3150000000001</v>
      </c>
      <c r="J79" s="28">
        <f t="shared" si="44"/>
        <v>581.73500000000013</v>
      </c>
      <c r="K79" s="28">
        <f t="shared" si="44"/>
        <v>688.05250000000012</v>
      </c>
      <c r="L79" s="28">
        <f t="shared" ref="L79:T79" si="45">+SUM(L3:L78)</f>
        <v>645.52750000000003</v>
      </c>
      <c r="M79" s="28">
        <f t="shared" si="45"/>
        <v>1652.4450000000002</v>
      </c>
      <c r="N79" s="28">
        <f t="shared" si="45"/>
        <v>524.83249999999975</v>
      </c>
      <c r="O79" s="28">
        <f t="shared" si="45"/>
        <v>560.26499999999999</v>
      </c>
      <c r="P79" s="28">
        <f t="shared" si="45"/>
        <v>567.35749999999996</v>
      </c>
      <c r="Q79" s="28">
        <f t="shared" si="45"/>
        <v>1794.125</v>
      </c>
      <c r="R79" s="28">
        <f t="shared" si="45"/>
        <v>609.8125</v>
      </c>
      <c r="S79" s="28">
        <f t="shared" si="45"/>
        <v>595.7075000000001</v>
      </c>
      <c r="T79" s="28">
        <f t="shared" si="45"/>
        <v>588.58500000000004</v>
      </c>
    </row>
  </sheetData>
  <mergeCells count="108">
    <mergeCell ref="O68:O69"/>
    <mergeCell ref="P68:P69"/>
    <mergeCell ref="Q68:Q69"/>
    <mergeCell ref="R68:R69"/>
    <mergeCell ref="S68:S69"/>
    <mergeCell ref="T68:T69"/>
    <mergeCell ref="I68:I69"/>
    <mergeCell ref="J68:J69"/>
    <mergeCell ref="K68:K69"/>
    <mergeCell ref="L68:L69"/>
    <mergeCell ref="M68:M69"/>
    <mergeCell ref="N68:N69"/>
    <mergeCell ref="P62:P63"/>
    <mergeCell ref="Q62:Q63"/>
    <mergeCell ref="R62:R63"/>
    <mergeCell ref="S62:S63"/>
    <mergeCell ref="T62:T63"/>
    <mergeCell ref="D68:D69"/>
    <mergeCell ref="E68:E69"/>
    <mergeCell ref="F68:F69"/>
    <mergeCell ref="G68:G69"/>
    <mergeCell ref="H68:H69"/>
    <mergeCell ref="J62:J63"/>
    <mergeCell ref="K62:K63"/>
    <mergeCell ref="L62:L63"/>
    <mergeCell ref="M62:M63"/>
    <mergeCell ref="N62:N63"/>
    <mergeCell ref="O62:O63"/>
    <mergeCell ref="D62:D63"/>
    <mergeCell ref="E62:E63"/>
    <mergeCell ref="F62:F63"/>
    <mergeCell ref="G62:G63"/>
    <mergeCell ref="H62:H63"/>
    <mergeCell ref="I62:I63"/>
    <mergeCell ref="O54:O56"/>
    <mergeCell ref="P54:P56"/>
    <mergeCell ref="Q54:Q56"/>
    <mergeCell ref="R54:R56"/>
    <mergeCell ref="S54:S56"/>
    <mergeCell ref="T54:T56"/>
    <mergeCell ref="I54:I56"/>
    <mergeCell ref="J54:J56"/>
    <mergeCell ref="K54:K56"/>
    <mergeCell ref="L54:L56"/>
    <mergeCell ref="M54:M56"/>
    <mergeCell ref="N54:N56"/>
    <mergeCell ref="P18:P19"/>
    <mergeCell ref="Q18:Q19"/>
    <mergeCell ref="R18:R19"/>
    <mergeCell ref="S18:S19"/>
    <mergeCell ref="T18:T19"/>
    <mergeCell ref="D54:D56"/>
    <mergeCell ref="E54:E56"/>
    <mergeCell ref="F54:F56"/>
    <mergeCell ref="G54:G56"/>
    <mergeCell ref="H54:H56"/>
    <mergeCell ref="J18:J19"/>
    <mergeCell ref="K18:K19"/>
    <mergeCell ref="L18:L19"/>
    <mergeCell ref="M18:M19"/>
    <mergeCell ref="N18:N19"/>
    <mergeCell ref="O18:O19"/>
    <mergeCell ref="D18:D19"/>
    <mergeCell ref="E18:E19"/>
    <mergeCell ref="F18:F19"/>
    <mergeCell ref="G18:G19"/>
    <mergeCell ref="H18:H19"/>
    <mergeCell ref="I18:I19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G5:G6"/>
    <mergeCell ref="D11:D12"/>
    <mergeCell ref="E11:E12"/>
    <mergeCell ref="F11:F12"/>
    <mergeCell ref="G11:G12"/>
    <mergeCell ref="H11:H12"/>
    <mergeCell ref="O3:O4"/>
    <mergeCell ref="P3:P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A1:D1"/>
    <mergeCell ref="E1:H1"/>
    <mergeCell ref="I1:L1"/>
    <mergeCell ref="M1:P1"/>
    <mergeCell ref="Q1:T1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2016-10-13T04:52:34Z</dcterms:modified>
</cp:coreProperties>
</file>