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haran\Documents\Study\Excel\"/>
    </mc:Choice>
  </mc:AlternateContent>
  <xr:revisionPtr revIDLastSave="0" documentId="13_ncr:1_{3AE2B0C4-19DB-498B-BE1D-6D85A969B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C3" i="3"/>
  <c r="C4" i="3"/>
  <c r="C5" i="3"/>
  <c r="E3" i="3"/>
  <c r="E4" i="3"/>
  <c r="E5" i="3"/>
  <c r="E2" i="3"/>
  <c r="D3" i="3"/>
  <c r="D4" i="3"/>
  <c r="D5" i="3"/>
  <c r="D2" i="3"/>
  <c r="C2" i="3"/>
  <c r="B3" i="3"/>
  <c r="B4" i="3"/>
  <c r="B5" i="3"/>
  <c r="B2" i="3"/>
  <c r="F52" i="1"/>
  <c r="F49" i="1"/>
  <c r="F48" i="1"/>
  <c r="F47" i="1"/>
  <c r="F44" i="1"/>
  <c r="F45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<sst xmlns="http://schemas.openxmlformats.org/spreadsheetml/2006/main" count="1531" uniqueCount="76">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</sst>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14" fontId="0" fillId="0" borderId="0" xfId="0" applyNumberFormat="1"/>
    <xf numFmtId="0" fontId="0" fillId="4" borderId="0" xfId="0" applyFill="1"/>
    <xf numFmtId="167" fontId="0" fillId="0" borderId="1" xfId="0" applyNumberFormat="1" applyBorder="1"/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B1" workbookViewId="0">
      <selection activeCell="J8" sqref="J8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COUNTIF(C2:C25,C23)</f>
        <v>6</v>
      </c>
    </row>
    <row r="33" spans="5:7" x14ac:dyDescent="0.3">
      <c r="E33" s="4" t="s">
        <v>30</v>
      </c>
      <c r="F33">
        <f>COUNTIF(E2:E25,"&lt;20")</f>
        <v>9</v>
      </c>
    </row>
    <row r="35" spans="5:7" x14ac:dyDescent="0.3">
      <c r="F35" s="3" t="s">
        <v>24</v>
      </c>
    </row>
    <row r="36" spans="5:7" x14ac:dyDescent="0.3">
      <c r="E36" s="4" t="s">
        <v>27</v>
      </c>
      <c r="F36" s="21">
        <f>SUMIF(D2:D25,"refrigerator",E2:E25)</f>
        <v>105</v>
      </c>
    </row>
    <row r="37" spans="5:7" x14ac:dyDescent="0.3">
      <c r="E37" s="4" t="s">
        <v>28</v>
      </c>
      <c r="F37" s="21">
        <f>SUMIF(D3:D25,"washing machine",E3:E25)</f>
        <v>164</v>
      </c>
    </row>
    <row r="38" spans="5:7" x14ac:dyDescent="0.3">
      <c r="E38" s="4" t="s">
        <v>34</v>
      </c>
      <c r="F38" s="21">
        <f>SUMIF(F2:F25,"truck 4",E2:E25)</f>
        <v>156</v>
      </c>
    </row>
    <row r="39" spans="5:7" x14ac:dyDescent="0.3">
      <c r="E39" s="4" t="s">
        <v>44</v>
      </c>
      <c r="F39" s="21">
        <f>SUMIF($F$2:$F$25,"truck 1",$E$2:$E$25)+SUMIF($F$2:$F$25,"truck 2",$E$2:$E$25)+SUMIF($F$2:$F$25,"truck 3",$E$2:$E$25)+SUMIF($F$2:$F$25,"truck 4",$E$2:$E$25)</f>
        <v>511</v>
      </c>
    </row>
    <row r="41" spans="5:7" x14ac:dyDescent="0.3">
      <c r="E41" s="4"/>
      <c r="F41" s="3" t="s">
        <v>25</v>
      </c>
    </row>
    <row r="42" spans="5:7" x14ac:dyDescent="0.3">
      <c r="E42" s="4" t="s">
        <v>39</v>
      </c>
      <c r="F42" s="21">
        <f>COUNTIFS(D2:D25,"microwave",G2:G25,"Boston")</f>
        <v>2</v>
      </c>
    </row>
    <row r="43" spans="5:7" x14ac:dyDescent="0.3">
      <c r="E43" s="4" t="s">
        <v>40</v>
      </c>
      <c r="F43" s="21">
        <f>COUNTIFS(C2:C25,C23,F2:F25,F10)</f>
        <v>2</v>
      </c>
    </row>
    <row r="44" spans="5:7" x14ac:dyDescent="0.3">
      <c r="E44" s="4" t="s">
        <v>41</v>
      </c>
      <c r="F44" s="21">
        <f>COUNTIFS(G2:G25,"Boston",B2:B25,"&gt;"&amp;B5)</f>
        <v>2</v>
      </c>
      <c r="G44" s="20"/>
    </row>
    <row r="45" spans="5:7" x14ac:dyDescent="0.3">
      <c r="E45" s="4" t="s">
        <v>42</v>
      </c>
      <c r="F45" s="21">
        <f>COUNTIFS(B2:B25,"&gt;="&amp;B5,B2:B25,"&lt;="&amp;B18)</f>
        <v>14</v>
      </c>
    </row>
    <row r="46" spans="5:7" x14ac:dyDescent="0.3">
      <c r="F46" s="3" t="s">
        <v>26</v>
      </c>
    </row>
    <row r="47" spans="5:7" x14ac:dyDescent="0.3">
      <c r="E47" s="4" t="s">
        <v>31</v>
      </c>
      <c r="F47" s="21">
        <f>SUMIFS(E2:E25,D2:D25,D12,G2:G25,G3)</f>
        <v>25</v>
      </c>
    </row>
    <row r="48" spans="5:7" x14ac:dyDescent="0.3">
      <c r="E48" s="4" t="s">
        <v>33</v>
      </c>
      <c r="F48" s="21">
        <f>SUMIFS(E2:E25,G2:G25,G10,F2:F25,F7)</f>
        <v>75</v>
      </c>
    </row>
    <row r="49" spans="5:6" x14ac:dyDescent="0.3">
      <c r="E49" s="4" t="s">
        <v>43</v>
      </c>
      <c r="F49" s="21">
        <f>SUMIFS(E2:E25,B2:B25,"&gt;="&amp;B5,B2:B25,"&lt;="&amp;B18)</f>
        <v>309</v>
      </c>
    </row>
    <row r="52" spans="5:6" x14ac:dyDescent="0.3">
      <c r="E52" s="4" t="s">
        <v>32</v>
      </c>
      <c r="F52" s="21">
        <f>SUMIF($G$2:$G$25,G3,$E$2:$E$25)+SUMIF($G$2:$G$25,G7,$E$2:$E$25)+SUMIF($G$2:$G$25,G8,$E$2:$E$25)</f>
        <v>386</v>
      </c>
    </row>
  </sheetData>
  <autoFilter ref="A1:G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21" sqref="F2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COUNTIF($B$16:$B$241,A2)</f>
        <v>71</v>
      </c>
      <c r="C2" s="22">
        <f>SUMIF($B$16:$B$241,A2,$E$16:$E$241)</f>
        <v>717</v>
      </c>
      <c r="D2" s="2">
        <f>COUNTIFS($B$16:$B$241,A2,$D$16:$D$241,"Cash")</f>
        <v>42</v>
      </c>
      <c r="E2" s="2">
        <f>COUNTIFS($B$16:$B$241,A2,$D$16:$D$241,"Credit card")</f>
        <v>29</v>
      </c>
      <c r="F2" s="22">
        <f>SUMIFS($E$16:$E$241,$B$16:$B$241,A2,$D$16:$D$241,"Cash")</f>
        <v>414</v>
      </c>
    </row>
    <row r="3" spans="1:6" x14ac:dyDescent="0.3">
      <c r="A3" s="9" t="s">
        <v>47</v>
      </c>
      <c r="B3" s="2">
        <f t="shared" ref="B3:B5" si="0">COUNTIF($B$16:$B$241,A3)</f>
        <v>46</v>
      </c>
      <c r="C3" s="22">
        <f t="shared" ref="C3:C5" si="1">SUMIF($B$16:$B$241,A3,$E$16:$E$241)</f>
        <v>1934</v>
      </c>
      <c r="D3" s="2">
        <f t="shared" ref="D3:D5" si="2">COUNTIFS($B$16:$B$241,A3,$D$16:$D$241,"Cash")</f>
        <v>31</v>
      </c>
      <c r="E3" s="2">
        <f t="shared" ref="E3:E5" si="3">COUNTIFS($B$16:$B$241,A3,$D$16:$D$241,"Credit card")</f>
        <v>15</v>
      </c>
      <c r="F3" s="22">
        <f t="shared" ref="F3:F5" si="4">SUMIFS($E$16:$E$241,$B$16:$B$241,A3,$D$16:$D$241,"Cash")</f>
        <v>1350</v>
      </c>
    </row>
    <row r="4" spans="1:6" x14ac:dyDescent="0.3">
      <c r="A4" s="10" t="s">
        <v>48</v>
      </c>
      <c r="B4" s="2">
        <f t="shared" si="0"/>
        <v>50</v>
      </c>
      <c r="C4" s="22">
        <f t="shared" si="1"/>
        <v>1650</v>
      </c>
      <c r="D4" s="2">
        <f t="shared" si="2"/>
        <v>35</v>
      </c>
      <c r="E4" s="2">
        <f t="shared" si="3"/>
        <v>15</v>
      </c>
      <c r="F4" s="2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2">
        <f t="shared" si="1"/>
        <v>1119</v>
      </c>
      <c r="D5" s="2">
        <f t="shared" si="2"/>
        <v>21</v>
      </c>
      <c r="E5" s="2">
        <f t="shared" si="3"/>
        <v>11</v>
      </c>
      <c r="F5" s="2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COUNTIF($C$16:$C$241,A9)</f>
        <v>25</v>
      </c>
      <c r="C9" s="22">
        <f>SUMIF($C$16:$C$241,A9,$E$16:$E$241)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SUMIFS($E$16:$E$241,$C$16:$C$241,A9,$B$16:$B$241,"Shaving",$A$16:$A$241,"&gt;="&amp;$A$104,$A$16:$A$241,"&lt;="&amp;$A194)</f>
        <v>31</v>
      </c>
    </row>
    <row r="10" spans="1:6" x14ac:dyDescent="0.3">
      <c r="A10" s="9" t="s">
        <v>54</v>
      </c>
      <c r="B10" s="2">
        <f t="shared" ref="B10:B11" si="5">COUNTIF($C$16:$C$241,A10)</f>
        <v>31</v>
      </c>
      <c r="C10" s="22">
        <f t="shared" ref="C10:C11" si="6">SUMIF($C$16:$C$241,A10,$E$16:$E$241)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SUMIFS($E$16:$E$241,$C$16:$C$241,A10,$B$16:$B$241,"Shaving",$A$16:$A$241,"&gt;="&amp;$A$104,$A$16:$A$241,"&lt;="&amp;$A195)</f>
        <v>24</v>
      </c>
    </row>
    <row r="11" spans="1:6" x14ac:dyDescent="0.3">
      <c r="A11" s="9" t="s">
        <v>56</v>
      </c>
      <c r="B11" s="2">
        <f t="shared" si="5"/>
        <v>23</v>
      </c>
      <c r="C11" s="2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autoFilter ref="A15:E241" xr:uid="{00000000-0001-0000-0100-000000000000}"/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9" sqref="F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manoharan</cp:lastModifiedBy>
  <dcterms:created xsi:type="dcterms:W3CDTF">2013-06-05T17:23:06Z</dcterms:created>
  <dcterms:modified xsi:type="dcterms:W3CDTF">2022-02-16T18:22:21Z</dcterms:modified>
</cp:coreProperties>
</file>