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gypad\OneDrive\Desktop\Flask-app\"/>
    </mc:Choice>
  </mc:AlternateContent>
  <xr:revisionPtr revIDLastSave="0" documentId="13_ncr:1_{F7AC5F73-0369-45A5-B4EA-9B448DA23FD7}" xr6:coauthVersionLast="47" xr6:coauthVersionMax="47" xr10:uidLastSave="{00000000-0000-0000-0000-000000000000}"/>
  <bookViews>
    <workbookView xWindow="-108" yWindow="-108" windowWidth="23256" windowHeight="12456" tabRatio="1000" activeTab="1" xr2:uid="{00000000-000D-0000-FFFF-FFFF00000000}"/>
  </bookViews>
  <sheets>
    <sheet name="Rev Vs. Cost Sheet" sheetId="13" r:id="rId1"/>
    <sheet name="Chart Summary" sheetId="22" r:id="rId2"/>
    <sheet name="Team-wise Rev Contribution" sheetId="14" r:id="rId3"/>
    <sheet name="Cost Distribution" sheetId="15" r:id="rId4"/>
    <sheet name="Profit-Loss Trend" sheetId="16" r:id="rId5"/>
    <sheet name="Cumulative Cash Flow" sheetId="21" r:id="rId6"/>
    <sheet name="Summary Sheet" sheetId="12" r:id="rId7"/>
    <sheet name="Business Plan" sheetId="1" r:id="rId8"/>
    <sheet name="LD Content Gen - service" sheetId="3" r:id="rId9"/>
    <sheet name="HR L&amp;D Product" sheetId="4" r:id="rId10"/>
    <sheet name="Services - AI Solutions" sheetId="5" r:id="rId11"/>
    <sheet name="Partner Roles" sheetId="6" r:id="rId12"/>
    <sheet name="HR L&amp;D Product (2)" sheetId="7" r:id="rId13"/>
  </sheets>
  <definedNames>
    <definedName name="Slicer_CASH_FLOW_CUMULATIVE">#N/A</definedName>
    <definedName name="Slicer_MONTHLY_PROFIT_LOSS">#N/A</definedName>
    <definedName name="Slicer_TOTAL_COST">#N/A</definedName>
    <definedName name="Slicer_TOTAL_REVENUE">#N/A</definedName>
  </definedNames>
  <calcPr calcId="191028"/>
  <pivotCaches>
    <pivotCache cacheId="28"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7" i="12" l="1"/>
  <c r="G17" i="12"/>
  <c r="G16" i="12"/>
  <c r="G15" i="12"/>
  <c r="G14" i="12"/>
  <c r="G13" i="12"/>
  <c r="G12" i="12"/>
  <c r="G11" i="12"/>
  <c r="G10" i="12"/>
  <c r="G9" i="12"/>
  <c r="G8" i="12"/>
  <c r="G7" i="12"/>
  <c r="G6" i="12"/>
  <c r="G5" i="12"/>
  <c r="G4" i="12"/>
  <c r="G3" i="12"/>
  <c r="G2" i="12"/>
  <c r="P17" i="12"/>
  <c r="P22" i="7"/>
  <c r="Q22" i="7"/>
  <c r="R22" i="7"/>
  <c r="S22" i="7"/>
  <c r="F22" i="7"/>
  <c r="G22" i="7"/>
  <c r="H22" i="7"/>
  <c r="I22" i="7"/>
  <c r="J22" i="7"/>
  <c r="K22" i="7"/>
  <c r="L22" i="7"/>
  <c r="M22" i="7"/>
  <c r="N22" i="7"/>
  <c r="O22" i="7"/>
  <c r="E22" i="7"/>
  <c r="D22" i="7"/>
  <c r="T21" i="7"/>
  <c r="D31" i="7"/>
  <c r="Q31" i="7"/>
  <c r="R31" i="7"/>
  <c r="S31" i="7"/>
  <c r="F31" i="7"/>
  <c r="G31" i="7"/>
  <c r="H31" i="7"/>
  <c r="I31" i="7"/>
  <c r="J31" i="7"/>
  <c r="K31" i="7"/>
  <c r="L31" i="7"/>
  <c r="M31" i="7"/>
  <c r="N31" i="7"/>
  <c r="O31" i="7"/>
  <c r="P31" i="7"/>
  <c r="E31" i="7"/>
  <c r="C29" i="7"/>
  <c r="B29" i="7"/>
  <c r="S27" i="7"/>
  <c r="R27" i="7"/>
  <c r="Q27" i="7"/>
  <c r="P27" i="7"/>
  <c r="O27" i="7"/>
  <c r="N27" i="7"/>
  <c r="M27" i="7"/>
  <c r="L27" i="7"/>
  <c r="K27" i="7"/>
  <c r="J27" i="7"/>
  <c r="I27" i="7"/>
  <c r="H27" i="7"/>
  <c r="G27" i="7"/>
  <c r="F27" i="7"/>
  <c r="T25" i="7"/>
  <c r="S20" i="7"/>
  <c r="R20" i="7"/>
  <c r="Q20" i="7"/>
  <c r="P20" i="7"/>
  <c r="O20" i="7"/>
  <c r="N20" i="7"/>
  <c r="M20" i="7"/>
  <c r="L20" i="7"/>
  <c r="K20" i="7"/>
  <c r="J20" i="7"/>
  <c r="I20" i="7"/>
  <c r="H20" i="7"/>
  <c r="G20" i="7"/>
  <c r="F20" i="7"/>
  <c r="E20" i="7"/>
  <c r="D20" i="7"/>
  <c r="C20" i="7"/>
  <c r="C22" i="7" s="1"/>
  <c r="C27" i="7" s="1"/>
  <c r="B20" i="7"/>
  <c r="B22" i="7" s="1"/>
  <c r="T19" i="7"/>
  <c r="T18" i="7"/>
  <c r="T17" i="7"/>
  <c r="T16" i="7"/>
  <c r="T15" i="7"/>
  <c r="T14" i="7"/>
  <c r="T13" i="7"/>
  <c r="T12" i="7"/>
  <c r="S9" i="7"/>
  <c r="R9" i="7"/>
  <c r="Q9" i="7"/>
  <c r="P9" i="7"/>
  <c r="O9" i="7"/>
  <c r="N9" i="7"/>
  <c r="M9" i="7"/>
  <c r="L9" i="7"/>
  <c r="K9" i="7"/>
  <c r="J9" i="7"/>
  <c r="I9" i="7"/>
  <c r="H9" i="7"/>
  <c r="G9" i="7"/>
  <c r="F9" i="7"/>
  <c r="E9" i="7"/>
  <c r="D9" i="7"/>
  <c r="T8" i="7"/>
  <c r="T7" i="7"/>
  <c r="T6" i="7"/>
  <c r="T5" i="7"/>
  <c r="T4" i="7"/>
  <c r="T3" i="7"/>
  <c r="T2" i="7"/>
  <c r="N29" i="5"/>
  <c r="O29" i="5"/>
  <c r="P29" i="5"/>
  <c r="Q29" i="5"/>
  <c r="R29" i="5"/>
  <c r="S29" i="5"/>
  <c r="C29" i="5"/>
  <c r="D29" i="5"/>
  <c r="E29" i="5"/>
  <c r="F29" i="5"/>
  <c r="G29" i="5"/>
  <c r="H29" i="5"/>
  <c r="I29" i="5"/>
  <c r="J29" i="5"/>
  <c r="K29" i="5"/>
  <c r="L29" i="5"/>
  <c r="M29" i="5"/>
  <c r="B29" i="5"/>
  <c r="T25" i="5"/>
  <c r="T17" i="5"/>
  <c r="T27" i="5"/>
  <c r="T28" i="5"/>
  <c r="T26" i="5"/>
  <c r="T24" i="5"/>
  <c r="S20" i="5"/>
  <c r="R20" i="5"/>
  <c r="Q20" i="5"/>
  <c r="P20" i="5"/>
  <c r="O20" i="5"/>
  <c r="N20" i="5"/>
  <c r="M20" i="5"/>
  <c r="L20" i="5"/>
  <c r="K20" i="5"/>
  <c r="J20" i="5"/>
  <c r="I20" i="5"/>
  <c r="H20" i="5"/>
  <c r="G20" i="5"/>
  <c r="F20" i="5"/>
  <c r="E20" i="5"/>
  <c r="D20" i="5"/>
  <c r="C20" i="5"/>
  <c r="B20" i="5"/>
  <c r="T18" i="5"/>
  <c r="T16" i="5"/>
  <c r="T15" i="5"/>
  <c r="T14" i="5"/>
  <c r="T13" i="5"/>
  <c r="T3" i="5"/>
  <c r="T4" i="5"/>
  <c r="T5" i="5"/>
  <c r="T6" i="5"/>
  <c r="T7" i="5"/>
  <c r="T8" i="5"/>
  <c r="T2" i="5"/>
  <c r="J9" i="5"/>
  <c r="J22" i="5" s="1"/>
  <c r="J31" i="5" s="1"/>
  <c r="K9" i="5"/>
  <c r="L9" i="5"/>
  <c r="M9" i="5"/>
  <c r="M22" i="5" s="1"/>
  <c r="N9" i="5"/>
  <c r="O9" i="5"/>
  <c r="O22" i="5" s="1"/>
  <c r="P9" i="5"/>
  <c r="Q9" i="5"/>
  <c r="R9" i="5"/>
  <c r="R22" i="5" s="1"/>
  <c r="S9" i="5"/>
  <c r="E9" i="5"/>
  <c r="F9" i="5"/>
  <c r="G9" i="5"/>
  <c r="G22" i="5" s="1"/>
  <c r="H9" i="5"/>
  <c r="I9" i="5"/>
  <c r="C9" i="5"/>
  <c r="D9" i="5"/>
  <c r="B9" i="5"/>
  <c r="B22" i="5" s="1"/>
  <c r="Q18" i="3"/>
  <c r="Q19" i="3"/>
  <c r="T18" i="4"/>
  <c r="Q20" i="3"/>
  <c r="T3" i="4"/>
  <c r="T4" i="4"/>
  <c r="T5" i="4"/>
  <c r="T6" i="4"/>
  <c r="T7" i="4"/>
  <c r="T8" i="4"/>
  <c r="T2" i="4"/>
  <c r="P27" i="4"/>
  <c r="Q27" i="4"/>
  <c r="R27" i="4"/>
  <c r="S27" i="4"/>
  <c r="T25" i="4"/>
  <c r="Q20" i="4"/>
  <c r="R20" i="4"/>
  <c r="S20" i="4"/>
  <c r="T13" i="4"/>
  <c r="T14" i="4"/>
  <c r="T15" i="4"/>
  <c r="T16" i="4"/>
  <c r="T17" i="4"/>
  <c r="T19" i="4"/>
  <c r="T12" i="4"/>
  <c r="Q9" i="4"/>
  <c r="R9" i="4"/>
  <c r="S9" i="4"/>
  <c r="G27" i="4"/>
  <c r="H27" i="4"/>
  <c r="I27" i="4"/>
  <c r="J27" i="4"/>
  <c r="K27" i="4"/>
  <c r="L27" i="4"/>
  <c r="M27" i="4"/>
  <c r="N27" i="4"/>
  <c r="O27" i="4"/>
  <c r="F27" i="4"/>
  <c r="F20" i="4"/>
  <c r="G20" i="4"/>
  <c r="H20" i="4"/>
  <c r="I20" i="4"/>
  <c r="J20" i="4"/>
  <c r="K20" i="4"/>
  <c r="L20" i="4"/>
  <c r="M20" i="4"/>
  <c r="N20" i="4"/>
  <c r="O20" i="4"/>
  <c r="P20" i="4"/>
  <c r="E20" i="4"/>
  <c r="C29" i="4"/>
  <c r="B29" i="4"/>
  <c r="E9" i="4"/>
  <c r="F9" i="4"/>
  <c r="G9" i="4"/>
  <c r="H9" i="4"/>
  <c r="I9" i="4"/>
  <c r="J9" i="4"/>
  <c r="K9" i="4"/>
  <c r="L9" i="4"/>
  <c r="M9" i="4"/>
  <c r="N9" i="4"/>
  <c r="O9" i="4"/>
  <c r="P9" i="4"/>
  <c r="D20" i="4"/>
  <c r="C20" i="4"/>
  <c r="C22" i="4" s="1"/>
  <c r="B20" i="4"/>
  <c r="B22" i="4" s="1"/>
  <c r="D9" i="4"/>
  <c r="Q17" i="3"/>
  <c r="Q15" i="3"/>
  <c r="Q16" i="3"/>
  <c r="Q33" i="3"/>
  <c r="O35" i="3"/>
  <c r="P35" i="3"/>
  <c r="L35" i="3"/>
  <c r="M35" i="3"/>
  <c r="N35" i="3"/>
  <c r="F35" i="3"/>
  <c r="G35" i="3"/>
  <c r="H35" i="3"/>
  <c r="I35" i="3"/>
  <c r="J35" i="3"/>
  <c r="K35" i="3"/>
  <c r="C35" i="3"/>
  <c r="D35" i="3"/>
  <c r="E35" i="3"/>
  <c r="B35" i="3"/>
  <c r="O21" i="3"/>
  <c r="P21" i="3"/>
  <c r="C21" i="3"/>
  <c r="D21" i="3"/>
  <c r="E21" i="3"/>
  <c r="F21" i="3"/>
  <c r="G21" i="3"/>
  <c r="H21" i="3"/>
  <c r="I21" i="3"/>
  <c r="J21" i="3"/>
  <c r="K21" i="3"/>
  <c r="L21" i="3"/>
  <c r="M21" i="3"/>
  <c r="N21" i="3"/>
  <c r="B21" i="3"/>
  <c r="Q26" i="3"/>
  <c r="Q31" i="3"/>
  <c r="Q30" i="3"/>
  <c r="Q29" i="3"/>
  <c r="P12" i="3"/>
  <c r="O12" i="3"/>
  <c r="N12" i="3"/>
  <c r="M12" i="3"/>
  <c r="L12" i="3"/>
  <c r="K12" i="3"/>
  <c r="J12" i="3"/>
  <c r="I12" i="3"/>
  <c r="H12" i="3"/>
  <c r="G12" i="3"/>
  <c r="F12" i="3"/>
  <c r="E12" i="3"/>
  <c r="D12" i="3"/>
  <c r="C12" i="3"/>
  <c r="B12" i="3"/>
  <c r="Q10" i="3"/>
  <c r="Q9" i="3"/>
  <c r="Q8" i="3"/>
  <c r="Q7" i="3"/>
  <c r="Q6" i="3"/>
  <c r="Q5" i="3"/>
  <c r="Q4" i="3"/>
  <c r="Q3" i="3"/>
  <c r="Q2" i="3"/>
  <c r="T31" i="7" l="1"/>
  <c r="D29" i="7"/>
  <c r="E29" i="7"/>
  <c r="E32" i="7" s="1"/>
  <c r="E33" i="7" s="1"/>
  <c r="G29" i="7"/>
  <c r="G32" i="7" s="1"/>
  <c r="H29" i="7"/>
  <c r="H32" i="7" s="1"/>
  <c r="R29" i="7"/>
  <c r="R32" i="7" s="1"/>
  <c r="Q29" i="7"/>
  <c r="Q32" i="7" s="1"/>
  <c r="I29" i="7"/>
  <c r="I32" i="7" s="1"/>
  <c r="S29" i="7"/>
  <c r="S32" i="7" s="1"/>
  <c r="T9" i="7"/>
  <c r="K29" i="7"/>
  <c r="K32" i="7" s="1"/>
  <c r="L29" i="7"/>
  <c r="L32" i="7" s="1"/>
  <c r="M29" i="7"/>
  <c r="M32" i="7" s="1"/>
  <c r="N29" i="7"/>
  <c r="N32" i="7" s="1"/>
  <c r="F29" i="7"/>
  <c r="F32" i="7" s="1"/>
  <c r="P29" i="7"/>
  <c r="P32" i="7" s="1"/>
  <c r="T20" i="7"/>
  <c r="J29" i="7"/>
  <c r="J32" i="7" s="1"/>
  <c r="O29" i="7"/>
  <c r="O32" i="7" s="1"/>
  <c r="B27" i="7"/>
  <c r="T27" i="7"/>
  <c r="K22" i="5"/>
  <c r="O31" i="5"/>
  <c r="F22" i="5"/>
  <c r="H22" i="5"/>
  <c r="H31" i="5" s="1"/>
  <c r="Q22" i="5"/>
  <c r="I22" i="5"/>
  <c r="I31" i="5" s="1"/>
  <c r="E22" i="5"/>
  <c r="E31" i="5" s="1"/>
  <c r="L22" i="5"/>
  <c r="L31" i="5" s="1"/>
  <c r="K31" i="5"/>
  <c r="R31" i="5"/>
  <c r="C22" i="5"/>
  <c r="C31" i="5" s="1"/>
  <c r="N22" i="5"/>
  <c r="N31" i="5" s="1"/>
  <c r="P22" i="5"/>
  <c r="P31" i="5" s="1"/>
  <c r="G31" i="5"/>
  <c r="M31" i="5"/>
  <c r="S22" i="5"/>
  <c r="S31" i="5" s="1"/>
  <c r="Q31" i="5"/>
  <c r="D22" i="5"/>
  <c r="D31" i="5" s="1"/>
  <c r="F31" i="5"/>
  <c r="S22" i="4"/>
  <c r="S29" i="4" s="1"/>
  <c r="I23" i="3"/>
  <c r="B31" i="5"/>
  <c r="T29" i="5"/>
  <c r="T20" i="5"/>
  <c r="T9" i="5"/>
  <c r="T22" i="5" s="1"/>
  <c r="R22" i="4"/>
  <c r="R29" i="4" s="1"/>
  <c r="Q22" i="4"/>
  <c r="Q29" i="4" s="1"/>
  <c r="T20" i="4"/>
  <c r="T27" i="4"/>
  <c r="K22" i="4"/>
  <c r="K29" i="4" s="1"/>
  <c r="L22" i="4"/>
  <c r="L29" i="4" s="1"/>
  <c r="H22" i="4"/>
  <c r="H29" i="4" s="1"/>
  <c r="B27" i="4"/>
  <c r="G22" i="4"/>
  <c r="G29" i="4" s="1"/>
  <c r="T9" i="4"/>
  <c r="O22" i="4"/>
  <c r="O29" i="4" s="1"/>
  <c r="M22" i="4"/>
  <c r="M29" i="4" s="1"/>
  <c r="N22" i="4"/>
  <c r="N29" i="4" s="1"/>
  <c r="C27" i="4"/>
  <c r="E22" i="4"/>
  <c r="E29" i="4" s="1"/>
  <c r="P22" i="4"/>
  <c r="P29" i="4" s="1"/>
  <c r="F22" i="4"/>
  <c r="F29" i="4" s="1"/>
  <c r="I22" i="4"/>
  <c r="I29" i="4" s="1"/>
  <c r="J22" i="4"/>
  <c r="J29" i="4" s="1"/>
  <c r="D22" i="4"/>
  <c r="O23" i="3"/>
  <c r="O38" i="3" s="1"/>
  <c r="E23" i="3"/>
  <c r="E38" i="3" s="1"/>
  <c r="F23" i="3"/>
  <c r="F38" i="3" s="1"/>
  <c r="D23" i="3"/>
  <c r="D38" i="3" s="1"/>
  <c r="N23" i="3"/>
  <c r="N38" i="3" s="1"/>
  <c r="P23" i="3"/>
  <c r="H23" i="3"/>
  <c r="H38" i="3" s="1"/>
  <c r="K23" i="3"/>
  <c r="K38" i="3" s="1"/>
  <c r="L23" i="3"/>
  <c r="L38" i="3" s="1"/>
  <c r="J23" i="3"/>
  <c r="J38" i="3" s="1"/>
  <c r="C23" i="3"/>
  <c r="C38" i="3" s="1"/>
  <c r="G23" i="3"/>
  <c r="G38" i="3" s="1"/>
  <c r="M23" i="3"/>
  <c r="M38" i="3" s="1"/>
  <c r="I38" i="3"/>
  <c r="Q21" i="3"/>
  <c r="P38" i="3"/>
  <c r="Q35" i="3"/>
  <c r="B23" i="3"/>
  <c r="Q12" i="3"/>
  <c r="F33" i="7" l="1"/>
  <c r="G33" i="7" s="1"/>
  <c r="H33" i="7" s="1"/>
  <c r="I33" i="7" s="1"/>
  <c r="J33" i="7" s="1"/>
  <c r="K33" i="7" s="1"/>
  <c r="L33" i="7" s="1"/>
  <c r="M33" i="7" s="1"/>
  <c r="N33" i="7" s="1"/>
  <c r="O33" i="7" s="1"/>
  <c r="P33" i="7" s="1"/>
  <c r="Q33" i="7" s="1"/>
  <c r="R33" i="7" s="1"/>
  <c r="S33" i="7" s="1"/>
  <c r="D30" i="7"/>
  <c r="E30" i="7" s="1"/>
  <c r="F30" i="7" s="1"/>
  <c r="G30" i="7" s="1"/>
  <c r="H30" i="7" s="1"/>
  <c r="I30" i="7" s="1"/>
  <c r="J30" i="7" s="1"/>
  <c r="K30" i="7" s="1"/>
  <c r="L30" i="7" s="1"/>
  <c r="M30" i="7" s="1"/>
  <c r="N30" i="7" s="1"/>
  <c r="O30" i="7" s="1"/>
  <c r="P30" i="7" s="1"/>
  <c r="Q30" i="7" s="1"/>
  <c r="R30" i="7" s="1"/>
  <c r="S30" i="7" s="1"/>
  <c r="D32" i="7"/>
  <c r="T22" i="7"/>
  <c r="T29" i="7" s="1"/>
  <c r="T31" i="5"/>
  <c r="D29" i="4"/>
  <c r="D30" i="4" s="1"/>
  <c r="E30" i="4" s="1"/>
  <c r="F30" i="4" s="1"/>
  <c r="G30" i="4" s="1"/>
  <c r="H30" i="4" s="1"/>
  <c r="I30" i="4" s="1"/>
  <c r="J30" i="4" s="1"/>
  <c r="K30" i="4" s="1"/>
  <c r="L30" i="4" s="1"/>
  <c r="M30" i="4" s="1"/>
  <c r="N30" i="4" s="1"/>
  <c r="O30" i="4" s="1"/>
  <c r="P30" i="4" s="1"/>
  <c r="Q30" i="4" s="1"/>
  <c r="R30" i="4" s="1"/>
  <c r="S30" i="4" s="1"/>
  <c r="T22" i="4"/>
  <c r="T29" i="4" s="1"/>
  <c r="Q23" i="3"/>
  <c r="B38" i="3"/>
  <c r="Q38" i="3" s="1"/>
</calcChain>
</file>

<file path=xl/sharedStrings.xml><?xml version="1.0" encoding="utf-8"?>
<sst xmlns="http://schemas.openxmlformats.org/spreadsheetml/2006/main" count="494" uniqueCount="198">
  <si>
    <t>January</t>
  </si>
  <si>
    <t>February</t>
  </si>
  <si>
    <t>March</t>
  </si>
  <si>
    <t>April</t>
  </si>
  <si>
    <t>May</t>
  </si>
  <si>
    <t>June</t>
  </si>
  <si>
    <t>July</t>
  </si>
  <si>
    <t>August</t>
  </si>
  <si>
    <t>September</t>
  </si>
  <si>
    <t>October</t>
  </si>
  <si>
    <t>November</t>
  </si>
  <si>
    <t>December</t>
  </si>
  <si>
    <t>Total</t>
  </si>
  <si>
    <t>Noor Sai</t>
  </si>
  <si>
    <t>Yawar Khan</t>
  </si>
  <si>
    <t>Rajat Mohite</t>
  </si>
  <si>
    <t>Debasmita Das</t>
  </si>
  <si>
    <t>Prasad Kaware</t>
  </si>
  <si>
    <t>Shaili Das</t>
  </si>
  <si>
    <t>Renuka</t>
  </si>
  <si>
    <t>Website Developer</t>
  </si>
  <si>
    <t xml:space="preserve">Shohini </t>
  </si>
  <si>
    <t>HR &amp; L&amp;D</t>
  </si>
  <si>
    <t>Ishwari</t>
  </si>
  <si>
    <t>MERN Dev</t>
  </si>
  <si>
    <t>Tech interns</t>
  </si>
  <si>
    <t>Low code Team</t>
  </si>
  <si>
    <t>Sanjoy</t>
  </si>
  <si>
    <t>Rohit</t>
  </si>
  <si>
    <t>Product Team(LowCode+L&amp;D+Code+MERN Dev)</t>
  </si>
  <si>
    <t>Tech Team</t>
  </si>
  <si>
    <t>Interns Marketing</t>
  </si>
  <si>
    <t>Marketing + Sales Cost (Only Products)</t>
  </si>
  <si>
    <t>Sales Partner</t>
  </si>
  <si>
    <t xml:space="preserve">Total Marketing </t>
  </si>
  <si>
    <t>Sagar</t>
  </si>
  <si>
    <t>Subscription</t>
  </si>
  <si>
    <t>Travel Cost</t>
  </si>
  <si>
    <t xml:space="preserve">Office Cost </t>
  </si>
  <si>
    <t>Operation Cost</t>
  </si>
  <si>
    <t>Partner Cost</t>
  </si>
  <si>
    <t>Audit etc</t>
  </si>
  <si>
    <t>Total Ops Cost</t>
  </si>
  <si>
    <t>Total Cost</t>
  </si>
  <si>
    <t>Projected Revenue</t>
  </si>
  <si>
    <t>Training</t>
  </si>
  <si>
    <t>SKF - Tech / Low Code</t>
  </si>
  <si>
    <t>HR GPT - TEch</t>
  </si>
  <si>
    <t>D2D -Tech / LnD</t>
  </si>
  <si>
    <t>Adda 24/7 - LNd</t>
  </si>
  <si>
    <t>RSP - LnD</t>
  </si>
  <si>
    <t>PK De Sarkar - LnD</t>
  </si>
  <si>
    <t>Exiting Pipeline</t>
  </si>
  <si>
    <t>Product Hr , Lnd Suite + Content + Mtg content</t>
  </si>
  <si>
    <t>New Buisness (HR&amp;LnD) - service + Product - only course content</t>
  </si>
  <si>
    <t>Service Business (Tech and Agent)</t>
  </si>
  <si>
    <t>Total New Business</t>
  </si>
  <si>
    <t>Total Revenue</t>
  </si>
  <si>
    <t>Profit / Loss Month Wise</t>
  </si>
  <si>
    <t xml:space="preserve">Cash Flow : Cummulative </t>
  </si>
  <si>
    <t>Paying 50K for Home expenses to sanjoy to shift to bengaluru</t>
  </si>
  <si>
    <t xml:space="preserve"> </t>
  </si>
  <si>
    <t xml:space="preserve">Ideallywe sould raise 50 Lac </t>
  </si>
  <si>
    <t>Product Back Office Cost</t>
  </si>
  <si>
    <t>Product Marketing Cost</t>
  </si>
  <si>
    <t>Product Revenue</t>
  </si>
  <si>
    <t>Profit</t>
  </si>
  <si>
    <t>Cash Flow</t>
  </si>
  <si>
    <t>Current Pipeline</t>
  </si>
  <si>
    <t>In-Progress Projects</t>
  </si>
  <si>
    <t>Marketing</t>
  </si>
  <si>
    <t>Sales Partner (Shohini)</t>
  </si>
  <si>
    <t xml:space="preserve"> Sales Partner (Rohit) </t>
  </si>
  <si>
    <t>Sales Team</t>
  </si>
  <si>
    <t>New Business</t>
  </si>
  <si>
    <t>Total Sales Cost</t>
  </si>
  <si>
    <t>Service - L&amp;D content generation</t>
  </si>
  <si>
    <t>D2D -L&amp;D</t>
  </si>
  <si>
    <t>TechSurge</t>
  </si>
  <si>
    <t>Additional team expense</t>
  </si>
  <si>
    <t>Cost of Content Service Team</t>
  </si>
  <si>
    <t>Cost of L&amp;D product Team</t>
  </si>
  <si>
    <t>Team</t>
  </si>
  <si>
    <t>HR L&amp;D Prodict Sale</t>
  </si>
  <si>
    <t>L&amp;D Expert (100%)</t>
  </si>
  <si>
    <t>Tech Expert (Sanjoy) (20%)</t>
  </si>
  <si>
    <t>Product Owner (Shohini) (20%)</t>
  </si>
  <si>
    <t>AI Developer (Ishwari) (50%)</t>
  </si>
  <si>
    <t>B2B</t>
  </si>
  <si>
    <t>one time</t>
  </si>
  <si>
    <t>recurring</t>
  </si>
  <si>
    <t>1000 per employee</t>
  </si>
  <si>
    <t>Min - 25000</t>
  </si>
  <si>
    <t>Max - 1,00,000</t>
  </si>
  <si>
    <t>500 per month per employee</t>
  </si>
  <si>
    <t>Shohini (33%)</t>
  </si>
  <si>
    <t>Sales Partner (Shohini) (33%)</t>
  </si>
  <si>
    <t>Sales Partner (Shohini) 15% - 20%</t>
  </si>
  <si>
    <t xml:space="preserve">Sales Partner (Rohit) </t>
  </si>
  <si>
    <t>Social Media / Campaigns</t>
  </si>
  <si>
    <t>Account / Implementation Manager (L&amp;D Expert)</t>
  </si>
  <si>
    <t>sales breakeven</t>
  </si>
  <si>
    <t>business breakeven</t>
  </si>
  <si>
    <t>Money needed for 2 years - 25/25 Lakhs</t>
  </si>
  <si>
    <t>Travel cost</t>
  </si>
  <si>
    <t>How to expedite sales break even faster</t>
  </si>
  <si>
    <t>Project Mgr + Tech Expert backup (Rohit 20%)</t>
  </si>
  <si>
    <t>Service - Tech Team Cost</t>
  </si>
  <si>
    <t>Rohit (Project mgr + Tech) 50%</t>
  </si>
  <si>
    <t>Ishwari (50%)</t>
  </si>
  <si>
    <t>Sales Partner (Rohit) (30%)</t>
  </si>
  <si>
    <t>Sales Partner (Sanjoy) (20%)</t>
  </si>
  <si>
    <t>Sanjoy - 40%</t>
  </si>
  <si>
    <t>Sales Partner (Sanjoy) - 20%</t>
  </si>
  <si>
    <t>Low code Team - 3 persons</t>
  </si>
  <si>
    <t>Sales Partner (Ajay) (33%)</t>
  </si>
  <si>
    <t>Sales Partner (Ajay) - 33%</t>
  </si>
  <si>
    <t>Offerings?</t>
  </si>
  <si>
    <t>D2D -Tech</t>
  </si>
  <si>
    <t>Account manager</t>
  </si>
  <si>
    <t>Profit / Loss month wise</t>
  </si>
  <si>
    <t>Total cost</t>
  </si>
  <si>
    <t>Revenue figures - money in bank in that month</t>
  </si>
  <si>
    <t>Target Audience</t>
  </si>
  <si>
    <t>Pricing Model</t>
  </si>
  <si>
    <t>Points to discuss</t>
  </si>
  <si>
    <t>Things to do:</t>
  </si>
  <si>
    <t>E-learning platforms / Publishing houses / Corporate trainings development / Marketing agencies / Non profits / SaaS companies - documentation</t>
  </si>
  <si>
    <t>one time / subscription based / Tiered pricing</t>
  </si>
  <si>
    <t>Team is in place?</t>
  </si>
  <si>
    <t>content marketing – articles / videos, social marketing, email marketing – newsletters, partnerships, online targeted ads, Webinars – showcase</t>
  </si>
  <si>
    <t>Customer value proposition</t>
  </si>
  <si>
    <t>speed, cost, quality, consistency – tone and style, scalable, customization, integrate with LMS – link to the product</t>
  </si>
  <si>
    <t>KPIs</t>
  </si>
  <si>
    <t>Project plan for in-progress projects</t>
  </si>
  <si>
    <t>Status tracking for in-pipeline projects</t>
  </si>
  <si>
    <t>Marketing Plan - Lead mgmt</t>
  </si>
  <si>
    <t>When</t>
  </si>
  <si>
    <t>Who</t>
  </si>
  <si>
    <t>Shohini / Sanjoy / Ajay</t>
  </si>
  <si>
    <t>Shohini / Sanjoy / Rohit</t>
  </si>
  <si>
    <t>Shohini / Sanjoy</t>
  </si>
  <si>
    <t>MVP is only sales training content / L&amp;D</t>
  </si>
  <si>
    <t>Product MVP documentation</t>
  </si>
  <si>
    <t>Project plan for product MVP development</t>
  </si>
  <si>
    <t>Recruitment part of the product will be done by March end</t>
  </si>
  <si>
    <t>L&amp;D part of the product will take 3 months with the current team</t>
  </si>
  <si>
    <t>Hiring - MERN Dev</t>
  </si>
  <si>
    <t>Any business that has a dedicated sales team</t>
  </si>
  <si>
    <t>After sales - implementation process - customer support</t>
  </si>
  <si>
    <t>Shohini / Rohit</t>
  </si>
  <si>
    <t>revenue growth, customer acq cost, CLTV, content volume generated, customer retention rate, customer feedback – surveys, conversion rates – lead to paying</t>
  </si>
  <si>
    <t>Marketing?</t>
  </si>
  <si>
    <t>Demo agents needed</t>
  </si>
  <si>
    <t>Pricing model</t>
  </si>
  <si>
    <t xml:space="preserve">     Microsoft power platform</t>
  </si>
  <si>
    <t xml:space="preserve">     Agents - single task agents</t>
  </si>
  <si>
    <t xml:space="preserve">     AI Solution - multi agents</t>
  </si>
  <si>
    <t>Ajay / Sanjoy / Rohit</t>
  </si>
  <si>
    <t>Sanjoy / Rohit</t>
  </si>
  <si>
    <t>Partner</t>
  </si>
  <si>
    <t>Roles &amp; Responsibilities</t>
  </si>
  <si>
    <t>Shohini</t>
  </si>
  <si>
    <t>Ajay</t>
  </si>
  <si>
    <t>L&amp;D Product manager, Managing content team, marketing/sales for content service and L&amp;D product</t>
  </si>
  <si>
    <t>Tech guidance for L&amp;D product and Coding based AI solutions, Trainings,  marketing/sales for content service and L&amp;D product and AI Solutions service</t>
  </si>
  <si>
    <t xml:space="preserve"> marketing/sales for content service and L&amp;D product and AI Solutions service, training</t>
  </si>
  <si>
    <t>Tech guidance for low code / no code solutions, developing solutions, Program mgmt for 3 revenue streams, process and SOPs definition, marketing / sales for AI solutions</t>
  </si>
  <si>
    <t>Operations / Accounting / Client follow ups??</t>
  </si>
  <si>
    <t>Agents (new business)</t>
  </si>
  <si>
    <t>partner cost</t>
  </si>
  <si>
    <t>Actual Profit / Loss</t>
  </si>
  <si>
    <t>Actual Cash Flow</t>
  </si>
  <si>
    <t>Operational cost</t>
  </si>
  <si>
    <t>HR TEAM</t>
  </si>
  <si>
    <t>Row Labels</t>
  </si>
  <si>
    <t>Grand Total</t>
  </si>
  <si>
    <t>Office Cost</t>
  </si>
  <si>
    <t>Total Marketing</t>
  </si>
  <si>
    <t>TEAM/STREAM WISE CONTRIBUTION</t>
  </si>
  <si>
    <t>MONTH</t>
  </si>
  <si>
    <t>TOTAL COST</t>
  </si>
  <si>
    <t>TOTAL OPERATING COST</t>
  </si>
  <si>
    <t>EXISTING PIPELINE</t>
  </si>
  <si>
    <t>TOTAL NEW BUSINESS</t>
  </si>
  <si>
    <t>TOTAL REVENUE</t>
  </si>
  <si>
    <t>CASH FLOW CUMULATIVE</t>
  </si>
  <si>
    <t>TOTAL MARKETING COST</t>
  </si>
  <si>
    <t>TECH TEAM</t>
  </si>
  <si>
    <t>HR L&amp;D TEAM</t>
  </si>
  <si>
    <t>MONTHLY PROFIT/LOSS</t>
  </si>
  <si>
    <t>Sum Rev/Cost of each Team</t>
  </si>
  <si>
    <t>Sum of TOTAL COST</t>
  </si>
  <si>
    <t>Sum of Sum Rev/Cost of each Team</t>
  </si>
  <si>
    <t>Total Team-Wise Contribution</t>
  </si>
  <si>
    <t>Sum of HR L&amp;D TEAM</t>
  </si>
  <si>
    <t>Sum of MONTHLY PROFIT/LOSS</t>
  </si>
  <si>
    <t>Sum of CASH FLOW CUMULATIVE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</si>
</sst>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_);[Red]\(&quot;₹&quot;#,##0.00\)"/>
    <numFmt numFmtId="165" formatCode="_ [$₹-439]* #,##0.00_ ;_ [$₹-439]* \-#,##0.00_ ;_ [$₹-439]* &quot;-&quot;??_ ;_ @_ "/>
    <numFmt numFmtId="166" formatCode="_ * #,##0_ ;_ * \-#,##0_ ;_ * &quot;-&quot;??_ ;_ @_ "/>
  </numFmts>
  <fonts count="14" x14ac:knownFonts="1">
    <font>
      <sz val="11"/>
      <color theme="1"/>
      <name val="Aptos Narrow"/>
      <family val="2"/>
      <scheme val="minor"/>
    </font>
    <font>
      <sz val="11"/>
      <color rgb="FF000000"/>
      <name val="Aptos Narrow"/>
    </font>
    <font>
      <b/>
      <sz val="11"/>
      <color rgb="FF000000"/>
      <name val="Aptos Narrow"/>
    </font>
    <font>
      <b/>
      <sz val="11"/>
      <color theme="1"/>
      <name val="Aptos Narrow"/>
      <family val="2"/>
      <scheme val="minor"/>
    </font>
    <font>
      <b/>
      <sz val="11"/>
      <color theme="1"/>
      <name val="Aptos Narrow"/>
      <scheme val="minor"/>
    </font>
    <font>
      <sz val="11"/>
      <color rgb="FF000000"/>
      <name val="Aptos Narrow"/>
      <scheme val="minor"/>
    </font>
    <font>
      <sz val="11"/>
      <color rgb="FF000000"/>
      <name val="Aptos Narrow"/>
      <family val="2"/>
      <scheme val="minor"/>
    </font>
    <font>
      <b/>
      <sz val="11"/>
      <color rgb="FF000000"/>
      <name val="Aptos Narrow"/>
      <scheme val="minor"/>
    </font>
    <font>
      <sz val="11"/>
      <color theme="1"/>
      <name val="Aptos Narrow"/>
      <scheme val="minor"/>
    </font>
    <font>
      <sz val="10"/>
      <color theme="1"/>
      <name val="Helvetica"/>
      <family val="2"/>
    </font>
    <font>
      <b/>
      <sz val="10"/>
      <color theme="1"/>
      <name val="Helvetica"/>
      <family val="2"/>
    </font>
    <font>
      <sz val="11"/>
      <color theme="1"/>
      <name val="Aptos Narrow"/>
      <family val="2"/>
      <scheme val="minor"/>
    </font>
    <font>
      <sz val="11"/>
      <color rgb="FF000000"/>
      <name val="Aptos Narrow"/>
      <family val="2"/>
    </font>
    <font>
      <b/>
      <sz val="11"/>
      <color rgb="FF000000"/>
      <name val="Aptos Narrow"/>
      <family val="2"/>
    </font>
  </fonts>
  <fills count="12">
    <fill>
      <patternFill patternType="none"/>
    </fill>
    <fill>
      <patternFill patternType="gray125"/>
    </fill>
    <fill>
      <patternFill patternType="solid">
        <fgColor theme="3" tint="0.89999084444715716"/>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3" tint="0.749992370372631"/>
        <bgColor indexed="64"/>
      </patternFill>
    </fill>
    <fill>
      <patternFill patternType="solid">
        <fgColor rgb="FF92D05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1" fillId="0" borderId="0" applyFont="0" applyFill="0" applyBorder="0" applyAlignment="0" applyProtection="0"/>
  </cellStyleXfs>
  <cellXfs count="65">
    <xf numFmtId="0" fontId="0" fillId="0" borderId="0" xfId="0"/>
    <xf numFmtId="165" fontId="0" fillId="0" borderId="0" xfId="0" applyNumberFormat="1"/>
    <xf numFmtId="165" fontId="1" fillId="0" borderId="0" xfId="0" applyNumberFormat="1" applyFont="1"/>
    <xf numFmtId="165" fontId="2" fillId="2" borderId="0" xfId="0" applyNumberFormat="1" applyFont="1" applyFill="1"/>
    <xf numFmtId="165" fontId="3" fillId="2" borderId="0" xfId="0" applyNumberFormat="1" applyFont="1" applyFill="1"/>
    <xf numFmtId="165" fontId="0" fillId="3" borderId="0" xfId="0" applyNumberFormat="1" applyFill="1"/>
    <xf numFmtId="165" fontId="2" fillId="0" borderId="0" xfId="0" applyNumberFormat="1" applyFont="1"/>
    <xf numFmtId="0" fontId="3" fillId="0" borderId="0" xfId="0" applyFont="1"/>
    <xf numFmtId="0" fontId="4" fillId="0" borderId="0" xfId="0" applyFont="1"/>
    <xf numFmtId="165" fontId="4" fillId="0" borderId="0" xfId="0" applyNumberFormat="1" applyFont="1"/>
    <xf numFmtId="165" fontId="5" fillId="0" borderId="0" xfId="0" applyNumberFormat="1" applyFont="1"/>
    <xf numFmtId="165" fontId="6" fillId="0" borderId="0" xfId="0" applyNumberFormat="1" applyFont="1"/>
    <xf numFmtId="164" fontId="0" fillId="0" borderId="0" xfId="0" applyNumberFormat="1"/>
    <xf numFmtId="165" fontId="7" fillId="0" borderId="0" xfId="0" applyNumberFormat="1" applyFont="1"/>
    <xf numFmtId="165" fontId="3" fillId="0" borderId="0" xfId="0" applyNumberFormat="1" applyFont="1"/>
    <xf numFmtId="0" fontId="8" fillId="0" borderId="0" xfId="0" applyFont="1"/>
    <xf numFmtId="165" fontId="7" fillId="4" borderId="0" xfId="0" applyNumberFormat="1" applyFont="1" applyFill="1"/>
    <xf numFmtId="165" fontId="4" fillId="4" borderId="0" xfId="0" applyNumberFormat="1" applyFont="1" applyFill="1"/>
    <xf numFmtId="165" fontId="7" fillId="5" borderId="0" xfId="0" applyNumberFormat="1" applyFont="1" applyFill="1"/>
    <xf numFmtId="165" fontId="4" fillId="5" borderId="0" xfId="0" applyNumberFormat="1" applyFont="1" applyFill="1"/>
    <xf numFmtId="0" fontId="4" fillId="6" borderId="0" xfId="0" applyFont="1" applyFill="1"/>
    <xf numFmtId="165" fontId="7" fillId="6" borderId="0" xfId="0" applyNumberFormat="1" applyFont="1" applyFill="1"/>
    <xf numFmtId="165" fontId="3" fillId="7" borderId="0" xfId="0" applyNumberFormat="1" applyFont="1" applyFill="1"/>
    <xf numFmtId="165" fontId="4" fillId="7" borderId="0" xfId="0" applyNumberFormat="1" applyFont="1" applyFill="1"/>
    <xf numFmtId="0" fontId="4" fillId="2" borderId="0" xfId="0" applyFont="1" applyFill="1"/>
    <xf numFmtId="165" fontId="4" fillId="2" borderId="0" xfId="0" applyNumberFormat="1" applyFont="1" applyFill="1"/>
    <xf numFmtId="0" fontId="4" fillId="8" borderId="0" xfId="0" applyFont="1" applyFill="1"/>
    <xf numFmtId="165" fontId="4" fillId="8" borderId="0" xfId="0" applyNumberFormat="1" applyFont="1" applyFill="1"/>
    <xf numFmtId="164" fontId="4" fillId="2" borderId="0" xfId="0" applyNumberFormat="1" applyFont="1" applyFill="1"/>
    <xf numFmtId="164" fontId="8" fillId="0" borderId="0" xfId="0" applyNumberFormat="1" applyFont="1"/>
    <xf numFmtId="164" fontId="4" fillId="0" borderId="0" xfId="0" applyNumberFormat="1" applyFont="1"/>
    <xf numFmtId="0" fontId="4" fillId="9" borderId="0" xfId="0" applyFont="1" applyFill="1"/>
    <xf numFmtId="164" fontId="4" fillId="9" borderId="0" xfId="0" applyNumberFormat="1" applyFont="1" applyFill="1"/>
    <xf numFmtId="0" fontId="4" fillId="7" borderId="0" xfId="0" applyFont="1" applyFill="1"/>
    <xf numFmtId="164" fontId="4" fillId="7" borderId="0" xfId="0" applyNumberFormat="1" applyFont="1" applyFill="1"/>
    <xf numFmtId="0" fontId="9" fillId="0" borderId="0" xfId="0" applyFont="1"/>
    <xf numFmtId="0" fontId="10" fillId="0" borderId="0" xfId="0" applyFont="1"/>
    <xf numFmtId="0" fontId="0" fillId="0" borderId="0" xfId="0" applyAlignment="1">
      <alignment wrapText="1"/>
    </xf>
    <xf numFmtId="0" fontId="4" fillId="9" borderId="0" xfId="0" applyFont="1" applyFill="1" applyAlignment="1">
      <alignment horizontal="center"/>
    </xf>
    <xf numFmtId="0" fontId="0" fillId="0" borderId="0" xfId="0" pivotButton="1"/>
    <xf numFmtId="0" fontId="0" fillId="0" borderId="0" xfId="0" applyAlignment="1">
      <alignment horizontal="left"/>
    </xf>
    <xf numFmtId="0" fontId="3" fillId="0" borderId="0" xfId="0" applyFont="1" applyAlignment="1"/>
    <xf numFmtId="0" fontId="0" fillId="0" borderId="0" xfId="0" applyAlignment="1"/>
    <xf numFmtId="0" fontId="3" fillId="10" borderId="1" xfId="0" applyFont="1" applyFill="1" applyBorder="1" applyAlignment="1"/>
    <xf numFmtId="165" fontId="0" fillId="0" borderId="1" xfId="0" applyNumberFormat="1" applyBorder="1" applyAlignment="1"/>
    <xf numFmtId="166" fontId="12" fillId="0" borderId="1" xfId="1" applyNumberFormat="1" applyFont="1" applyFill="1" applyBorder="1" applyAlignment="1"/>
    <xf numFmtId="166" fontId="0" fillId="0" borderId="1" xfId="1" applyNumberFormat="1" applyFont="1" applyFill="1" applyBorder="1" applyAlignment="1"/>
    <xf numFmtId="0" fontId="0" fillId="0" borderId="1" xfId="0" applyFont="1" applyBorder="1" applyAlignment="1">
      <alignment horizontal="left"/>
    </xf>
    <xf numFmtId="43" fontId="0" fillId="0" borderId="1" xfId="1" applyNumberFormat="1" applyFont="1" applyBorder="1"/>
    <xf numFmtId="0" fontId="0" fillId="0" borderId="1" xfId="0" applyBorder="1" applyAlignment="1"/>
    <xf numFmtId="0" fontId="3" fillId="0" borderId="1" xfId="0" applyFont="1" applyBorder="1" applyAlignment="1"/>
    <xf numFmtId="166" fontId="13" fillId="0" borderId="1" xfId="1" applyNumberFormat="1" applyFont="1" applyFill="1" applyBorder="1" applyAlignment="1"/>
    <xf numFmtId="166" fontId="3" fillId="0" borderId="1" xfId="1" applyNumberFormat="1" applyFont="1" applyFill="1" applyBorder="1" applyAlignment="1"/>
    <xf numFmtId="43" fontId="3" fillId="0" borderId="1" xfId="0" applyNumberFormat="1" applyFont="1" applyBorder="1" applyAlignment="1"/>
    <xf numFmtId="166" fontId="0" fillId="0" borderId="0" xfId="0" applyNumberFormat="1"/>
    <xf numFmtId="166" fontId="0" fillId="0" borderId="0" xfId="0" applyNumberFormat="1" applyAlignment="1">
      <alignment horizontal="left"/>
    </xf>
    <xf numFmtId="166" fontId="0" fillId="0" borderId="0" xfId="0" applyNumberFormat="1" applyAlignment="1">
      <alignment horizontal="left" indent="1"/>
    </xf>
    <xf numFmtId="0" fontId="0" fillId="0" borderId="0" xfId="0" applyAlignment="1">
      <alignment horizontal="left" wrapText="1"/>
    </xf>
    <xf numFmtId="166" fontId="0" fillId="11" borderId="1" xfId="1" applyNumberFormat="1" applyFont="1" applyFill="1" applyBorder="1" applyAlignment="1"/>
    <xf numFmtId="166" fontId="3" fillId="11" borderId="1" xfId="1" applyNumberFormat="1" applyFont="1" applyFill="1" applyBorder="1" applyAlignment="1"/>
    <xf numFmtId="0" fontId="0" fillId="0" borderId="1" xfId="0" applyFont="1" applyBorder="1" applyAlignment="1">
      <alignment horizontal="left" vertical="top" wrapText="1"/>
    </xf>
    <xf numFmtId="43" fontId="0" fillId="0" borderId="0" xfId="0" applyNumberFormat="1"/>
    <xf numFmtId="43" fontId="0" fillId="0" borderId="0" xfId="0" applyNumberFormat="1" applyAlignment="1">
      <alignment wrapText="1"/>
    </xf>
    <xf numFmtId="166" fontId="0" fillId="0" borderId="0" xfId="0" applyNumberFormat="1" applyAlignment="1">
      <alignment horizontal="left" indent="2"/>
    </xf>
    <xf numFmtId="0" fontId="0" fillId="0" borderId="0" xfId="0" pivotButton="1" applyAlignment="1">
      <alignment vertical="center"/>
    </xf>
  </cellXfs>
  <cellStyles count="2">
    <cellStyle name="Comma" xfId="1" builtinId="3"/>
    <cellStyle name="Normal" xfId="0" builtinId="0"/>
  </cellStyles>
  <dxfs count="6">
    <dxf>
      <alignment vertical="center"/>
    </dxf>
    <dxf>
      <alignment wrapText="1"/>
    </dxf>
    <dxf>
      <alignment wrapText="1"/>
    </dxf>
    <dxf>
      <alignment wrapText="1"/>
    </dxf>
    <dxf>
      <alignment wrapText="1"/>
    </dxf>
    <dxf>
      <numFmt numFmtId="35" formatCode="_ * #,##0.00_ ;_ * \-#,##0.00_ ;_ * &quot;-&quot;??_ ;_ @_ "/>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 Plan.xlsx]Rev Vs. Cost Sheet!PivotTable1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Revenue vs cost</a:t>
            </a:r>
          </a:p>
          <a:p>
            <a:pPr>
              <a:defRPr/>
            </a:pPr>
            <a:endParaRPr lang="en-US"/>
          </a:p>
        </c:rich>
      </c:tx>
      <c:layout>
        <c:manualLayout>
          <c:xMode val="edge"/>
          <c:yMode val="edge"/>
          <c:x val="0.34079142994783873"/>
          <c:y val="0.10546077573636629"/>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55336832895887"/>
          <c:y val="0.21337744240303294"/>
          <c:w val="0.64476552930883635"/>
          <c:h val="0.40690799066783317"/>
        </c:manualLayout>
      </c:layout>
      <c:lineChart>
        <c:grouping val="standard"/>
        <c:varyColors val="0"/>
        <c:ser>
          <c:idx val="0"/>
          <c:order val="0"/>
          <c:tx>
            <c:strRef>
              <c:f>'Rev Vs. Cost Sheet'!$B$3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'Rev Vs. Cost Sheet'!$A$4:$A$18</c:f>
              <c:strCache>
                <c:ptCount val="14"/>
                <c:pt idx="0">
                  <c:v> 4,00,000 </c:v>
                </c:pt>
                <c:pt idx="1">
                  <c:v> 6,00,000 </c:v>
                </c:pt>
                <c:pt idx="2">
                  <c:v> 12,50,000 </c:v>
                </c:pt>
                <c:pt idx="3">
                  <c:v> 13,50,000 </c:v>
                </c:pt>
                <c:pt idx="4">
                  <c:v> 16,00,000 </c:v>
                </c:pt>
                <c:pt idx="5">
                  <c:v> 17,00,000 </c:v>
                </c:pt>
                <c:pt idx="6">
                  <c:v> 17,50,000 </c:v>
                </c:pt>
                <c:pt idx="7">
                  <c:v> 18,00,000 </c:v>
                </c:pt>
                <c:pt idx="8">
                  <c:v> 18,50,000 </c:v>
                </c:pt>
                <c:pt idx="9">
                  <c:v> 19,50,000 </c:v>
                </c:pt>
                <c:pt idx="10">
                  <c:v> 22,00,000 </c:v>
                </c:pt>
                <c:pt idx="11">
                  <c:v> 24,00,000 </c:v>
                </c:pt>
                <c:pt idx="12">
                  <c:v> 26,00,000 </c:v>
                </c:pt>
                <c:pt idx="13">
                  <c:v> 2,43,00,000 </c:v>
                </c:pt>
              </c:strCache>
            </c:strRef>
          </c:cat>
          <c:val>
            <c:numRef>
              <c:f>'Rev Vs. Cost Sheet'!$B$4:$B$18</c:f>
              <c:numCache>
                <c:formatCode>_ * #,##0_ ;_ * \-#,##0_ ;_ * "-"??_ ;_ @_ </c:formatCode>
                <c:ptCount val="14"/>
                <c:pt idx="0">
                  <c:v>660000</c:v>
                </c:pt>
                <c:pt idx="1">
                  <c:v>770000</c:v>
                </c:pt>
                <c:pt idx="2">
                  <c:v>2857000</c:v>
                </c:pt>
                <c:pt idx="3">
                  <c:v>1605000</c:v>
                </c:pt>
                <c:pt idx="4">
                  <c:v>3760000</c:v>
                </c:pt>
                <c:pt idx="5">
                  <c:v>1855000</c:v>
                </c:pt>
                <c:pt idx="6">
                  <c:v>1855000</c:v>
                </c:pt>
                <c:pt idx="7">
                  <c:v>1905000</c:v>
                </c:pt>
                <c:pt idx="8">
                  <c:v>2005000</c:v>
                </c:pt>
                <c:pt idx="9">
                  <c:v>2005000</c:v>
                </c:pt>
                <c:pt idx="10">
                  <c:v>2105000</c:v>
                </c:pt>
                <c:pt idx="11">
                  <c:v>2105000</c:v>
                </c:pt>
                <c:pt idx="12">
                  <c:v>2105000</c:v>
                </c:pt>
                <c:pt idx="13">
                  <c:v>25592000</c:v>
                </c:pt>
              </c:numCache>
            </c:numRef>
          </c:val>
          <c:smooth val="0"/>
          <c:extLst>
            <c:ext xmlns:c16="http://schemas.microsoft.com/office/drawing/2014/chart" uri="{C3380CC4-5D6E-409C-BE32-E72D297353CC}">
              <c16:uniqueId val="{00000004-6F8C-41BB-BD51-CEC8576C7D9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36418383"/>
        <c:axId val="236416943"/>
      </c:lineChart>
      <c:catAx>
        <c:axId val="236418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Total Revenue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36416943"/>
        <c:crosses val="autoZero"/>
        <c:auto val="1"/>
        <c:lblAlgn val="ctr"/>
        <c:lblOffset val="100"/>
        <c:noMultiLvlLbl val="0"/>
      </c:catAx>
      <c:valAx>
        <c:axId val="23641694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Total Cost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641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 Plan.xlsx]Cumulative Cash Flow!PivotTable9</c:name>
    <c:fmtId val="4"/>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Cumulative</a:t>
            </a:r>
            <a:r>
              <a:rPr lang="en-US" baseline="0"/>
              <a:t> cash flow</a:t>
            </a: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'Cumulative Cash Flow'!$B$3</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'Cumulative Cash Flow'!$A$4:$A$17</c:f>
              <c:strCache>
                <c:ptCount val="13"/>
                <c:pt idx="0">
                  <c:v>Office Cost</c:v>
                </c:pt>
                <c:pt idx="1">
                  <c:v>Operation Cost</c:v>
                </c:pt>
                <c:pt idx="2">
                  <c:v>Partner Cost</c:v>
                </c:pt>
                <c:pt idx="3">
                  <c:v>Product Back Office Cost</c:v>
                </c:pt>
                <c:pt idx="4">
                  <c:v>Product Marketing Cost</c:v>
                </c:pt>
                <c:pt idx="5">
                  <c:v>Product Team(LowCode+L&amp;D+Code+MERN Dev)</c:v>
                </c:pt>
                <c:pt idx="6">
                  <c:v>Profit</c:v>
                </c:pt>
                <c:pt idx="7">
                  <c:v>Total Cost</c:v>
                </c:pt>
                <c:pt idx="8">
                  <c:v>Total Marketing</c:v>
                </c:pt>
                <c:pt idx="9">
                  <c:v>Total New Business</c:v>
                </c:pt>
                <c:pt idx="10">
                  <c:v>Total Ops Cost</c:v>
                </c:pt>
                <c:pt idx="11">
                  <c:v>Total Revenue</c:v>
                </c:pt>
                <c:pt idx="12">
                  <c:v>Travel Cost</c:v>
                </c:pt>
              </c:strCache>
            </c:strRef>
          </c:cat>
          <c:val>
            <c:numRef>
              <c:f>'Cumulative Cash Flow'!$B$4:$B$17</c:f>
              <c:numCache>
                <c:formatCode>_ * #,##0_ ;_ * \-#,##0_ ;_ * "-"??_ ;_ @_ </c:formatCode>
                <c:ptCount val="13"/>
                <c:pt idx="0">
                  <c:v>-260000</c:v>
                </c:pt>
                <c:pt idx="1">
                  <c:v>-430000</c:v>
                </c:pt>
                <c:pt idx="2">
                  <c:v>-382000</c:v>
                </c:pt>
                <c:pt idx="3">
                  <c:v>-637000</c:v>
                </c:pt>
                <c:pt idx="4">
                  <c:v>-1042000</c:v>
                </c:pt>
                <c:pt idx="5">
                  <c:v>-1197000</c:v>
                </c:pt>
                <c:pt idx="6">
                  <c:v>-1352000</c:v>
                </c:pt>
                <c:pt idx="7">
                  <c:v>-1457000</c:v>
                </c:pt>
                <c:pt idx="8">
                  <c:v>-1562000</c:v>
                </c:pt>
                <c:pt idx="9">
                  <c:v>-1967000</c:v>
                </c:pt>
                <c:pt idx="10">
                  <c:v>-2122000</c:v>
                </c:pt>
                <c:pt idx="11">
                  <c:v>-2177000</c:v>
                </c:pt>
                <c:pt idx="12">
                  <c:v>-2082000</c:v>
                </c:pt>
              </c:numCache>
            </c:numRef>
          </c:val>
          <c:smooth val="0"/>
          <c:extLst>
            <c:ext xmlns:c16="http://schemas.microsoft.com/office/drawing/2014/chart" uri="{C3380CC4-5D6E-409C-BE32-E72D297353CC}">
              <c16:uniqueId val="{00000000-5D67-4552-A5F4-1A1123BA37DF}"/>
            </c:ext>
          </c:extLst>
        </c:ser>
        <c:dLbls>
          <c:dLblPos val="ctr"/>
          <c:showLegendKey val="0"/>
          <c:showVal val="1"/>
          <c:showCatName val="0"/>
          <c:showSerName val="0"/>
          <c:showPercent val="0"/>
          <c:showBubbleSize val="0"/>
        </c:dLbls>
        <c:marker val="1"/>
        <c:smooth val="0"/>
        <c:axId val="534283807"/>
        <c:axId val="534282847"/>
      </c:lineChart>
      <c:catAx>
        <c:axId val="53428380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534282847"/>
        <c:crosses val="autoZero"/>
        <c:auto val="1"/>
        <c:lblAlgn val="ctr"/>
        <c:lblOffset val="100"/>
        <c:noMultiLvlLbl val="0"/>
      </c:catAx>
      <c:valAx>
        <c:axId val="534282847"/>
        <c:scaling>
          <c:orientation val="minMax"/>
        </c:scaling>
        <c:delete val="1"/>
        <c:axPos val="l"/>
        <c:numFmt formatCode="_ * #,##0_ ;_ * \-#,##0_ ;_ * &quot;-&quot;??_ ;_ @_ " sourceLinked="1"/>
        <c:majorTickMark val="none"/>
        <c:minorTickMark val="none"/>
        <c:tickLblPos val="nextTo"/>
        <c:crossAx val="53428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 Plan.xlsx]Rev Vs. Cost Sheet!PivotTable1</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Revenue vs cost</a:t>
            </a:r>
          </a:p>
          <a:p>
            <a:pPr>
              <a:defRPr/>
            </a:pPr>
            <a:endParaRPr lang="en-US"/>
          </a:p>
        </c:rich>
      </c:tx>
      <c:layout>
        <c:manualLayout>
          <c:xMode val="edge"/>
          <c:yMode val="edge"/>
          <c:x val="0.34079142994783873"/>
          <c:y val="0.10546077573636629"/>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55336832895887"/>
          <c:y val="0.21337744240303294"/>
          <c:w val="0.64476552930883635"/>
          <c:h val="0.40690799066783317"/>
        </c:manualLayout>
      </c:layout>
      <c:lineChart>
        <c:grouping val="standard"/>
        <c:varyColors val="0"/>
        <c:ser>
          <c:idx val="0"/>
          <c:order val="0"/>
          <c:tx>
            <c:strRef>
              <c:f>'Rev Vs. Cost Sheet'!$B$3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'Rev Vs. Cost Sheet'!$A$4:$A$18</c:f>
              <c:strCache>
                <c:ptCount val="14"/>
                <c:pt idx="0">
                  <c:v> 4,00,000 </c:v>
                </c:pt>
                <c:pt idx="1">
                  <c:v> 6,00,000 </c:v>
                </c:pt>
                <c:pt idx="2">
                  <c:v> 12,50,000 </c:v>
                </c:pt>
                <c:pt idx="3">
                  <c:v> 13,50,000 </c:v>
                </c:pt>
                <c:pt idx="4">
                  <c:v> 16,00,000 </c:v>
                </c:pt>
                <c:pt idx="5">
                  <c:v> 17,00,000 </c:v>
                </c:pt>
                <c:pt idx="6">
                  <c:v> 17,50,000 </c:v>
                </c:pt>
                <c:pt idx="7">
                  <c:v> 18,00,000 </c:v>
                </c:pt>
                <c:pt idx="8">
                  <c:v> 18,50,000 </c:v>
                </c:pt>
                <c:pt idx="9">
                  <c:v> 19,50,000 </c:v>
                </c:pt>
                <c:pt idx="10">
                  <c:v> 22,00,000 </c:v>
                </c:pt>
                <c:pt idx="11">
                  <c:v> 24,00,000 </c:v>
                </c:pt>
                <c:pt idx="12">
                  <c:v> 26,00,000 </c:v>
                </c:pt>
                <c:pt idx="13">
                  <c:v> 2,43,00,000 </c:v>
                </c:pt>
              </c:strCache>
            </c:strRef>
          </c:cat>
          <c:val>
            <c:numRef>
              <c:f>'Rev Vs. Cost Sheet'!$B$4:$B$18</c:f>
              <c:numCache>
                <c:formatCode>_ * #,##0_ ;_ * \-#,##0_ ;_ * "-"??_ ;_ @_ </c:formatCode>
                <c:ptCount val="14"/>
                <c:pt idx="0">
                  <c:v>660000</c:v>
                </c:pt>
                <c:pt idx="1">
                  <c:v>770000</c:v>
                </c:pt>
                <c:pt idx="2">
                  <c:v>2857000</c:v>
                </c:pt>
                <c:pt idx="3">
                  <c:v>1605000</c:v>
                </c:pt>
                <c:pt idx="4">
                  <c:v>3760000</c:v>
                </c:pt>
                <c:pt idx="5">
                  <c:v>1855000</c:v>
                </c:pt>
                <c:pt idx="6">
                  <c:v>1855000</c:v>
                </c:pt>
                <c:pt idx="7">
                  <c:v>1905000</c:v>
                </c:pt>
                <c:pt idx="8">
                  <c:v>2005000</c:v>
                </c:pt>
                <c:pt idx="9">
                  <c:v>2005000</c:v>
                </c:pt>
                <c:pt idx="10">
                  <c:v>2105000</c:v>
                </c:pt>
                <c:pt idx="11">
                  <c:v>2105000</c:v>
                </c:pt>
                <c:pt idx="12">
                  <c:v>2105000</c:v>
                </c:pt>
                <c:pt idx="13">
                  <c:v>25592000</c:v>
                </c:pt>
              </c:numCache>
            </c:numRef>
          </c:val>
          <c:smooth val="0"/>
          <c:extLst>
            <c:ext xmlns:c16="http://schemas.microsoft.com/office/drawing/2014/chart" uri="{C3380CC4-5D6E-409C-BE32-E72D297353CC}">
              <c16:uniqueId val="{00000000-BAFA-497A-817B-BDC56E798D8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36418383"/>
        <c:axId val="236416943"/>
      </c:lineChart>
      <c:catAx>
        <c:axId val="236418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Total Revenue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36416943"/>
        <c:crosses val="autoZero"/>
        <c:auto val="1"/>
        <c:lblAlgn val="ctr"/>
        <c:lblOffset val="100"/>
        <c:noMultiLvlLbl val="0"/>
      </c:catAx>
      <c:valAx>
        <c:axId val="23641694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Total Cost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641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 Plan.xlsx]Team-wise Rev Contribution!PivotTable2</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Team-wise revenue contribution</a:t>
            </a:r>
          </a:p>
        </c:rich>
      </c:tx>
      <c:layout>
        <c:manualLayout>
          <c:xMode val="edge"/>
          <c:yMode val="edge"/>
          <c:x val="0.26254580968076663"/>
          <c:y val="7.6043903602958703E-3"/>
        </c:manualLayout>
      </c:layout>
      <c:overlay val="1"/>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dLbl>
          <c:idx val="0"/>
          <c:layout>
            <c:manualLayout>
              <c:x val="-3.6649737324831225E-3"/>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dLbl>
          <c:idx val="0"/>
          <c:layout>
            <c:manualLayout>
              <c:x val="9.3429585168731885E-3"/>
              <c:y val="3.9032006245120644E-3"/>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dLbl>
          <c:idx val="0"/>
          <c:layout>
            <c:manualLayout>
              <c:x val="4.2993872992500341E-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dLbl>
          <c:idx val="0"/>
          <c:layout>
            <c:manualLayout>
              <c:x val="-5.039099708416004E-2"/>
              <c:y val="-3.5778925736824338E-17"/>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a:noFill/>
          </a:ln>
          <a:effectLst/>
        </c:spPr>
        <c:dLbl>
          <c:idx val="0"/>
          <c:layout>
            <c:manualLayout>
              <c:x val="5.6597451863683444E-2"/>
              <c:y val="-1.7889462868412169E-17"/>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a:noFill/>
          </a:ln>
          <a:effectLst/>
        </c:spPr>
        <c:dLbl>
          <c:idx val="0"/>
          <c:layout>
            <c:manualLayout>
              <c:x val="5.5336902221612153E-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a:noFill/>
          </a:ln>
          <a:effectLst/>
        </c:spPr>
        <c:dLbl>
          <c:idx val="0"/>
          <c:layout>
            <c:manualLayout>
              <c:x val="0.10307598238017396"/>
              <c:y val="-7.1557851473648676E-17"/>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a:noFill/>
          </a:ln>
          <a:effectLst/>
        </c:spPr>
        <c:dLbl>
          <c:idx val="0"/>
          <c:layout>
            <c:manualLayout>
              <c:x val="8.5110063611487638E-2"/>
              <c:y val="-5.0095676543105904E-3"/>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a:noFill/>
          </a:ln>
          <a:effectLst/>
        </c:spPr>
        <c:dLbl>
          <c:idx val="0"/>
          <c:layout>
            <c:manualLayout>
              <c:x val="4.8689948572676001E-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a:noFill/>
          </a:ln>
          <a:effectLst/>
        </c:spPr>
        <c:dLbl>
          <c:idx val="0"/>
          <c:layout>
            <c:manualLayout>
              <c:x val="7.3544405786485884E-2"/>
              <c:y val="-1.4311570294729735E-16"/>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lt1"/>
            </a:bgClr>
          </a:pattFill>
          <a:ln>
            <a:noFill/>
          </a:ln>
          <a:effectLst/>
        </c:spPr>
        <c:dLbl>
          <c:idx val="0"/>
          <c:layout>
            <c:manualLayout>
              <c:x val="0.1075020448025392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1"/>
            </a:fgClr>
            <a:bgClr>
              <a:schemeClr val="lt1"/>
            </a:bgClr>
          </a:pattFill>
          <a:ln>
            <a:noFill/>
          </a:ln>
          <a:effectLst/>
        </c:spPr>
        <c:dLbl>
          <c:idx val="0"/>
          <c:layout>
            <c:manualLayout>
              <c:x val="8.6879326130745282E-2"/>
              <c:y val="-1.4311570294729735E-16"/>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pattFill prst="ltUpDiag">
            <a:fgClr>
              <a:schemeClr val="accent1"/>
            </a:fgClr>
            <a:bgClr>
              <a:schemeClr val="lt1"/>
            </a:bgClr>
          </a:pattFill>
          <a:ln>
            <a:noFill/>
          </a:ln>
          <a:effectLst/>
        </c:spPr>
        <c:dLbl>
          <c:idx val="0"/>
          <c:layout>
            <c:manualLayout>
              <c:x val="7.1843130073856939E-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pattFill prst="ltUpDiag">
            <a:fgClr>
              <a:schemeClr val="accent1"/>
            </a:fgClr>
            <a:bgClr>
              <a:schemeClr val="lt1"/>
            </a:bgClr>
          </a:pattFill>
          <a:ln>
            <a:noFill/>
          </a:ln>
          <a:effectLst/>
        </c:spPr>
        <c:marker>
          <c:symbol val="none"/>
        </c:marker>
        <c:dLbl>
          <c:idx val="0"/>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pattFill prst="ltUpDiag">
            <a:fgClr>
              <a:schemeClr val="accent1"/>
            </a:fgClr>
            <a:bgClr>
              <a:schemeClr val="lt1"/>
            </a:bgClr>
          </a:pattFill>
          <a:ln>
            <a:noFill/>
          </a:ln>
          <a:effectLst/>
        </c:spPr>
        <c:dLbl>
          <c:idx val="0"/>
          <c:layout>
            <c:manualLayout>
              <c:x val="7.1843130073856939E-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pattFill prst="ltUpDiag">
            <a:fgClr>
              <a:schemeClr val="accent1"/>
            </a:fgClr>
            <a:bgClr>
              <a:schemeClr val="lt1"/>
            </a:bgClr>
          </a:pattFill>
          <a:ln>
            <a:noFill/>
          </a:ln>
          <a:effectLst/>
        </c:spPr>
        <c:dLbl>
          <c:idx val="0"/>
          <c:layout>
            <c:manualLayout>
              <c:x val="8.6879326130745282E-2"/>
              <c:y val="-1.4311570294729735E-16"/>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pattFill prst="ltUpDiag">
            <a:fgClr>
              <a:schemeClr val="accent1"/>
            </a:fgClr>
            <a:bgClr>
              <a:schemeClr val="lt1"/>
            </a:bgClr>
          </a:pattFill>
          <a:ln>
            <a:noFill/>
          </a:ln>
          <a:effectLst/>
        </c:spPr>
        <c:dLbl>
          <c:idx val="0"/>
          <c:layout>
            <c:manualLayout>
              <c:x val="0.1075020448025392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pattFill prst="ltUpDiag">
            <a:fgClr>
              <a:schemeClr val="accent1"/>
            </a:fgClr>
            <a:bgClr>
              <a:schemeClr val="lt1"/>
            </a:bgClr>
          </a:pattFill>
          <a:ln>
            <a:noFill/>
          </a:ln>
          <a:effectLst/>
        </c:spPr>
        <c:dLbl>
          <c:idx val="0"/>
          <c:layout>
            <c:manualLayout>
              <c:x val="7.3544405786485884E-2"/>
              <c:y val="-1.4311570294729735E-16"/>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pattFill prst="ltUpDiag">
            <a:fgClr>
              <a:schemeClr val="accent1"/>
            </a:fgClr>
            <a:bgClr>
              <a:schemeClr val="lt1"/>
            </a:bgClr>
          </a:pattFill>
          <a:ln>
            <a:noFill/>
          </a:ln>
          <a:effectLst/>
        </c:spPr>
        <c:dLbl>
          <c:idx val="0"/>
          <c:layout>
            <c:manualLayout>
              <c:x val="8.5110063611487638E-2"/>
              <c:y val="-5.0095676543105904E-3"/>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pattFill prst="ltUpDiag">
            <a:fgClr>
              <a:schemeClr val="accent1"/>
            </a:fgClr>
            <a:bgClr>
              <a:schemeClr val="lt1"/>
            </a:bgClr>
          </a:pattFill>
          <a:ln>
            <a:noFill/>
          </a:ln>
          <a:effectLst/>
        </c:spPr>
        <c:dLbl>
          <c:idx val="0"/>
          <c:layout>
            <c:manualLayout>
              <c:x val="0.10307598238017396"/>
              <c:y val="-7.1557851473648676E-17"/>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pattFill prst="ltUpDiag">
            <a:fgClr>
              <a:schemeClr val="accent1"/>
            </a:fgClr>
            <a:bgClr>
              <a:schemeClr val="lt1"/>
            </a:bgClr>
          </a:pattFill>
          <a:ln>
            <a:noFill/>
          </a:ln>
          <a:effectLst/>
        </c:spPr>
        <c:dLbl>
          <c:idx val="0"/>
          <c:layout>
            <c:manualLayout>
              <c:x val="4.8689948572676001E-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pattFill prst="ltUpDiag">
            <a:fgClr>
              <a:schemeClr val="accent1"/>
            </a:fgClr>
            <a:bgClr>
              <a:schemeClr val="lt1"/>
            </a:bgClr>
          </a:pattFill>
          <a:ln>
            <a:noFill/>
          </a:ln>
          <a:effectLst/>
        </c:spPr>
        <c:dLbl>
          <c:idx val="0"/>
          <c:layout>
            <c:manualLayout>
              <c:x val="5.5336902221612153E-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pattFill prst="ltUpDiag">
            <a:fgClr>
              <a:schemeClr val="accent1"/>
            </a:fgClr>
            <a:bgClr>
              <a:schemeClr val="lt1"/>
            </a:bgClr>
          </a:pattFill>
          <a:ln>
            <a:noFill/>
          </a:ln>
          <a:effectLst/>
        </c:spPr>
        <c:dLbl>
          <c:idx val="0"/>
          <c:layout>
            <c:manualLayout>
              <c:x val="-3.6649737324831225E-3"/>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pattFill prst="ltUpDiag">
            <a:fgClr>
              <a:schemeClr val="accent1"/>
            </a:fgClr>
            <a:bgClr>
              <a:schemeClr val="lt1"/>
            </a:bgClr>
          </a:pattFill>
          <a:ln>
            <a:noFill/>
          </a:ln>
          <a:effectLst/>
        </c:spPr>
        <c:dLbl>
          <c:idx val="0"/>
          <c:layout>
            <c:manualLayout>
              <c:x val="9.3429585168731885E-3"/>
              <c:y val="3.9032006245120644E-3"/>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pattFill prst="ltUpDiag">
            <a:fgClr>
              <a:schemeClr val="accent1"/>
            </a:fgClr>
            <a:bgClr>
              <a:schemeClr val="lt1"/>
            </a:bgClr>
          </a:pattFill>
          <a:ln>
            <a:noFill/>
          </a:ln>
          <a:effectLst/>
        </c:spPr>
        <c:dLbl>
          <c:idx val="0"/>
          <c:layout>
            <c:manualLayout>
              <c:x val="4.2993872992500341E-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pattFill prst="ltUpDiag">
            <a:fgClr>
              <a:schemeClr val="accent1"/>
            </a:fgClr>
            <a:bgClr>
              <a:schemeClr val="lt1"/>
            </a:bgClr>
          </a:pattFill>
          <a:ln>
            <a:noFill/>
          </a:ln>
          <a:effectLst/>
        </c:spPr>
        <c:dLbl>
          <c:idx val="0"/>
          <c:layout>
            <c:manualLayout>
              <c:x val="-5.039099708416004E-2"/>
              <c:y val="-3.5778925736824338E-17"/>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pattFill prst="ltUpDiag">
            <a:fgClr>
              <a:schemeClr val="accent1"/>
            </a:fgClr>
            <a:bgClr>
              <a:schemeClr val="lt1"/>
            </a:bgClr>
          </a:pattFill>
          <a:ln>
            <a:noFill/>
          </a:ln>
          <a:effectLst/>
        </c:spPr>
        <c:dLbl>
          <c:idx val="0"/>
          <c:layout>
            <c:manualLayout>
              <c:x val="5.6597451863683444E-2"/>
              <c:y val="-1.7889462868412169E-17"/>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pattFill prst="ltUpDiag">
            <a:fgClr>
              <a:schemeClr val="accent1"/>
            </a:fgClr>
            <a:bgClr>
              <a:schemeClr val="lt1"/>
            </a:bgClr>
          </a:pattFill>
          <a:ln>
            <a:noFill/>
          </a:ln>
          <a:effectLst/>
        </c:spPr>
        <c:marker>
          <c:symbol val="none"/>
        </c:marker>
        <c:dLbl>
          <c:idx val="0"/>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pattFill prst="ltUpDiag">
            <a:fgClr>
              <a:schemeClr val="accent1"/>
            </a:fgClr>
            <a:bgClr>
              <a:schemeClr val="lt1"/>
            </a:bgClr>
          </a:pattFill>
          <a:ln>
            <a:noFill/>
          </a:ln>
          <a:effectLst/>
        </c:spPr>
        <c:dLbl>
          <c:idx val="0"/>
          <c:layout>
            <c:manualLayout>
              <c:x val="7.1843130073856939E-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pattFill prst="ltUpDiag">
            <a:fgClr>
              <a:schemeClr val="accent1"/>
            </a:fgClr>
            <a:bgClr>
              <a:schemeClr val="lt1"/>
            </a:bgClr>
          </a:pattFill>
          <a:ln>
            <a:noFill/>
          </a:ln>
          <a:effectLst/>
        </c:spPr>
        <c:dLbl>
          <c:idx val="0"/>
          <c:layout>
            <c:manualLayout>
              <c:x val="8.6879326130745282E-2"/>
              <c:y val="-1.4311570294729735E-16"/>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pattFill prst="ltUpDiag">
            <a:fgClr>
              <a:schemeClr val="accent1"/>
            </a:fgClr>
            <a:bgClr>
              <a:schemeClr val="lt1"/>
            </a:bgClr>
          </a:pattFill>
          <a:ln>
            <a:noFill/>
          </a:ln>
          <a:effectLst/>
        </c:spPr>
        <c:dLbl>
          <c:idx val="0"/>
          <c:layout>
            <c:manualLayout>
              <c:x val="0.1075020448025392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pattFill prst="ltUpDiag">
            <a:fgClr>
              <a:schemeClr val="accent1"/>
            </a:fgClr>
            <a:bgClr>
              <a:schemeClr val="lt1"/>
            </a:bgClr>
          </a:pattFill>
          <a:ln>
            <a:noFill/>
          </a:ln>
          <a:effectLst/>
        </c:spPr>
        <c:dLbl>
          <c:idx val="0"/>
          <c:layout>
            <c:manualLayout>
              <c:x val="7.3544405786485884E-2"/>
              <c:y val="-1.4311570294729735E-16"/>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pattFill prst="ltUpDiag">
            <a:fgClr>
              <a:schemeClr val="accent1"/>
            </a:fgClr>
            <a:bgClr>
              <a:schemeClr val="lt1"/>
            </a:bgClr>
          </a:pattFill>
          <a:ln>
            <a:noFill/>
          </a:ln>
          <a:effectLst/>
        </c:spPr>
        <c:dLbl>
          <c:idx val="0"/>
          <c:layout>
            <c:manualLayout>
              <c:x val="8.5110063611487638E-2"/>
              <c:y val="-5.0095676543105904E-3"/>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pattFill prst="ltUpDiag">
            <a:fgClr>
              <a:schemeClr val="accent1"/>
            </a:fgClr>
            <a:bgClr>
              <a:schemeClr val="lt1"/>
            </a:bgClr>
          </a:pattFill>
          <a:ln>
            <a:noFill/>
          </a:ln>
          <a:effectLst/>
        </c:spPr>
        <c:dLbl>
          <c:idx val="0"/>
          <c:layout>
            <c:manualLayout>
              <c:x val="0.10307598238017396"/>
              <c:y val="-7.1557851473648676E-17"/>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pattFill prst="ltUpDiag">
            <a:fgClr>
              <a:schemeClr val="accent1"/>
            </a:fgClr>
            <a:bgClr>
              <a:schemeClr val="lt1"/>
            </a:bgClr>
          </a:pattFill>
          <a:ln>
            <a:noFill/>
          </a:ln>
          <a:effectLst/>
        </c:spPr>
        <c:dLbl>
          <c:idx val="0"/>
          <c:layout>
            <c:manualLayout>
              <c:x val="4.8689948572676001E-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pattFill prst="ltUpDiag">
            <a:fgClr>
              <a:schemeClr val="accent1"/>
            </a:fgClr>
            <a:bgClr>
              <a:schemeClr val="lt1"/>
            </a:bgClr>
          </a:pattFill>
          <a:ln>
            <a:noFill/>
          </a:ln>
          <a:effectLst/>
        </c:spPr>
        <c:dLbl>
          <c:idx val="0"/>
          <c:layout>
            <c:manualLayout>
              <c:x val="5.5336902221612153E-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pattFill prst="ltUpDiag">
            <a:fgClr>
              <a:schemeClr val="accent1"/>
            </a:fgClr>
            <a:bgClr>
              <a:schemeClr val="lt1"/>
            </a:bgClr>
          </a:pattFill>
          <a:ln>
            <a:noFill/>
          </a:ln>
          <a:effectLst/>
        </c:spPr>
        <c:dLbl>
          <c:idx val="0"/>
          <c:layout>
            <c:manualLayout>
              <c:x val="-3.6649737324831225E-3"/>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pattFill prst="ltUpDiag">
            <a:fgClr>
              <a:schemeClr val="accent1"/>
            </a:fgClr>
            <a:bgClr>
              <a:schemeClr val="lt1"/>
            </a:bgClr>
          </a:pattFill>
          <a:ln>
            <a:noFill/>
          </a:ln>
          <a:effectLst/>
        </c:spPr>
        <c:dLbl>
          <c:idx val="0"/>
          <c:layout>
            <c:manualLayout>
              <c:x val="9.3429585168731885E-3"/>
              <c:y val="3.9032006245120644E-3"/>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pattFill prst="ltUpDiag">
            <a:fgClr>
              <a:schemeClr val="accent1"/>
            </a:fgClr>
            <a:bgClr>
              <a:schemeClr val="lt1"/>
            </a:bgClr>
          </a:pattFill>
          <a:ln>
            <a:noFill/>
          </a:ln>
          <a:effectLst/>
        </c:spPr>
        <c:dLbl>
          <c:idx val="0"/>
          <c:layout>
            <c:manualLayout>
              <c:x val="4.2993872992500341E-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pattFill prst="ltUpDiag">
            <a:fgClr>
              <a:schemeClr val="accent1"/>
            </a:fgClr>
            <a:bgClr>
              <a:schemeClr val="lt1"/>
            </a:bgClr>
          </a:pattFill>
          <a:ln>
            <a:noFill/>
          </a:ln>
          <a:effectLst/>
        </c:spPr>
        <c:dLbl>
          <c:idx val="0"/>
          <c:layout>
            <c:manualLayout>
              <c:x val="-5.039099708416004E-2"/>
              <c:y val="-3.5778925736824338E-17"/>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pattFill prst="ltUpDiag">
            <a:fgClr>
              <a:schemeClr val="accent1"/>
            </a:fgClr>
            <a:bgClr>
              <a:schemeClr val="lt1"/>
            </a:bgClr>
          </a:pattFill>
          <a:ln>
            <a:noFill/>
          </a:ln>
          <a:effectLst/>
        </c:spPr>
        <c:dLbl>
          <c:idx val="0"/>
          <c:layout>
            <c:manualLayout>
              <c:x val="5.6597451863683444E-2"/>
              <c:y val="-1.7889462868412169E-17"/>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389928584508333"/>
          <c:y val="6.9964739256077838E-2"/>
          <c:w val="0.54012134529695421"/>
          <c:h val="0.85219597550306214"/>
        </c:manualLayout>
      </c:layout>
      <c:barChart>
        <c:barDir val="bar"/>
        <c:grouping val="clustered"/>
        <c:varyColors val="0"/>
        <c:ser>
          <c:idx val="0"/>
          <c:order val="0"/>
          <c:tx>
            <c:strRef>
              <c:f>'Team-wise Rev Contribution'!$B$3</c:f>
              <c:strCache>
                <c:ptCount val="1"/>
                <c:pt idx="0">
                  <c:v>Total</c:v>
                </c:pt>
              </c:strCache>
            </c:strRef>
          </c:tx>
          <c:spPr>
            <a:pattFill prst="ltUpDiag">
              <a:fgClr>
                <a:schemeClr val="accent1"/>
              </a:fgClr>
              <a:bgClr>
                <a:schemeClr val="lt1"/>
              </a:bgClr>
            </a:pattFill>
            <a:ln>
              <a:noFill/>
            </a:ln>
            <a:effectLst/>
          </c:spPr>
          <c:invertIfNegative val="0"/>
          <c:dLbls>
            <c:dLbl>
              <c:idx val="0"/>
              <c:layout>
                <c:manualLayout>
                  <c:x val="7.184313007385693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D7-4295-97EC-2339C38A9195}"/>
                </c:ext>
              </c:extLst>
            </c:dLbl>
            <c:dLbl>
              <c:idx val="1"/>
              <c:layout>
                <c:manualLayout>
                  <c:x val="8.6879326130745282E-2"/>
                  <c:y val="-1.4311570294729735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D7-4295-97EC-2339C38A9195}"/>
                </c:ext>
              </c:extLst>
            </c:dLbl>
            <c:dLbl>
              <c:idx val="2"/>
              <c:layout>
                <c:manualLayout>
                  <c:x val="0.1075020448025392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D7-4295-97EC-2339C38A9195}"/>
                </c:ext>
              </c:extLst>
            </c:dLbl>
            <c:dLbl>
              <c:idx val="3"/>
              <c:layout>
                <c:manualLayout>
                  <c:x val="7.3544405786485884E-2"/>
                  <c:y val="-1.4311570294729735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D7-4295-97EC-2339C38A9195}"/>
                </c:ext>
              </c:extLst>
            </c:dLbl>
            <c:dLbl>
              <c:idx val="4"/>
              <c:layout>
                <c:manualLayout>
                  <c:x val="8.5110063611487638E-2"/>
                  <c:y val="-5.009567654310590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D7-4295-97EC-2339C38A9195}"/>
                </c:ext>
              </c:extLst>
            </c:dLbl>
            <c:dLbl>
              <c:idx val="5"/>
              <c:layout>
                <c:manualLayout>
                  <c:x val="0.10307598238017396"/>
                  <c:y val="-7.155785147364867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D7-4295-97EC-2339C38A9195}"/>
                </c:ext>
              </c:extLst>
            </c:dLbl>
            <c:dLbl>
              <c:idx val="6"/>
              <c:layout>
                <c:manualLayout>
                  <c:x val="4.868994857267600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5D7-4295-97EC-2339C38A9195}"/>
                </c:ext>
              </c:extLst>
            </c:dLbl>
            <c:dLbl>
              <c:idx val="7"/>
              <c:layout>
                <c:manualLayout>
                  <c:x val="5.533690222161215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D7-4295-97EC-2339C38A9195}"/>
                </c:ext>
              </c:extLst>
            </c:dLbl>
            <c:dLbl>
              <c:idx val="8"/>
              <c:layout>
                <c:manualLayout>
                  <c:x val="-3.664973732483122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5D7-4295-97EC-2339C38A9195}"/>
                </c:ext>
              </c:extLst>
            </c:dLbl>
            <c:dLbl>
              <c:idx val="9"/>
              <c:layout>
                <c:manualLayout>
                  <c:x val="9.3429585168731885E-3"/>
                  <c:y val="3.90320062451206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5D7-4295-97EC-2339C38A9195}"/>
                </c:ext>
              </c:extLst>
            </c:dLbl>
            <c:dLbl>
              <c:idx val="10"/>
              <c:layout>
                <c:manualLayout>
                  <c:x val="4.299387299250034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5D7-4295-97EC-2339C38A9195}"/>
                </c:ext>
              </c:extLst>
            </c:dLbl>
            <c:dLbl>
              <c:idx val="11"/>
              <c:layout>
                <c:manualLayout>
                  <c:x val="-5.039099708416004E-2"/>
                  <c:y val="-3.577892573682433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5D7-4295-97EC-2339C38A9195}"/>
                </c:ext>
              </c:extLst>
            </c:dLbl>
            <c:dLbl>
              <c:idx val="12"/>
              <c:layout>
                <c:manualLayout>
                  <c:x val="5.6597451863683444E-2"/>
                  <c:y val="-1.788946286841216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5D7-4295-97EC-2339C38A9195}"/>
                </c:ext>
              </c:extLst>
            </c:dLbl>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'Team-wise Rev Contribution'!$A$4:$A$17</c:f>
              <c:strCache>
                <c:ptCount val="13"/>
                <c:pt idx="0">
                  <c:v>Office Cost</c:v>
                </c:pt>
                <c:pt idx="1">
                  <c:v>Operation Cost</c:v>
                </c:pt>
                <c:pt idx="2">
                  <c:v>Partner Cost</c:v>
                </c:pt>
                <c:pt idx="3">
                  <c:v>Product Back Office Cost</c:v>
                </c:pt>
                <c:pt idx="4">
                  <c:v>Product Marketing Cost</c:v>
                </c:pt>
                <c:pt idx="5">
                  <c:v>Product Team(LowCode+L&amp;D+Code+MERN Dev)</c:v>
                </c:pt>
                <c:pt idx="6">
                  <c:v>Profit</c:v>
                </c:pt>
                <c:pt idx="7">
                  <c:v>Total Cost</c:v>
                </c:pt>
                <c:pt idx="8">
                  <c:v>Total Marketing</c:v>
                </c:pt>
                <c:pt idx="9">
                  <c:v>Total New Business</c:v>
                </c:pt>
                <c:pt idx="10">
                  <c:v>Total Ops Cost</c:v>
                </c:pt>
                <c:pt idx="11">
                  <c:v>Total Revenue</c:v>
                </c:pt>
                <c:pt idx="12">
                  <c:v>Travel Cost</c:v>
                </c:pt>
              </c:strCache>
            </c:strRef>
          </c:cat>
          <c:val>
            <c:numRef>
              <c:f>'Team-wise Rev Contribution'!$B$4:$B$17</c:f>
              <c:numCache>
                <c:formatCode>_(* #,##0.00_);_(* \(#,##0.00\);_(* "-"??_);_(@_)</c:formatCode>
                <c:ptCount val="13"/>
                <c:pt idx="0">
                  <c:v>650000</c:v>
                </c:pt>
                <c:pt idx="1">
                  <c:v>455000</c:v>
                </c:pt>
                <c:pt idx="2">
                  <c:v>650000</c:v>
                </c:pt>
                <c:pt idx="3">
                  <c:v>3050000</c:v>
                </c:pt>
                <c:pt idx="4">
                  <c:v>10740000</c:v>
                </c:pt>
                <c:pt idx="5">
                  <c:v>1950000</c:v>
                </c:pt>
                <c:pt idx="6">
                  <c:v>-3790000</c:v>
                </c:pt>
                <c:pt idx="7">
                  <c:v>25592000</c:v>
                </c:pt>
                <c:pt idx="8">
                  <c:v>10740000</c:v>
                </c:pt>
                <c:pt idx="9">
                  <c:v>12100000</c:v>
                </c:pt>
                <c:pt idx="10">
                  <c:v>3095000</c:v>
                </c:pt>
                <c:pt idx="11">
                  <c:v>24300000</c:v>
                </c:pt>
                <c:pt idx="12">
                  <c:v>375000</c:v>
                </c:pt>
              </c:numCache>
            </c:numRef>
          </c:val>
          <c:extLst>
            <c:ext xmlns:c16="http://schemas.microsoft.com/office/drawing/2014/chart" uri="{C3380CC4-5D6E-409C-BE32-E72D297353CC}">
              <c16:uniqueId val="{0000000D-D5D7-4295-97EC-2339C38A9195}"/>
            </c:ext>
          </c:extLst>
        </c:ser>
        <c:dLbls>
          <c:dLblPos val="inEnd"/>
          <c:showLegendKey val="0"/>
          <c:showVal val="1"/>
          <c:showCatName val="0"/>
          <c:showSerName val="0"/>
          <c:showPercent val="0"/>
          <c:showBubbleSize val="0"/>
        </c:dLbls>
        <c:gapWidth val="269"/>
        <c:overlap val="-20"/>
        <c:axId val="417858639"/>
        <c:axId val="417860079"/>
      </c:barChart>
      <c:catAx>
        <c:axId val="41785863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17860079"/>
        <c:crosses val="autoZero"/>
        <c:auto val="1"/>
        <c:lblAlgn val="ctr"/>
        <c:lblOffset val="100"/>
        <c:noMultiLvlLbl val="0"/>
      </c:catAx>
      <c:valAx>
        <c:axId val="417860079"/>
        <c:scaling>
          <c:orientation val="minMax"/>
        </c:scaling>
        <c:delete val="0"/>
        <c:axPos val="b"/>
        <c:majorGridlines>
          <c:spPr>
            <a:ln w="9525" cap="flat" cmpd="sng" algn="ctr">
              <a:solidFill>
                <a:schemeClr val="lt1">
                  <a:alpha val="2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785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 Plan.xlsx]Cost Distribution!PivotTable3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Cost Distribution</a:t>
            </a:r>
          </a:p>
        </c:rich>
      </c:tx>
      <c:layout>
        <c:manualLayout>
          <c:xMode val="edge"/>
          <c:yMode val="edge"/>
          <c:x val="4.072463406416512E-2"/>
          <c:y val="0.1016896711440481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1.328334280379901E-2"/>
              <c:y val="7.320813699457155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2"/>
          </a:solidFill>
          <a:ln>
            <a:noFill/>
          </a:ln>
          <a:effectLst>
            <a:outerShdw blurRad="254000" sx="102000" sy="102000" algn="ctr" rotWithShape="0">
              <a:prstClr val="black">
                <a:alpha val="20000"/>
              </a:prstClr>
            </a:outerShdw>
          </a:effectLst>
        </c:spPr>
        <c:dLbl>
          <c:idx val="0"/>
          <c:layout>
            <c:manualLayout>
              <c:x val="-3.0603809833049219E-2"/>
              <c:y val="7.440407668339700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3"/>
          </a:solidFill>
          <a:ln>
            <a:noFill/>
          </a:ln>
          <a:effectLst>
            <a:outerShdw blurRad="254000" sx="102000" sy="102000" algn="ctr" rotWithShape="0">
              <a:prstClr val="black">
                <a:alpha val="20000"/>
              </a:prstClr>
            </a:outerShdw>
          </a:effectLst>
        </c:spPr>
        <c:dLbl>
          <c:idx val="0"/>
          <c:layout>
            <c:manualLayout>
              <c:x val="-4.5596740806883675E-2"/>
              <c:y val="6.055112993916696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solidFill>
          <a:ln>
            <a:noFill/>
          </a:ln>
          <a:effectLst>
            <a:outerShdw blurRad="254000" sx="102000" sy="102000" algn="ctr" rotWithShape="0">
              <a:prstClr val="black">
                <a:alpha val="20000"/>
              </a:prstClr>
            </a:outerShdw>
          </a:effectLst>
        </c:spPr>
        <c:dLbl>
          <c:idx val="0"/>
          <c:layout>
            <c:manualLayout>
              <c:x val="-4.4832169818978813E-2"/>
              <c:y val="6.379794630934285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5"/>
          </a:solidFill>
          <a:ln>
            <a:noFill/>
          </a:ln>
          <a:effectLst>
            <a:outerShdw blurRad="254000" sx="102000" sy="102000" algn="ctr" rotWithShape="0">
              <a:prstClr val="black">
                <a:alpha val="20000"/>
              </a:prstClr>
            </a:outerShdw>
          </a:effectLst>
        </c:spPr>
        <c:dLbl>
          <c:idx val="0"/>
          <c:layout>
            <c:manualLayout>
              <c:x val="-4.5499499418242821E-2"/>
              <c:y val="3.501711408880907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6"/>
          </a:solidFill>
          <a:ln>
            <a:noFill/>
          </a:ln>
          <a:effectLst>
            <a:outerShdw blurRad="254000" sx="102000" sy="102000" algn="ctr" rotWithShape="0">
              <a:prstClr val="black">
                <a:alpha val="20000"/>
              </a:prstClr>
            </a:outerShdw>
          </a:effectLst>
        </c:spPr>
        <c:dLbl>
          <c:idx val="0"/>
          <c:layout>
            <c:manualLayout>
              <c:x val="-4.7210440511946318E-2"/>
              <c:y val="2.909574168725979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lumMod val="60000"/>
            </a:schemeClr>
          </a:solidFill>
          <a:ln>
            <a:noFill/>
          </a:ln>
          <a:effectLst>
            <a:outerShdw blurRad="254000" sx="102000" sy="102000" algn="ctr" rotWithShape="0">
              <a:prstClr val="black">
                <a:alpha val="20000"/>
              </a:prstClr>
            </a:outerShdw>
          </a:effectLst>
        </c:spPr>
        <c:dLbl>
          <c:idx val="0"/>
          <c:layout>
            <c:manualLayout>
              <c:x val="-7.878515569381879E-2"/>
              <c:y val="-1.027063560182939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2">
              <a:lumMod val="60000"/>
            </a:schemeClr>
          </a:solidFill>
          <a:ln>
            <a:noFill/>
          </a:ln>
          <a:effectLst>
            <a:outerShdw blurRad="254000" sx="102000" sy="102000" algn="ctr" rotWithShape="0">
              <a:prstClr val="black">
                <a:alpha val="20000"/>
              </a:prstClr>
            </a:outerShdw>
          </a:effectLst>
        </c:spPr>
        <c:dLbl>
          <c:idx val="0"/>
          <c:layout>
            <c:manualLayout>
              <c:x val="-6.8418507563729553E-2"/>
              <c:y val="-5.282245524996579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3">
              <a:lumMod val="60000"/>
            </a:schemeClr>
          </a:solidFill>
          <a:ln>
            <a:noFill/>
          </a:ln>
          <a:effectLst>
            <a:outerShdw blurRad="254000" sx="102000" sy="102000" algn="ctr" rotWithShape="0">
              <a:prstClr val="black">
                <a:alpha val="20000"/>
              </a:prstClr>
            </a:outerShdw>
          </a:effectLst>
        </c:spPr>
        <c:dLbl>
          <c:idx val="0"/>
          <c:layout>
            <c:manualLayout>
              <c:x val="-4.1350134457348413E-2"/>
              <c:y val="-0.108909579430533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dLbl>
          <c:idx val="0"/>
          <c:layout>
            <c:manualLayout>
              <c:x val="-1.328334280379901E-2"/>
              <c:y val="7.320813699457155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dLbl>
          <c:idx val="0"/>
          <c:layout>
            <c:manualLayout>
              <c:x val="-3.0603809833049219E-2"/>
              <c:y val="7.440407668339700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dLbl>
          <c:idx val="0"/>
          <c:layout>
            <c:manualLayout>
              <c:x val="-4.5596740806883675E-2"/>
              <c:y val="6.055112993916696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dLbl>
          <c:idx val="0"/>
          <c:layout>
            <c:manualLayout>
              <c:x val="-4.4832169818978813E-2"/>
              <c:y val="6.379794630934285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dLbl>
          <c:idx val="0"/>
          <c:layout>
            <c:manualLayout>
              <c:x val="-4.5499499418242821E-2"/>
              <c:y val="3.501711408880907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dLbl>
          <c:idx val="0"/>
          <c:layout>
            <c:manualLayout>
              <c:x val="-4.7210440511946318E-2"/>
              <c:y val="2.909574168725979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dLbl>
          <c:idx val="0"/>
          <c:layout>
            <c:manualLayout>
              <c:x val="-7.878515569381879E-2"/>
              <c:y val="-1.027063560182939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dLbl>
          <c:idx val="0"/>
          <c:layout>
            <c:manualLayout>
              <c:x val="-6.8418507563729553E-2"/>
              <c:y val="-5.282245524996579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c:spPr>
        <c:dLbl>
          <c:idx val="0"/>
          <c:layout>
            <c:manualLayout>
              <c:x val="-4.1350134457348413E-2"/>
              <c:y val="-0.108909579430533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dLbl>
          <c:idx val="0"/>
          <c:layout>
            <c:manualLayout>
              <c:x val="-1.328334280379901E-2"/>
              <c:y val="7.320813699457155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dLbl>
          <c:idx val="0"/>
          <c:layout>
            <c:manualLayout>
              <c:x val="-3.0603809833049219E-2"/>
              <c:y val="7.440407668339700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c:spPr>
        <c:dLbl>
          <c:idx val="0"/>
          <c:layout>
            <c:manualLayout>
              <c:x val="-4.5596740806883675E-2"/>
              <c:y val="6.055112993916696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dLbl>
          <c:idx val="0"/>
          <c:layout>
            <c:manualLayout>
              <c:x val="-4.4832169818978813E-2"/>
              <c:y val="6.379794630934285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dLbl>
          <c:idx val="0"/>
          <c:layout>
            <c:manualLayout>
              <c:x val="-4.5499499418242821E-2"/>
              <c:y val="3.501711408880907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c:spPr>
        <c:dLbl>
          <c:idx val="0"/>
          <c:layout>
            <c:manualLayout>
              <c:x val="-4.7210440511946318E-2"/>
              <c:y val="2.909574168725979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254000" sx="102000" sy="102000" algn="ctr" rotWithShape="0">
              <a:prstClr val="black">
                <a:alpha val="20000"/>
              </a:prstClr>
            </a:outerShdw>
          </a:effectLst>
        </c:spPr>
        <c:dLbl>
          <c:idx val="0"/>
          <c:layout>
            <c:manualLayout>
              <c:x val="-7.878515569381879E-2"/>
              <c:y val="-1.027063560182939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dLbl>
          <c:idx val="0"/>
          <c:layout>
            <c:manualLayout>
              <c:x val="-6.8418507563729553E-2"/>
              <c:y val="-5.282245524996579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254000" sx="102000" sy="102000" algn="ctr" rotWithShape="0">
              <a:prstClr val="black">
                <a:alpha val="20000"/>
              </a:prstClr>
            </a:outerShdw>
          </a:effectLst>
        </c:spPr>
        <c:dLbl>
          <c:idx val="0"/>
          <c:layout>
            <c:manualLayout>
              <c:x val="-4.1350134457348413E-2"/>
              <c:y val="-0.108909579430533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'Cost Distribution'!$B$5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49A-41D7-BC97-A88E2E164AA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49A-41D7-BC97-A88E2E164AA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49A-41D7-BC97-A88E2E164AA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49A-41D7-BC97-A88E2E164AA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49A-41D7-BC97-A88E2E164AA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49A-41D7-BC97-A88E2E164AA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49A-41D7-BC97-A88E2E164AA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49A-41D7-BC97-A88E2E164AA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C49A-41D7-BC97-A88E2E164AA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C49A-41D7-BC97-A88E2E164AA8}"/>
              </c:ext>
            </c:extLst>
          </c:dPt>
          <c:dLbls>
            <c:dLbl>
              <c:idx val="0"/>
              <c:layout>
                <c:manualLayout>
                  <c:x val="-1.328334280379901E-2"/>
                  <c:y val="7.320813699457155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49A-41D7-BC97-A88E2E164AA8}"/>
                </c:ext>
              </c:extLst>
            </c:dLbl>
            <c:dLbl>
              <c:idx val="1"/>
              <c:layout>
                <c:manualLayout>
                  <c:x val="-3.0603809833049219E-2"/>
                  <c:y val="7.440407668339700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49A-41D7-BC97-A88E2E164AA8}"/>
                </c:ext>
              </c:extLst>
            </c:dLbl>
            <c:dLbl>
              <c:idx val="2"/>
              <c:layout>
                <c:manualLayout>
                  <c:x val="-4.5596740806883675E-2"/>
                  <c:y val="6.055112993916696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49A-41D7-BC97-A88E2E164AA8}"/>
                </c:ext>
              </c:extLst>
            </c:dLbl>
            <c:dLbl>
              <c:idx val="3"/>
              <c:layout>
                <c:manualLayout>
                  <c:x val="-4.4832169818978813E-2"/>
                  <c:y val="6.37979463093428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49A-41D7-BC97-A88E2E164AA8}"/>
                </c:ext>
              </c:extLst>
            </c:dLbl>
            <c:dLbl>
              <c:idx val="4"/>
              <c:layout>
                <c:manualLayout>
                  <c:x val="-4.5499499418242821E-2"/>
                  <c:y val="3.501711408880907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49A-41D7-BC97-A88E2E164AA8}"/>
                </c:ext>
              </c:extLst>
            </c:dLbl>
            <c:dLbl>
              <c:idx val="5"/>
              <c:layout>
                <c:manualLayout>
                  <c:x val="-4.7210440511946318E-2"/>
                  <c:y val="2.90957416872597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49A-41D7-BC97-A88E2E164AA8}"/>
                </c:ext>
              </c:extLst>
            </c:dLbl>
            <c:dLbl>
              <c:idx val="6"/>
              <c:layout>
                <c:manualLayout>
                  <c:x val="-7.878515569381879E-2"/>
                  <c:y val="-1.02706356018293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49A-41D7-BC97-A88E2E164AA8}"/>
                </c:ext>
              </c:extLst>
            </c:dLbl>
            <c:dLbl>
              <c:idx val="7"/>
              <c:layout>
                <c:manualLayout>
                  <c:x val="-6.8418507563729553E-2"/>
                  <c:y val="-5.282245524996579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49A-41D7-BC97-A88E2E164AA8}"/>
                </c:ext>
              </c:extLst>
            </c:dLbl>
            <c:dLbl>
              <c:idx val="8"/>
              <c:layout>
                <c:manualLayout>
                  <c:x val="-4.1350134457348413E-2"/>
                  <c:y val="-0.1089095794305334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49A-41D7-BC97-A88E2E164AA8}"/>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'Cost Distribution'!$A$6:$A$30</c:f>
              <c:multiLvlStrCache>
                <c:ptCount val="10"/>
                <c:lvl>
                  <c:pt idx="0">
                    <c:v> 2,70,000 </c:v>
                  </c:pt>
                  <c:pt idx="1">
                    <c:v> 2,70,000 </c:v>
                  </c:pt>
                  <c:pt idx="2">
                    <c:v> 2,67,000 </c:v>
                  </c:pt>
                  <c:pt idx="3">
                    <c:v> 2,70,000 </c:v>
                  </c:pt>
                  <c:pt idx="4">
                    <c:v> 2,70,000 </c:v>
                  </c:pt>
                  <c:pt idx="5">
                    <c:v> 2,70,000 </c:v>
                  </c:pt>
                  <c:pt idx="6">
                    <c:v> 2,70,000 </c:v>
                  </c:pt>
                  <c:pt idx="7">
                    <c:v> 2,70,000 </c:v>
                  </c:pt>
                  <c:pt idx="8">
                    <c:v> 2,70,000 </c:v>
                  </c:pt>
                  <c:pt idx="9">
                    <c:v> 40,47,000 </c:v>
                  </c:pt>
                </c:lvl>
                <c:lvl>
                  <c:pt idx="0">
                    <c:v> 1,10,000 </c:v>
                  </c:pt>
                  <c:pt idx="1">
                    <c:v> 1,70,000 </c:v>
                  </c:pt>
                  <c:pt idx="2">
                    <c:v> 2,70,000 </c:v>
                  </c:pt>
                  <c:pt idx="3">
                    <c:v> 5,70,000 </c:v>
                  </c:pt>
                  <c:pt idx="4">
                    <c:v> 6,20,000 </c:v>
                  </c:pt>
                  <c:pt idx="5">
                    <c:v> 7,20,000 </c:v>
                  </c:pt>
                  <c:pt idx="6">
                    <c:v> 8,20,000 </c:v>
                  </c:pt>
                  <c:pt idx="7">
                    <c:v> 9,20,000 </c:v>
                  </c:pt>
                  <c:pt idx="8">
                    <c:v> 10,20,000 </c:v>
                  </c:pt>
                  <c:pt idx="9">
                    <c:v> 1,07,40,000 </c:v>
                  </c:pt>
                </c:lvl>
                <c:lvl>
                  <c:pt idx="0">
                    <c:v> 90,000 </c:v>
                  </c:pt>
                  <c:pt idx="1">
                    <c:v> 1,00,000 </c:v>
                  </c:pt>
                  <c:pt idx="2">
                    <c:v> 2,35,000 </c:v>
                  </c:pt>
                  <c:pt idx="9">
                    <c:v> 30,95,000 </c:v>
                  </c:pt>
                </c:lvl>
              </c:multiLvlStrCache>
            </c:multiLvlStrRef>
          </c:cat>
          <c:val>
            <c:numRef>
              <c:f>'Cost Distribution'!$B$6:$B$30</c:f>
              <c:numCache>
                <c:formatCode>_ * #,##0_ ;_ * \-#,##0_ ;_ * "-"??_ ;_ @_ </c:formatCode>
                <c:ptCount val="10"/>
                <c:pt idx="0">
                  <c:v>270000</c:v>
                </c:pt>
                <c:pt idx="1">
                  <c:v>270000</c:v>
                </c:pt>
                <c:pt idx="2">
                  <c:v>267000</c:v>
                </c:pt>
                <c:pt idx="3">
                  <c:v>270000</c:v>
                </c:pt>
                <c:pt idx="4">
                  <c:v>270000</c:v>
                </c:pt>
                <c:pt idx="5">
                  <c:v>270000</c:v>
                </c:pt>
                <c:pt idx="6">
                  <c:v>810000</c:v>
                </c:pt>
                <c:pt idx="7">
                  <c:v>810000</c:v>
                </c:pt>
                <c:pt idx="8">
                  <c:v>810000</c:v>
                </c:pt>
                <c:pt idx="9">
                  <c:v>4047000</c:v>
                </c:pt>
              </c:numCache>
            </c:numRef>
          </c:val>
          <c:extLst>
            <c:ext xmlns:c16="http://schemas.microsoft.com/office/drawing/2014/chart" uri="{C3380CC4-5D6E-409C-BE32-E72D297353CC}">
              <c16:uniqueId val="{00000014-C49A-41D7-BC97-A88E2E164AA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7051854345344366"/>
          <c:y val="2.3729585885097691E-2"/>
          <c:w val="0.4014869888475836"/>
          <c:h val="0.9299741178186060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 Plan.xlsx]Profit-Loss Trend!PivotTable4</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Profit/Loss Trend</a:t>
            </a:r>
          </a:p>
        </c:rich>
      </c:tx>
      <c:layout>
        <c:manualLayout>
          <c:xMode val="edge"/>
          <c:yMode val="edge"/>
          <c:x val="0.42254935524363801"/>
          <c:y val="3.4290469211853266E-3"/>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92820683438406"/>
          <c:y val="0.14918828567481696"/>
          <c:w val="0.80636376303449608"/>
          <c:h val="0.71439709742164581"/>
        </c:manualLayout>
      </c:layout>
      <c:barChart>
        <c:barDir val="col"/>
        <c:grouping val="stacked"/>
        <c:varyColors val="0"/>
        <c:ser>
          <c:idx val="0"/>
          <c:order val="0"/>
          <c:tx>
            <c:strRef>
              <c:f>'Profit-Loss Trend'!$B$3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'Profit-Loss Trend'!$A$4:$A$16</c:f>
              <c:strCache>
                <c:ptCount val="12"/>
                <c:pt idx="0">
                  <c:v> -12,92,000 </c:v>
                </c:pt>
                <c:pt idx="1">
                  <c:v> -4,05,000 </c:v>
                </c:pt>
                <c:pt idx="2">
                  <c:v> -2,60,000 </c:v>
                </c:pt>
                <c:pt idx="3">
                  <c:v> -2,55,000 </c:v>
                </c:pt>
                <c:pt idx="4">
                  <c:v> -1,70,000 </c:v>
                </c:pt>
                <c:pt idx="5">
                  <c:v> -1,55,000 </c:v>
                </c:pt>
                <c:pt idx="6">
                  <c:v> -1,05,000 </c:v>
                </c:pt>
                <c:pt idx="7">
                  <c:v> -55,000 </c:v>
                </c:pt>
                <c:pt idx="8">
                  <c:v> 48,000 </c:v>
                </c:pt>
                <c:pt idx="9">
                  <c:v> 95,000 </c:v>
                </c:pt>
                <c:pt idx="10">
                  <c:v> 2,95,000 </c:v>
                </c:pt>
                <c:pt idx="11">
                  <c:v> 4,95,000 </c:v>
                </c:pt>
              </c:strCache>
            </c:strRef>
          </c:cat>
          <c:val>
            <c:numRef>
              <c:f>'Profit-Loss Trend'!$B$4:$B$16</c:f>
              <c:numCache>
                <c:formatCode>_ * #,##0_ ;_ * \-#,##0_ ;_ * "-"??_ ;_ @_ </c:formatCode>
                <c:ptCount val="12"/>
                <c:pt idx="0">
                  <c:v>-1292000</c:v>
                </c:pt>
                <c:pt idx="1">
                  <c:v>-810000</c:v>
                </c:pt>
                <c:pt idx="2">
                  <c:v>-260000</c:v>
                </c:pt>
                <c:pt idx="3">
                  <c:v>-255000</c:v>
                </c:pt>
                <c:pt idx="4">
                  <c:v>-170000</c:v>
                </c:pt>
                <c:pt idx="5">
                  <c:v>-465000</c:v>
                </c:pt>
                <c:pt idx="6">
                  <c:v>-210000</c:v>
                </c:pt>
                <c:pt idx="7">
                  <c:v>-55000</c:v>
                </c:pt>
                <c:pt idx="8">
                  <c:v>48000</c:v>
                </c:pt>
                <c:pt idx="9">
                  <c:v>95000</c:v>
                </c:pt>
                <c:pt idx="10">
                  <c:v>295000</c:v>
                </c:pt>
                <c:pt idx="11">
                  <c:v>495000</c:v>
                </c:pt>
              </c:numCache>
            </c:numRef>
          </c:val>
          <c:extLst>
            <c:ext xmlns:c16="http://schemas.microsoft.com/office/drawing/2014/chart" uri="{C3380CC4-5D6E-409C-BE32-E72D297353CC}">
              <c16:uniqueId val="{00000000-31BC-473D-936E-2DDAB700D8A7}"/>
            </c:ext>
          </c:extLst>
        </c:ser>
        <c:dLbls>
          <c:dLblPos val="ctr"/>
          <c:showLegendKey val="0"/>
          <c:showVal val="1"/>
          <c:showCatName val="0"/>
          <c:showSerName val="0"/>
          <c:showPercent val="0"/>
          <c:showBubbleSize val="0"/>
        </c:dLbls>
        <c:gapWidth val="150"/>
        <c:overlap val="100"/>
        <c:axId val="647046623"/>
        <c:axId val="647043263"/>
      </c:barChart>
      <c:catAx>
        <c:axId val="64704662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47043263"/>
        <c:crosses val="autoZero"/>
        <c:auto val="1"/>
        <c:lblAlgn val="ctr"/>
        <c:lblOffset val="100"/>
        <c:noMultiLvlLbl val="0"/>
      </c:catAx>
      <c:valAx>
        <c:axId val="647043263"/>
        <c:scaling>
          <c:orientation val="minMax"/>
        </c:scaling>
        <c:delete val="0"/>
        <c:axPos val="l"/>
        <c:majorGridlines>
          <c:spPr>
            <a:ln w="9525" cap="flat" cmpd="sng" algn="ctr">
              <a:solidFill>
                <a:schemeClr val="dk1">
                  <a:lumMod val="15000"/>
                  <a:lumOff val="85000"/>
                </a:schemeClr>
              </a:solidFill>
              <a:round/>
            </a:ln>
            <a:effectLst/>
          </c:spPr>
        </c:majorGridlines>
        <c:numFmt formatCode="_ * #,##0_ ;_ * \-#,##0_ ;_ * &quot;-&quot;??_ ;_ @_ "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47046623"/>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 Plan.xlsx]Cumulative Cash Flow!PivotTable9</c:name>
    <c:fmtId val="1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Cumulative</a:t>
            </a:r>
            <a:r>
              <a:rPr lang="en-US" baseline="0"/>
              <a:t> cash flow</a:t>
            </a: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'Cumulative Cash Flow'!$B$3</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'Cumulative Cash Flow'!$A$4:$A$17</c:f>
              <c:strCache>
                <c:ptCount val="13"/>
                <c:pt idx="0">
                  <c:v>Office Cost</c:v>
                </c:pt>
                <c:pt idx="1">
                  <c:v>Operation Cost</c:v>
                </c:pt>
                <c:pt idx="2">
                  <c:v>Partner Cost</c:v>
                </c:pt>
                <c:pt idx="3">
                  <c:v>Product Back Office Cost</c:v>
                </c:pt>
                <c:pt idx="4">
                  <c:v>Product Marketing Cost</c:v>
                </c:pt>
                <c:pt idx="5">
                  <c:v>Product Team(LowCode+L&amp;D+Code+MERN Dev)</c:v>
                </c:pt>
                <c:pt idx="6">
                  <c:v>Profit</c:v>
                </c:pt>
                <c:pt idx="7">
                  <c:v>Total Cost</c:v>
                </c:pt>
                <c:pt idx="8">
                  <c:v>Total Marketing</c:v>
                </c:pt>
                <c:pt idx="9">
                  <c:v>Total New Business</c:v>
                </c:pt>
                <c:pt idx="10">
                  <c:v>Total Ops Cost</c:v>
                </c:pt>
                <c:pt idx="11">
                  <c:v>Total Revenue</c:v>
                </c:pt>
                <c:pt idx="12">
                  <c:v>Travel Cost</c:v>
                </c:pt>
              </c:strCache>
            </c:strRef>
          </c:cat>
          <c:val>
            <c:numRef>
              <c:f>'Cumulative Cash Flow'!$B$4:$B$17</c:f>
              <c:numCache>
                <c:formatCode>_ * #,##0_ ;_ * \-#,##0_ ;_ * "-"??_ ;_ @_ </c:formatCode>
                <c:ptCount val="13"/>
                <c:pt idx="0">
                  <c:v>-260000</c:v>
                </c:pt>
                <c:pt idx="1">
                  <c:v>-430000</c:v>
                </c:pt>
                <c:pt idx="2">
                  <c:v>-382000</c:v>
                </c:pt>
                <c:pt idx="3">
                  <c:v>-637000</c:v>
                </c:pt>
                <c:pt idx="4">
                  <c:v>-1042000</c:v>
                </c:pt>
                <c:pt idx="5">
                  <c:v>-1197000</c:v>
                </c:pt>
                <c:pt idx="6">
                  <c:v>-1352000</c:v>
                </c:pt>
                <c:pt idx="7">
                  <c:v>-1457000</c:v>
                </c:pt>
                <c:pt idx="8">
                  <c:v>-1562000</c:v>
                </c:pt>
                <c:pt idx="9">
                  <c:v>-1967000</c:v>
                </c:pt>
                <c:pt idx="10">
                  <c:v>-2122000</c:v>
                </c:pt>
                <c:pt idx="11">
                  <c:v>-2177000</c:v>
                </c:pt>
                <c:pt idx="12">
                  <c:v>-2082000</c:v>
                </c:pt>
              </c:numCache>
            </c:numRef>
          </c:val>
          <c:smooth val="0"/>
          <c:extLst>
            <c:ext xmlns:c16="http://schemas.microsoft.com/office/drawing/2014/chart" uri="{C3380CC4-5D6E-409C-BE32-E72D297353CC}">
              <c16:uniqueId val="{00000000-856E-493E-BB74-2747D607F925}"/>
            </c:ext>
          </c:extLst>
        </c:ser>
        <c:dLbls>
          <c:dLblPos val="ctr"/>
          <c:showLegendKey val="0"/>
          <c:showVal val="1"/>
          <c:showCatName val="0"/>
          <c:showSerName val="0"/>
          <c:showPercent val="0"/>
          <c:showBubbleSize val="0"/>
        </c:dLbls>
        <c:marker val="1"/>
        <c:smooth val="0"/>
        <c:axId val="534283807"/>
        <c:axId val="534282847"/>
      </c:lineChart>
      <c:catAx>
        <c:axId val="53428380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534282847"/>
        <c:crosses val="autoZero"/>
        <c:auto val="1"/>
        <c:lblAlgn val="ctr"/>
        <c:lblOffset val="100"/>
        <c:noMultiLvlLbl val="0"/>
      </c:catAx>
      <c:valAx>
        <c:axId val="534282847"/>
        <c:scaling>
          <c:orientation val="minMax"/>
        </c:scaling>
        <c:delete val="1"/>
        <c:axPos val="l"/>
        <c:numFmt formatCode="_ * #,##0_ ;_ * \-#,##0_ ;_ * &quot;-&quot;??_ ;_ @_ " sourceLinked="1"/>
        <c:majorTickMark val="none"/>
        <c:minorTickMark val="none"/>
        <c:tickLblPos val="nextTo"/>
        <c:crossAx val="53428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 Plan.xlsx]Team-wise Rev Contribution!PivotTable2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Team-wise revenue contribution</a:t>
            </a:r>
          </a:p>
        </c:rich>
      </c:tx>
      <c:layout>
        <c:manualLayout>
          <c:xMode val="edge"/>
          <c:yMode val="edge"/>
          <c:x val="0.26254580968076663"/>
          <c:y val="7.6043903602958703E-3"/>
        </c:manualLayout>
      </c:layout>
      <c:overlay val="1"/>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dLbl>
          <c:idx val="0"/>
          <c:layout>
            <c:manualLayout>
              <c:x val="-3.6649737324831225E-3"/>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dLbl>
          <c:idx val="0"/>
          <c:layout>
            <c:manualLayout>
              <c:x val="9.3429585168731885E-3"/>
              <c:y val="3.9032006245120644E-3"/>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dLbl>
          <c:idx val="0"/>
          <c:layout>
            <c:manualLayout>
              <c:x val="4.2993872992500341E-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dLbl>
          <c:idx val="0"/>
          <c:layout>
            <c:manualLayout>
              <c:x val="-5.039099708416004E-2"/>
              <c:y val="-3.5778925736824338E-17"/>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a:noFill/>
          </a:ln>
          <a:effectLst/>
        </c:spPr>
        <c:dLbl>
          <c:idx val="0"/>
          <c:layout>
            <c:manualLayout>
              <c:x val="5.6597451863683444E-2"/>
              <c:y val="-1.7889462868412169E-17"/>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a:noFill/>
          </a:ln>
          <a:effectLst/>
        </c:spPr>
        <c:dLbl>
          <c:idx val="0"/>
          <c:layout>
            <c:manualLayout>
              <c:x val="5.5336902221612153E-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a:noFill/>
          </a:ln>
          <a:effectLst/>
        </c:spPr>
        <c:dLbl>
          <c:idx val="0"/>
          <c:layout>
            <c:manualLayout>
              <c:x val="0.10307598238017396"/>
              <c:y val="-7.1557851473648676E-17"/>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a:noFill/>
          </a:ln>
          <a:effectLst/>
        </c:spPr>
        <c:dLbl>
          <c:idx val="0"/>
          <c:layout>
            <c:manualLayout>
              <c:x val="8.5110063611487638E-2"/>
              <c:y val="-5.0095676543105904E-3"/>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a:noFill/>
          </a:ln>
          <a:effectLst/>
        </c:spPr>
        <c:dLbl>
          <c:idx val="0"/>
          <c:layout>
            <c:manualLayout>
              <c:x val="4.8689948572676001E-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a:noFill/>
          </a:ln>
          <a:effectLst/>
        </c:spPr>
        <c:dLbl>
          <c:idx val="0"/>
          <c:layout>
            <c:manualLayout>
              <c:x val="7.3544405786485884E-2"/>
              <c:y val="-1.4311570294729735E-16"/>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lt1"/>
            </a:bgClr>
          </a:pattFill>
          <a:ln>
            <a:noFill/>
          </a:ln>
          <a:effectLst/>
        </c:spPr>
        <c:dLbl>
          <c:idx val="0"/>
          <c:layout>
            <c:manualLayout>
              <c:x val="0.1075020448025392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1"/>
            </a:fgClr>
            <a:bgClr>
              <a:schemeClr val="lt1"/>
            </a:bgClr>
          </a:pattFill>
          <a:ln>
            <a:noFill/>
          </a:ln>
          <a:effectLst/>
        </c:spPr>
        <c:dLbl>
          <c:idx val="0"/>
          <c:layout>
            <c:manualLayout>
              <c:x val="8.6879326130745282E-2"/>
              <c:y val="-1.4311570294729735E-16"/>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pattFill prst="ltUpDiag">
            <a:fgClr>
              <a:schemeClr val="accent1"/>
            </a:fgClr>
            <a:bgClr>
              <a:schemeClr val="lt1"/>
            </a:bgClr>
          </a:pattFill>
          <a:ln>
            <a:noFill/>
          </a:ln>
          <a:effectLst/>
        </c:spPr>
        <c:dLbl>
          <c:idx val="0"/>
          <c:layout>
            <c:manualLayout>
              <c:x val="7.1843130073856939E-2"/>
              <c:y val="0"/>
            </c:manualLayout>
          </c:layout>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389928584508333"/>
          <c:y val="6.9964739256077838E-2"/>
          <c:w val="0.54012134529695421"/>
          <c:h val="0.85219597550306214"/>
        </c:manualLayout>
      </c:layout>
      <c:barChart>
        <c:barDir val="bar"/>
        <c:grouping val="clustered"/>
        <c:varyColors val="0"/>
        <c:ser>
          <c:idx val="0"/>
          <c:order val="0"/>
          <c:tx>
            <c:strRef>
              <c:f>'Team-wise Rev Contribution'!$B$3</c:f>
              <c:strCache>
                <c:ptCount val="1"/>
                <c:pt idx="0">
                  <c:v>Total</c:v>
                </c:pt>
              </c:strCache>
            </c:strRef>
          </c:tx>
          <c:spPr>
            <a:pattFill prst="ltUpDiag">
              <a:fgClr>
                <a:schemeClr val="accent1"/>
              </a:fgClr>
              <a:bgClr>
                <a:schemeClr val="lt1"/>
              </a:bgClr>
            </a:pattFill>
            <a:ln>
              <a:noFill/>
            </a:ln>
            <a:effectLst/>
          </c:spPr>
          <c:invertIfNegative val="0"/>
          <c:dLbls>
            <c:dLbl>
              <c:idx val="0"/>
              <c:layout>
                <c:manualLayout>
                  <c:x val="7.184313007385693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E6F-4CC7-B939-47AC867AB73F}"/>
                </c:ext>
              </c:extLst>
            </c:dLbl>
            <c:dLbl>
              <c:idx val="1"/>
              <c:layout>
                <c:manualLayout>
                  <c:x val="8.6879326130745282E-2"/>
                  <c:y val="-1.4311570294729735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E6F-4CC7-B939-47AC867AB73F}"/>
                </c:ext>
              </c:extLst>
            </c:dLbl>
            <c:dLbl>
              <c:idx val="2"/>
              <c:layout>
                <c:manualLayout>
                  <c:x val="0.1075020448025392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E6F-4CC7-B939-47AC867AB73F}"/>
                </c:ext>
              </c:extLst>
            </c:dLbl>
            <c:dLbl>
              <c:idx val="3"/>
              <c:layout>
                <c:manualLayout>
                  <c:x val="7.3544405786485884E-2"/>
                  <c:y val="-1.4311570294729735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E6F-4CC7-B939-47AC867AB73F}"/>
                </c:ext>
              </c:extLst>
            </c:dLbl>
            <c:dLbl>
              <c:idx val="4"/>
              <c:layout>
                <c:manualLayout>
                  <c:x val="8.5110063611487638E-2"/>
                  <c:y val="-5.009567654310590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E6F-4CC7-B939-47AC867AB73F}"/>
                </c:ext>
              </c:extLst>
            </c:dLbl>
            <c:dLbl>
              <c:idx val="5"/>
              <c:layout>
                <c:manualLayout>
                  <c:x val="0.10307598238017396"/>
                  <c:y val="-7.155785147364867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E6F-4CC7-B939-47AC867AB73F}"/>
                </c:ext>
              </c:extLst>
            </c:dLbl>
            <c:dLbl>
              <c:idx val="6"/>
              <c:layout>
                <c:manualLayout>
                  <c:x val="4.868994857267600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E6F-4CC7-B939-47AC867AB73F}"/>
                </c:ext>
              </c:extLst>
            </c:dLbl>
            <c:dLbl>
              <c:idx val="7"/>
              <c:layout>
                <c:manualLayout>
                  <c:x val="5.533690222161215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E6F-4CC7-B939-47AC867AB73F}"/>
                </c:ext>
              </c:extLst>
            </c:dLbl>
            <c:dLbl>
              <c:idx val="8"/>
              <c:layout>
                <c:manualLayout>
                  <c:x val="-3.664973732483122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E6F-4CC7-B939-47AC867AB73F}"/>
                </c:ext>
              </c:extLst>
            </c:dLbl>
            <c:dLbl>
              <c:idx val="9"/>
              <c:layout>
                <c:manualLayout>
                  <c:x val="9.3429585168731885E-3"/>
                  <c:y val="3.90320062451206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E6F-4CC7-B939-47AC867AB73F}"/>
                </c:ext>
              </c:extLst>
            </c:dLbl>
            <c:dLbl>
              <c:idx val="10"/>
              <c:layout>
                <c:manualLayout>
                  <c:x val="4.299387299250034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E6F-4CC7-B939-47AC867AB73F}"/>
                </c:ext>
              </c:extLst>
            </c:dLbl>
            <c:dLbl>
              <c:idx val="11"/>
              <c:layout>
                <c:manualLayout>
                  <c:x val="-5.039099708416004E-2"/>
                  <c:y val="-3.577892573682433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E6F-4CC7-B939-47AC867AB73F}"/>
                </c:ext>
              </c:extLst>
            </c:dLbl>
            <c:dLbl>
              <c:idx val="12"/>
              <c:layout>
                <c:manualLayout>
                  <c:x val="5.6597451863683444E-2"/>
                  <c:y val="-1.788946286841216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E6F-4CC7-B939-47AC867AB73F}"/>
                </c:ext>
              </c:extLst>
            </c:dLbl>
            <c:spPr>
              <a:solidFill>
                <a:srgbClr val="145F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'Team-wise Rev Contribution'!$A$4:$A$17</c:f>
              <c:strCache>
                <c:ptCount val="13"/>
                <c:pt idx="0">
                  <c:v>Office Cost</c:v>
                </c:pt>
                <c:pt idx="1">
                  <c:v>Operation Cost</c:v>
                </c:pt>
                <c:pt idx="2">
                  <c:v>Partner Cost</c:v>
                </c:pt>
                <c:pt idx="3">
                  <c:v>Product Back Office Cost</c:v>
                </c:pt>
                <c:pt idx="4">
                  <c:v>Product Marketing Cost</c:v>
                </c:pt>
                <c:pt idx="5">
                  <c:v>Product Team(LowCode+L&amp;D+Code+MERN Dev)</c:v>
                </c:pt>
                <c:pt idx="6">
                  <c:v>Profit</c:v>
                </c:pt>
                <c:pt idx="7">
                  <c:v>Total Cost</c:v>
                </c:pt>
                <c:pt idx="8">
                  <c:v>Total Marketing</c:v>
                </c:pt>
                <c:pt idx="9">
                  <c:v>Total New Business</c:v>
                </c:pt>
                <c:pt idx="10">
                  <c:v>Total Ops Cost</c:v>
                </c:pt>
                <c:pt idx="11">
                  <c:v>Total Revenue</c:v>
                </c:pt>
                <c:pt idx="12">
                  <c:v>Travel Cost</c:v>
                </c:pt>
              </c:strCache>
            </c:strRef>
          </c:cat>
          <c:val>
            <c:numRef>
              <c:f>'Team-wise Rev Contribution'!$B$4:$B$17</c:f>
              <c:numCache>
                <c:formatCode>_(* #,##0.00_);_(* \(#,##0.00\);_(* "-"??_);_(@_)</c:formatCode>
                <c:ptCount val="13"/>
                <c:pt idx="0">
                  <c:v>650000</c:v>
                </c:pt>
                <c:pt idx="1">
                  <c:v>455000</c:v>
                </c:pt>
                <c:pt idx="2">
                  <c:v>650000</c:v>
                </c:pt>
                <c:pt idx="3">
                  <c:v>3050000</c:v>
                </c:pt>
                <c:pt idx="4">
                  <c:v>10740000</c:v>
                </c:pt>
                <c:pt idx="5">
                  <c:v>1950000</c:v>
                </c:pt>
                <c:pt idx="6">
                  <c:v>-3790000</c:v>
                </c:pt>
                <c:pt idx="7">
                  <c:v>25592000</c:v>
                </c:pt>
                <c:pt idx="8">
                  <c:v>10740000</c:v>
                </c:pt>
                <c:pt idx="9">
                  <c:v>12100000</c:v>
                </c:pt>
                <c:pt idx="10">
                  <c:v>3095000</c:v>
                </c:pt>
                <c:pt idx="11">
                  <c:v>24300000</c:v>
                </c:pt>
                <c:pt idx="12">
                  <c:v>375000</c:v>
                </c:pt>
              </c:numCache>
            </c:numRef>
          </c:val>
          <c:extLst>
            <c:ext xmlns:c16="http://schemas.microsoft.com/office/drawing/2014/chart" uri="{C3380CC4-5D6E-409C-BE32-E72D297353CC}">
              <c16:uniqueId val="{00000003-8E6F-4CC7-B939-47AC867AB73F}"/>
            </c:ext>
          </c:extLst>
        </c:ser>
        <c:dLbls>
          <c:dLblPos val="inEnd"/>
          <c:showLegendKey val="0"/>
          <c:showVal val="1"/>
          <c:showCatName val="0"/>
          <c:showSerName val="0"/>
          <c:showPercent val="0"/>
          <c:showBubbleSize val="0"/>
        </c:dLbls>
        <c:gapWidth val="269"/>
        <c:overlap val="-20"/>
        <c:axId val="417858639"/>
        <c:axId val="417860079"/>
      </c:barChart>
      <c:catAx>
        <c:axId val="41785863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17860079"/>
        <c:crosses val="autoZero"/>
        <c:auto val="1"/>
        <c:lblAlgn val="ctr"/>
        <c:lblOffset val="100"/>
        <c:noMultiLvlLbl val="0"/>
      </c:catAx>
      <c:valAx>
        <c:axId val="417860079"/>
        <c:scaling>
          <c:orientation val="minMax"/>
        </c:scaling>
        <c:delete val="0"/>
        <c:axPos val="b"/>
        <c:majorGridlines>
          <c:spPr>
            <a:ln w="9525" cap="flat" cmpd="sng" algn="ctr">
              <a:solidFill>
                <a:schemeClr val="lt1">
                  <a:alpha val="2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785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 Plan.xlsx]Cost Distribution!PivotTable3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Cost Distribution</a:t>
            </a:r>
          </a:p>
        </c:rich>
      </c:tx>
      <c:layout>
        <c:manualLayout>
          <c:xMode val="edge"/>
          <c:yMode val="edge"/>
          <c:x val="0.27315997603677222"/>
          <c:y val="3.110153292449817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1.328334280379901E-2"/>
              <c:y val="7.320813699457155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2"/>
          </a:solidFill>
          <a:ln>
            <a:noFill/>
          </a:ln>
          <a:effectLst>
            <a:outerShdw blurRad="254000" sx="102000" sy="102000" algn="ctr" rotWithShape="0">
              <a:prstClr val="black">
                <a:alpha val="20000"/>
              </a:prstClr>
            </a:outerShdw>
          </a:effectLst>
        </c:spPr>
        <c:dLbl>
          <c:idx val="0"/>
          <c:layout>
            <c:manualLayout>
              <c:x val="-3.0603809833049219E-2"/>
              <c:y val="7.440407668339700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3"/>
          </a:solidFill>
          <a:ln>
            <a:noFill/>
          </a:ln>
          <a:effectLst>
            <a:outerShdw blurRad="254000" sx="102000" sy="102000" algn="ctr" rotWithShape="0">
              <a:prstClr val="black">
                <a:alpha val="20000"/>
              </a:prstClr>
            </a:outerShdw>
          </a:effectLst>
        </c:spPr>
        <c:dLbl>
          <c:idx val="0"/>
          <c:layout>
            <c:manualLayout>
              <c:x val="-4.5596740806883675E-2"/>
              <c:y val="6.055112993916696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solidFill>
          <a:ln>
            <a:noFill/>
          </a:ln>
          <a:effectLst>
            <a:outerShdw blurRad="254000" sx="102000" sy="102000" algn="ctr" rotWithShape="0">
              <a:prstClr val="black">
                <a:alpha val="20000"/>
              </a:prstClr>
            </a:outerShdw>
          </a:effectLst>
        </c:spPr>
        <c:dLbl>
          <c:idx val="0"/>
          <c:layout>
            <c:manualLayout>
              <c:x val="-4.4832169818978813E-2"/>
              <c:y val="6.379794630934285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5"/>
          </a:solidFill>
          <a:ln>
            <a:noFill/>
          </a:ln>
          <a:effectLst>
            <a:outerShdw blurRad="254000" sx="102000" sy="102000" algn="ctr" rotWithShape="0">
              <a:prstClr val="black">
                <a:alpha val="20000"/>
              </a:prstClr>
            </a:outerShdw>
          </a:effectLst>
        </c:spPr>
        <c:dLbl>
          <c:idx val="0"/>
          <c:layout>
            <c:manualLayout>
              <c:x val="-4.5499499418242821E-2"/>
              <c:y val="3.501711408880907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6"/>
          </a:solidFill>
          <a:ln>
            <a:noFill/>
          </a:ln>
          <a:effectLst>
            <a:outerShdw blurRad="254000" sx="102000" sy="102000" algn="ctr" rotWithShape="0">
              <a:prstClr val="black">
                <a:alpha val="20000"/>
              </a:prstClr>
            </a:outerShdw>
          </a:effectLst>
        </c:spPr>
        <c:dLbl>
          <c:idx val="0"/>
          <c:layout>
            <c:manualLayout>
              <c:x val="-4.7210440511946318E-2"/>
              <c:y val="2.909574168725979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lumMod val="60000"/>
            </a:schemeClr>
          </a:solidFill>
          <a:ln>
            <a:noFill/>
          </a:ln>
          <a:effectLst>
            <a:outerShdw blurRad="254000" sx="102000" sy="102000" algn="ctr" rotWithShape="0">
              <a:prstClr val="black">
                <a:alpha val="20000"/>
              </a:prstClr>
            </a:outerShdw>
          </a:effectLst>
        </c:spPr>
        <c:dLbl>
          <c:idx val="0"/>
          <c:layout>
            <c:manualLayout>
              <c:x val="-7.878515569381879E-2"/>
              <c:y val="-1.027063560182939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2">
              <a:lumMod val="60000"/>
            </a:schemeClr>
          </a:solidFill>
          <a:ln>
            <a:noFill/>
          </a:ln>
          <a:effectLst>
            <a:outerShdw blurRad="254000" sx="102000" sy="102000" algn="ctr" rotWithShape="0">
              <a:prstClr val="black">
                <a:alpha val="20000"/>
              </a:prstClr>
            </a:outerShdw>
          </a:effectLst>
        </c:spPr>
        <c:dLbl>
          <c:idx val="0"/>
          <c:layout>
            <c:manualLayout>
              <c:x val="-6.8418507563729553E-2"/>
              <c:y val="-5.282245524996579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3">
              <a:lumMod val="60000"/>
            </a:schemeClr>
          </a:solidFill>
          <a:ln>
            <a:noFill/>
          </a:ln>
          <a:effectLst>
            <a:outerShdw blurRad="254000" sx="102000" sy="102000" algn="ctr" rotWithShape="0">
              <a:prstClr val="black">
                <a:alpha val="20000"/>
              </a:prstClr>
            </a:outerShdw>
          </a:effectLst>
        </c:spPr>
        <c:dLbl>
          <c:idx val="0"/>
          <c:layout>
            <c:manualLayout>
              <c:x val="-4.1350134457348413E-2"/>
              <c:y val="-0.108909579430533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'Cost Distribution'!$B$5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5525-4333-8875-40979E511E1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525-4333-8875-40979E511E1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5525-4333-8875-40979E511E1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525-4333-8875-40979E511E1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5525-4333-8875-40979E511E1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525-4333-8875-40979E511E1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5525-4333-8875-40979E511E1A}"/>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525-4333-8875-40979E511E1A}"/>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5525-4333-8875-40979E511E1A}"/>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dLbl>
              <c:idx val="0"/>
              <c:layout>
                <c:manualLayout>
                  <c:x val="-1.328334280379901E-2"/>
                  <c:y val="7.320813699457155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5525-4333-8875-40979E511E1A}"/>
                </c:ext>
              </c:extLst>
            </c:dLbl>
            <c:dLbl>
              <c:idx val="1"/>
              <c:layout>
                <c:manualLayout>
                  <c:x val="-3.0603809833049219E-2"/>
                  <c:y val="7.440407668339700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5525-4333-8875-40979E511E1A}"/>
                </c:ext>
              </c:extLst>
            </c:dLbl>
            <c:dLbl>
              <c:idx val="2"/>
              <c:layout>
                <c:manualLayout>
                  <c:x val="-4.5596740806883675E-2"/>
                  <c:y val="6.055112993916696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E-5525-4333-8875-40979E511E1A}"/>
                </c:ext>
              </c:extLst>
            </c:dLbl>
            <c:dLbl>
              <c:idx val="3"/>
              <c:layout>
                <c:manualLayout>
                  <c:x val="-4.4832169818978813E-2"/>
                  <c:y val="6.37979463093428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5525-4333-8875-40979E511E1A}"/>
                </c:ext>
              </c:extLst>
            </c:dLbl>
            <c:dLbl>
              <c:idx val="4"/>
              <c:layout>
                <c:manualLayout>
                  <c:x val="-4.5499499418242821E-2"/>
                  <c:y val="3.501711408880907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0-5525-4333-8875-40979E511E1A}"/>
                </c:ext>
              </c:extLst>
            </c:dLbl>
            <c:dLbl>
              <c:idx val="5"/>
              <c:layout>
                <c:manualLayout>
                  <c:x val="-4.7210440511946318E-2"/>
                  <c:y val="2.90957416872597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5525-4333-8875-40979E511E1A}"/>
                </c:ext>
              </c:extLst>
            </c:dLbl>
            <c:dLbl>
              <c:idx val="6"/>
              <c:layout>
                <c:manualLayout>
                  <c:x val="-7.878515569381879E-2"/>
                  <c:y val="-1.02706356018293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2-5525-4333-8875-40979E511E1A}"/>
                </c:ext>
              </c:extLst>
            </c:dLbl>
            <c:dLbl>
              <c:idx val="7"/>
              <c:layout>
                <c:manualLayout>
                  <c:x val="-6.8418507563729553E-2"/>
                  <c:y val="-5.282245524996579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5525-4333-8875-40979E511E1A}"/>
                </c:ext>
              </c:extLst>
            </c:dLbl>
            <c:dLbl>
              <c:idx val="8"/>
              <c:layout>
                <c:manualLayout>
                  <c:x val="-4.1350134457348413E-2"/>
                  <c:y val="-0.1089095794305334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4-5525-4333-8875-40979E511E1A}"/>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'Cost Distribution'!$A$6:$A$30</c:f>
              <c:multiLvlStrCache>
                <c:ptCount val="10"/>
                <c:lvl>
                  <c:pt idx="0">
                    <c:v> 2,70,000 </c:v>
                  </c:pt>
                  <c:pt idx="1">
                    <c:v> 2,70,000 </c:v>
                  </c:pt>
                  <c:pt idx="2">
                    <c:v> 2,67,000 </c:v>
                  </c:pt>
                  <c:pt idx="3">
                    <c:v> 2,70,000 </c:v>
                  </c:pt>
                  <c:pt idx="4">
                    <c:v> 2,70,000 </c:v>
                  </c:pt>
                  <c:pt idx="5">
                    <c:v> 2,70,000 </c:v>
                  </c:pt>
                  <c:pt idx="6">
                    <c:v> 2,70,000 </c:v>
                  </c:pt>
                  <c:pt idx="7">
                    <c:v> 2,70,000 </c:v>
                  </c:pt>
                  <c:pt idx="8">
                    <c:v> 2,70,000 </c:v>
                  </c:pt>
                  <c:pt idx="9">
                    <c:v> 40,47,000 </c:v>
                  </c:pt>
                </c:lvl>
                <c:lvl>
                  <c:pt idx="0">
                    <c:v> 1,10,000 </c:v>
                  </c:pt>
                  <c:pt idx="1">
                    <c:v> 1,70,000 </c:v>
                  </c:pt>
                  <c:pt idx="2">
                    <c:v> 2,70,000 </c:v>
                  </c:pt>
                  <c:pt idx="3">
                    <c:v> 5,70,000 </c:v>
                  </c:pt>
                  <c:pt idx="4">
                    <c:v> 6,20,000 </c:v>
                  </c:pt>
                  <c:pt idx="5">
                    <c:v> 7,20,000 </c:v>
                  </c:pt>
                  <c:pt idx="6">
                    <c:v> 8,20,000 </c:v>
                  </c:pt>
                  <c:pt idx="7">
                    <c:v> 9,20,000 </c:v>
                  </c:pt>
                  <c:pt idx="8">
                    <c:v> 10,20,000 </c:v>
                  </c:pt>
                  <c:pt idx="9">
                    <c:v> 1,07,40,000 </c:v>
                  </c:pt>
                </c:lvl>
                <c:lvl>
                  <c:pt idx="0">
                    <c:v> 90,000 </c:v>
                  </c:pt>
                  <c:pt idx="1">
                    <c:v> 1,00,000 </c:v>
                  </c:pt>
                  <c:pt idx="2">
                    <c:v> 2,35,000 </c:v>
                  </c:pt>
                  <c:pt idx="9">
                    <c:v> 30,95,000 </c:v>
                  </c:pt>
                </c:lvl>
              </c:multiLvlStrCache>
            </c:multiLvlStrRef>
          </c:cat>
          <c:val>
            <c:numRef>
              <c:f>'Cost Distribution'!$B$6:$B$30</c:f>
              <c:numCache>
                <c:formatCode>_ * #,##0_ ;_ * \-#,##0_ ;_ * "-"??_ ;_ @_ </c:formatCode>
                <c:ptCount val="10"/>
                <c:pt idx="0">
                  <c:v>270000</c:v>
                </c:pt>
                <c:pt idx="1">
                  <c:v>270000</c:v>
                </c:pt>
                <c:pt idx="2">
                  <c:v>267000</c:v>
                </c:pt>
                <c:pt idx="3">
                  <c:v>270000</c:v>
                </c:pt>
                <c:pt idx="4">
                  <c:v>270000</c:v>
                </c:pt>
                <c:pt idx="5">
                  <c:v>270000</c:v>
                </c:pt>
                <c:pt idx="6">
                  <c:v>810000</c:v>
                </c:pt>
                <c:pt idx="7">
                  <c:v>810000</c:v>
                </c:pt>
                <c:pt idx="8">
                  <c:v>810000</c:v>
                </c:pt>
                <c:pt idx="9">
                  <c:v>4047000</c:v>
                </c:pt>
              </c:numCache>
            </c:numRef>
          </c:val>
          <c:extLst>
            <c:ext xmlns:c16="http://schemas.microsoft.com/office/drawing/2014/chart" uri="{C3380CC4-5D6E-409C-BE32-E72D297353CC}">
              <c16:uniqueId val="{00000009-5525-4333-8875-40979E511E1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7051854345344366"/>
          <c:y val="2.3729585885097691E-2"/>
          <c:w val="0.4014869888475836"/>
          <c:h val="0.9299741178186060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 Plan.xlsx]Profit-Loss Trend!PivotTable4</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Profit/Loss Trend</a:t>
            </a:r>
          </a:p>
        </c:rich>
      </c:tx>
      <c:layout>
        <c:manualLayout>
          <c:xMode val="edge"/>
          <c:yMode val="edge"/>
          <c:x val="0.42254942942533052"/>
          <c:y val="3.4974720265229998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92820683438406"/>
          <c:y val="0.14918828567481696"/>
          <c:w val="0.80636376303449608"/>
          <c:h val="0.71439709742164581"/>
        </c:manualLayout>
      </c:layout>
      <c:barChart>
        <c:barDir val="col"/>
        <c:grouping val="stacked"/>
        <c:varyColors val="0"/>
        <c:ser>
          <c:idx val="0"/>
          <c:order val="0"/>
          <c:tx>
            <c:strRef>
              <c:f>'Profit-Loss Trend'!$B$3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'Profit-Loss Trend'!$A$4:$A$16</c:f>
              <c:strCache>
                <c:ptCount val="12"/>
                <c:pt idx="0">
                  <c:v> -12,92,000 </c:v>
                </c:pt>
                <c:pt idx="1">
                  <c:v> -4,05,000 </c:v>
                </c:pt>
                <c:pt idx="2">
                  <c:v> -2,60,000 </c:v>
                </c:pt>
                <c:pt idx="3">
                  <c:v> -2,55,000 </c:v>
                </c:pt>
                <c:pt idx="4">
                  <c:v> -1,70,000 </c:v>
                </c:pt>
                <c:pt idx="5">
                  <c:v> -1,55,000 </c:v>
                </c:pt>
                <c:pt idx="6">
                  <c:v> -1,05,000 </c:v>
                </c:pt>
                <c:pt idx="7">
                  <c:v> -55,000 </c:v>
                </c:pt>
                <c:pt idx="8">
                  <c:v> 48,000 </c:v>
                </c:pt>
                <c:pt idx="9">
                  <c:v> 95,000 </c:v>
                </c:pt>
                <c:pt idx="10">
                  <c:v> 2,95,000 </c:v>
                </c:pt>
                <c:pt idx="11">
                  <c:v> 4,95,000 </c:v>
                </c:pt>
              </c:strCache>
            </c:strRef>
          </c:cat>
          <c:val>
            <c:numRef>
              <c:f>'Profit-Loss Trend'!$B$4:$B$16</c:f>
              <c:numCache>
                <c:formatCode>_ * #,##0_ ;_ * \-#,##0_ ;_ * "-"??_ ;_ @_ </c:formatCode>
                <c:ptCount val="12"/>
                <c:pt idx="0">
                  <c:v>-1292000</c:v>
                </c:pt>
                <c:pt idx="1">
                  <c:v>-810000</c:v>
                </c:pt>
                <c:pt idx="2">
                  <c:v>-260000</c:v>
                </c:pt>
                <c:pt idx="3">
                  <c:v>-255000</c:v>
                </c:pt>
                <c:pt idx="4">
                  <c:v>-170000</c:v>
                </c:pt>
                <c:pt idx="5">
                  <c:v>-465000</c:v>
                </c:pt>
                <c:pt idx="6">
                  <c:v>-210000</c:v>
                </c:pt>
                <c:pt idx="7">
                  <c:v>-55000</c:v>
                </c:pt>
                <c:pt idx="8">
                  <c:v>48000</c:v>
                </c:pt>
                <c:pt idx="9">
                  <c:v>95000</c:v>
                </c:pt>
                <c:pt idx="10">
                  <c:v>295000</c:v>
                </c:pt>
                <c:pt idx="11">
                  <c:v>495000</c:v>
                </c:pt>
              </c:numCache>
            </c:numRef>
          </c:val>
          <c:extLst>
            <c:ext xmlns:c16="http://schemas.microsoft.com/office/drawing/2014/chart" uri="{C3380CC4-5D6E-409C-BE32-E72D297353CC}">
              <c16:uniqueId val="{00000002-1A4E-4852-8D36-EC9F66B97FC4}"/>
            </c:ext>
          </c:extLst>
        </c:ser>
        <c:dLbls>
          <c:dLblPos val="ctr"/>
          <c:showLegendKey val="0"/>
          <c:showVal val="1"/>
          <c:showCatName val="0"/>
          <c:showSerName val="0"/>
          <c:showPercent val="0"/>
          <c:showBubbleSize val="0"/>
        </c:dLbls>
        <c:gapWidth val="150"/>
        <c:overlap val="100"/>
        <c:axId val="647046623"/>
        <c:axId val="647043263"/>
      </c:barChart>
      <c:catAx>
        <c:axId val="64704662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47043263"/>
        <c:crosses val="autoZero"/>
        <c:auto val="1"/>
        <c:lblAlgn val="ctr"/>
        <c:lblOffset val="100"/>
        <c:noMultiLvlLbl val="0"/>
      </c:catAx>
      <c:valAx>
        <c:axId val="647043263"/>
        <c:scaling>
          <c:orientation val="minMax"/>
        </c:scaling>
        <c:delete val="0"/>
        <c:axPos val="l"/>
        <c:majorGridlines>
          <c:spPr>
            <a:ln w="9525" cap="flat" cmpd="sng" algn="ctr">
              <a:solidFill>
                <a:schemeClr val="dk1">
                  <a:lumMod val="15000"/>
                  <a:lumOff val="85000"/>
                </a:schemeClr>
              </a:solidFill>
              <a:round/>
            </a:ln>
            <a:effectLst/>
          </c:spPr>
        </c:majorGridlines>
        <c:numFmt formatCode="_ * #,##0_ ;_ * \-#,##0_ ;_ * &quot;-&quot;??_ ;_ @_ "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47046623"/>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403860</xdr:colOff>
      <xdr:row>2</xdr:row>
      <xdr:rowOff>60960</xdr:rowOff>
    </xdr:from>
    <xdr:to>
      <xdr:col>10</xdr:col>
      <xdr:colOff>342900</xdr:colOff>
      <xdr:row>17</xdr:row>
      <xdr:rowOff>60960</xdr:rowOff>
    </xdr:to>
    <xdr:graphicFrame macro="">
      <xdr:nvGraphicFramePr>
        <xdr:cNvPr id="2" name="Chart 1">
          <a:extLst>
            <a:ext uri="{FF2B5EF4-FFF2-40B4-BE49-F238E27FC236}">
              <a16:creationId xmlns:a16="http://schemas.microsoft.com/office/drawing/2014/main" id="{291EF17F-71BB-B6D7-E60C-B0339A8E0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60960</xdr:rowOff>
    </xdr:from>
    <xdr:to>
      <xdr:col>6</xdr:col>
      <xdr:colOff>502920</xdr:colOff>
      <xdr:row>16</xdr:row>
      <xdr:rowOff>7620</xdr:rowOff>
    </xdr:to>
    <xdr:graphicFrame macro="">
      <xdr:nvGraphicFramePr>
        <xdr:cNvPr id="2" name="Chart 1">
          <a:extLst>
            <a:ext uri="{FF2B5EF4-FFF2-40B4-BE49-F238E27FC236}">
              <a16:creationId xmlns:a16="http://schemas.microsoft.com/office/drawing/2014/main" id="{4F970942-A15E-4528-B8D7-CD016C894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579120</xdr:colOff>
      <xdr:row>0</xdr:row>
      <xdr:rowOff>45720</xdr:rowOff>
    </xdr:from>
    <xdr:to>
      <xdr:col>13</xdr:col>
      <xdr:colOff>571500</xdr:colOff>
      <xdr:row>17</xdr:row>
      <xdr:rowOff>22860</xdr:rowOff>
    </xdr:to>
    <xdr:graphicFrame macro="">
      <xdr:nvGraphicFramePr>
        <xdr:cNvPr id="3" name="Chart 2">
          <a:extLst>
            <a:ext uri="{FF2B5EF4-FFF2-40B4-BE49-F238E27FC236}">
              <a16:creationId xmlns:a16="http://schemas.microsoft.com/office/drawing/2014/main" id="{632DD7F4-1826-446E-9851-806B3FB72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xdr:colOff>
      <xdr:row>0</xdr:row>
      <xdr:rowOff>53340</xdr:rowOff>
    </xdr:from>
    <xdr:to>
      <xdr:col>21</xdr:col>
      <xdr:colOff>556260</xdr:colOff>
      <xdr:row>17</xdr:row>
      <xdr:rowOff>15240</xdr:rowOff>
    </xdr:to>
    <xdr:graphicFrame macro="">
      <xdr:nvGraphicFramePr>
        <xdr:cNvPr id="4" name="Chart 3">
          <a:extLst>
            <a:ext uri="{FF2B5EF4-FFF2-40B4-BE49-F238E27FC236}">
              <a16:creationId xmlns:a16="http://schemas.microsoft.com/office/drawing/2014/main" id="{39B80101-9AD6-4EBD-AC3D-10086515D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17</xdr:row>
      <xdr:rowOff>83820</xdr:rowOff>
    </xdr:from>
    <xdr:to>
      <xdr:col>9</xdr:col>
      <xdr:colOff>388620</xdr:colOff>
      <xdr:row>32</xdr:row>
      <xdr:rowOff>99060</xdr:rowOff>
    </xdr:to>
    <xdr:graphicFrame macro="">
      <xdr:nvGraphicFramePr>
        <xdr:cNvPr id="5" name="Chart 4">
          <a:extLst>
            <a:ext uri="{FF2B5EF4-FFF2-40B4-BE49-F238E27FC236}">
              <a16:creationId xmlns:a16="http://schemas.microsoft.com/office/drawing/2014/main" id="{29185B29-FE13-4EC5-997C-F0E5DA71F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426720</xdr:colOff>
      <xdr:row>17</xdr:row>
      <xdr:rowOff>137160</xdr:rowOff>
    </xdr:from>
    <xdr:to>
      <xdr:col>19</xdr:col>
      <xdr:colOff>83820</xdr:colOff>
      <xdr:row>32</xdr:row>
      <xdr:rowOff>140970</xdr:rowOff>
    </xdr:to>
    <xdr:graphicFrame macro="">
      <xdr:nvGraphicFramePr>
        <xdr:cNvPr id="6" name="Chart 5">
          <a:extLst>
            <a:ext uri="{FF2B5EF4-FFF2-40B4-BE49-F238E27FC236}">
              <a16:creationId xmlns:a16="http://schemas.microsoft.com/office/drawing/2014/main" id="{F8571676-7008-48BA-9460-52CFC0013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259080</xdr:colOff>
      <xdr:row>33</xdr:row>
      <xdr:rowOff>7620</xdr:rowOff>
    </xdr:from>
    <xdr:to>
      <xdr:col>6</xdr:col>
      <xdr:colOff>259080</xdr:colOff>
      <xdr:row>47</xdr:row>
      <xdr:rowOff>28575</xdr:rowOff>
    </xdr:to>
    <mc:AlternateContent xmlns:mc="http://schemas.openxmlformats.org/markup-compatibility/2006">
      <mc:Choice xmlns:a14="http://schemas.microsoft.com/office/drawing/2010/main" Requires="a14">
        <xdr:graphicFrame macro="">
          <xdr:nvGraphicFramePr>
            <xdr:cNvPr id="7" name="TOTAL REVENUE">
              <a:extLst>
                <a:ext uri="{FF2B5EF4-FFF2-40B4-BE49-F238E27FC236}">
                  <a16:creationId xmlns:a16="http://schemas.microsoft.com/office/drawing/2014/main" id="{483EE77D-A8CC-1A62-3658-06A9FE16781B}"/>
                </a:ext>
              </a:extLst>
            </xdr:cNvPr>
            <xdr:cNvGraphicFramePr/>
          </xdr:nvGraphicFramePr>
          <xdr:xfrm>
            <a:off x="0" y="0"/>
            <a:ext cx="0" cy="0"/>
          </xdr:xfrm>
          <a:graphic>
            <a:graphicData uri="http://schemas.microsoft.com/office/drawing/2010/slicer">
              <sle:slicer xmlns:sle="http://schemas.microsoft.com/office/drawing/2010/slicer" name="TOTAL REVENUE"/>
            </a:graphicData>
          </a:graphic>
        </xdr:graphicFrame>
      </mc:Choice>
      <mc:Fallback>
        <xdr:sp macro="" textlink="">
          <xdr:nvSpPr>
            <xdr:cNvPr id="0" name=""/>
            <xdr:cNvSpPr>
              <a:spLocks noTextEdit="1"/>
            </xdr:cNvSpPr>
          </xdr:nvSpPr>
          <xdr:spPr>
            <a:xfrm>
              <a:off x="2087880" y="60426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563880</xdr:colOff>
      <xdr:row>0</xdr:row>
      <xdr:rowOff>91440</xdr:rowOff>
    </xdr:from>
    <xdr:to>
      <xdr:col>24</xdr:col>
      <xdr:colOff>563880</xdr:colOff>
      <xdr:row>14</xdr:row>
      <xdr:rowOff>112395</xdr:rowOff>
    </xdr:to>
    <mc:AlternateContent xmlns:mc="http://schemas.openxmlformats.org/markup-compatibility/2006">
      <mc:Choice xmlns:a14="http://schemas.microsoft.com/office/drawing/2010/main" Requires="a14">
        <xdr:graphicFrame macro="">
          <xdr:nvGraphicFramePr>
            <xdr:cNvPr id="8" name="TOTAL COST">
              <a:extLst>
                <a:ext uri="{FF2B5EF4-FFF2-40B4-BE49-F238E27FC236}">
                  <a16:creationId xmlns:a16="http://schemas.microsoft.com/office/drawing/2014/main" id="{ED617027-1E0E-554F-24ED-99AE3FAC4048}"/>
                </a:ext>
              </a:extLst>
            </xdr:cNvPr>
            <xdr:cNvGraphicFramePr/>
          </xdr:nvGraphicFramePr>
          <xdr:xfrm>
            <a:off x="0" y="0"/>
            <a:ext cx="0" cy="0"/>
          </xdr:xfrm>
          <a:graphic>
            <a:graphicData uri="http://schemas.microsoft.com/office/drawing/2010/slicer">
              <sle:slicer xmlns:sle="http://schemas.microsoft.com/office/drawing/2010/slicer" name="TOTAL COST"/>
            </a:graphicData>
          </a:graphic>
        </xdr:graphicFrame>
      </mc:Choice>
      <mc:Fallback>
        <xdr:sp macro="" textlink="">
          <xdr:nvSpPr>
            <xdr:cNvPr id="0" name=""/>
            <xdr:cNvSpPr>
              <a:spLocks noTextEdit="1"/>
            </xdr:cNvSpPr>
          </xdr:nvSpPr>
          <xdr:spPr>
            <a:xfrm>
              <a:off x="13365480" y="914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32</xdr:row>
      <xdr:rowOff>167640</xdr:rowOff>
    </xdr:from>
    <xdr:to>
      <xdr:col>3</xdr:col>
      <xdr:colOff>22860</xdr:colOff>
      <xdr:row>47</xdr:row>
      <xdr:rowOff>5715</xdr:rowOff>
    </xdr:to>
    <mc:AlternateContent xmlns:mc="http://schemas.openxmlformats.org/markup-compatibility/2006">
      <mc:Choice xmlns:a14="http://schemas.microsoft.com/office/drawing/2010/main" Requires="a14">
        <xdr:graphicFrame macro="">
          <xdr:nvGraphicFramePr>
            <xdr:cNvPr id="9" name="MONTHLY PROFIT/LOSS">
              <a:extLst>
                <a:ext uri="{FF2B5EF4-FFF2-40B4-BE49-F238E27FC236}">
                  <a16:creationId xmlns:a16="http://schemas.microsoft.com/office/drawing/2014/main" id="{97B1F69D-EAD3-9391-2EBD-8A4471443B20}"/>
                </a:ext>
              </a:extLst>
            </xdr:cNvPr>
            <xdr:cNvGraphicFramePr/>
          </xdr:nvGraphicFramePr>
          <xdr:xfrm>
            <a:off x="0" y="0"/>
            <a:ext cx="0" cy="0"/>
          </xdr:xfrm>
          <a:graphic>
            <a:graphicData uri="http://schemas.microsoft.com/office/drawing/2010/slicer">
              <sle:slicer xmlns:sle="http://schemas.microsoft.com/office/drawing/2010/slicer" name="MONTHLY PROFIT/LOSS"/>
            </a:graphicData>
          </a:graphic>
        </xdr:graphicFrame>
      </mc:Choice>
      <mc:Fallback>
        <xdr:sp macro="" textlink="">
          <xdr:nvSpPr>
            <xdr:cNvPr id="0" name=""/>
            <xdr:cNvSpPr>
              <a:spLocks noTextEdit="1"/>
            </xdr:cNvSpPr>
          </xdr:nvSpPr>
          <xdr:spPr>
            <a:xfrm>
              <a:off x="22860" y="60198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129540</xdr:colOff>
      <xdr:row>17</xdr:row>
      <xdr:rowOff>137160</xdr:rowOff>
    </xdr:from>
    <xdr:to>
      <xdr:col>22</xdr:col>
      <xdr:colOff>30480</xdr:colOff>
      <xdr:row>32</xdr:row>
      <xdr:rowOff>167640</xdr:rowOff>
    </xdr:to>
    <mc:AlternateContent xmlns:mc="http://schemas.openxmlformats.org/markup-compatibility/2006">
      <mc:Choice xmlns:a14="http://schemas.microsoft.com/office/drawing/2010/main" Requires="a14">
        <xdr:graphicFrame macro="">
          <xdr:nvGraphicFramePr>
            <xdr:cNvPr id="10" name="CASH FLOW CUMULATIVE">
              <a:extLst>
                <a:ext uri="{FF2B5EF4-FFF2-40B4-BE49-F238E27FC236}">
                  <a16:creationId xmlns:a16="http://schemas.microsoft.com/office/drawing/2014/main" id="{22442C63-A6BB-9BD9-A6EF-FB51D0207687}"/>
                </a:ext>
              </a:extLst>
            </xdr:cNvPr>
            <xdr:cNvGraphicFramePr/>
          </xdr:nvGraphicFramePr>
          <xdr:xfrm>
            <a:off x="0" y="0"/>
            <a:ext cx="0" cy="0"/>
          </xdr:xfrm>
          <a:graphic>
            <a:graphicData uri="http://schemas.microsoft.com/office/drawing/2010/slicer">
              <sle:slicer xmlns:sle="http://schemas.microsoft.com/office/drawing/2010/slicer" name="CASH FLOW CUMULATIVE"/>
            </a:graphicData>
          </a:graphic>
        </xdr:graphicFrame>
      </mc:Choice>
      <mc:Fallback>
        <xdr:sp macro="" textlink="">
          <xdr:nvSpPr>
            <xdr:cNvPr id="0" name=""/>
            <xdr:cNvSpPr>
              <a:spLocks noTextEdit="1"/>
            </xdr:cNvSpPr>
          </xdr:nvSpPr>
          <xdr:spPr>
            <a:xfrm>
              <a:off x="11711940" y="3246120"/>
              <a:ext cx="1729740" cy="2773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xdr:colOff>
      <xdr:row>1</xdr:row>
      <xdr:rowOff>114300</xdr:rowOff>
    </xdr:from>
    <xdr:to>
      <xdr:col>12</xdr:col>
      <xdr:colOff>274320</xdr:colOff>
      <xdr:row>21</xdr:row>
      <xdr:rowOff>45720</xdr:rowOff>
    </xdr:to>
    <xdr:graphicFrame macro="">
      <xdr:nvGraphicFramePr>
        <xdr:cNvPr id="2" name="Chart 1">
          <a:extLst>
            <a:ext uri="{FF2B5EF4-FFF2-40B4-BE49-F238E27FC236}">
              <a16:creationId xmlns:a16="http://schemas.microsoft.com/office/drawing/2014/main" id="{DBE21042-6D6F-EEC2-14DF-0AB317C9C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289560</xdr:colOff>
      <xdr:row>7</xdr:row>
      <xdr:rowOff>83820</xdr:rowOff>
    </xdr:from>
    <xdr:to>
      <xdr:col>11</xdr:col>
      <xdr:colOff>434340</xdr:colOff>
      <xdr:row>28</xdr:row>
      <xdr:rowOff>152400</xdr:rowOff>
    </xdr:to>
    <xdr:graphicFrame macro="">
      <xdr:nvGraphicFramePr>
        <xdr:cNvPr id="2" name="Chart 1">
          <a:extLst>
            <a:ext uri="{FF2B5EF4-FFF2-40B4-BE49-F238E27FC236}">
              <a16:creationId xmlns:a16="http://schemas.microsoft.com/office/drawing/2014/main" id="{D6A15E70-1105-486C-FD77-C0FE33E8D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182880</xdr:colOff>
      <xdr:row>1</xdr:row>
      <xdr:rowOff>30480</xdr:rowOff>
    </xdr:from>
    <xdr:to>
      <xdr:col>14</xdr:col>
      <xdr:colOff>396240</xdr:colOff>
      <xdr:row>20</xdr:row>
      <xdr:rowOff>175260</xdr:rowOff>
    </xdr:to>
    <xdr:graphicFrame macro="">
      <xdr:nvGraphicFramePr>
        <xdr:cNvPr id="2" name="Chart 1">
          <a:extLst>
            <a:ext uri="{FF2B5EF4-FFF2-40B4-BE49-F238E27FC236}">
              <a16:creationId xmlns:a16="http://schemas.microsoft.com/office/drawing/2014/main" id="{775B68B5-7AA1-6741-AE35-9D5D041FC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274320</xdr:colOff>
      <xdr:row>2</xdr:row>
      <xdr:rowOff>137160</xdr:rowOff>
    </xdr:from>
    <xdr:to>
      <xdr:col>10</xdr:col>
      <xdr:colOff>259080</xdr:colOff>
      <xdr:row>16</xdr:row>
      <xdr:rowOff>49530</xdr:rowOff>
    </xdr:to>
    <xdr:graphicFrame macro="">
      <xdr:nvGraphicFramePr>
        <xdr:cNvPr id="7" name="Chart 6">
          <a:extLst>
            <a:ext uri="{FF2B5EF4-FFF2-40B4-BE49-F238E27FC236}">
              <a16:creationId xmlns:a16="http://schemas.microsoft.com/office/drawing/2014/main" id="{1414B1D6-9A1D-B3C7-596F-DFE6B3023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yn G J" refreshedDate="45727.448008796295" createdVersion="8" refreshedVersion="8" minRefreshableVersion="3" recordCount="16" xr:uid="{7E258E30-1CC0-4E31-BC61-9EDB68EF1224}">
  <cacheSource type="worksheet">
    <worksheetSource ref="A1:S17" sheet="Summary Sheet"/>
  </cacheSource>
  <cacheFields count="21">
    <cacheField name="MONTH" numFmtId="0">
      <sharedItems/>
    </cacheField>
    <cacheField name="HR L&amp;D TEAM" numFmtId="166">
      <sharedItems containsSemiMixedTypes="0" containsString="0" containsNumber="1" containsInteger="1" minValue="267000" maxValue="4047000" count="3">
        <n v="270000"/>
        <n v="267000"/>
        <n v="4047000"/>
      </sharedItems>
    </cacheField>
    <cacheField name="TOTAL REVENUE" numFmtId="166">
      <sharedItems containsSemiMixedTypes="0" containsString="0" containsNumber="1" containsInteger="1" minValue="400000" maxValue="24300000" count="14">
        <n v="400000"/>
        <n v="600000"/>
        <n v="1250000"/>
        <n v="1350000"/>
        <n v="1600000"/>
        <n v="1700000"/>
        <n v="1750000"/>
        <n v="1800000"/>
        <n v="1850000"/>
        <n v="1950000"/>
        <n v="2200000"/>
        <n v="2400000"/>
        <n v="2600000"/>
        <n v="24300000"/>
      </sharedItems>
    </cacheField>
    <cacheField name="TOTAL COST" numFmtId="166">
      <sharedItems containsSemiMixedTypes="0" containsString="0" containsNumber="1" containsInteger="1" minValue="660000" maxValue="25592000" count="11">
        <n v="660000"/>
        <n v="770000"/>
        <n v="1202000"/>
        <n v="1605000"/>
        <n v="1655000"/>
        <n v="1755000"/>
        <n v="1855000"/>
        <n v="1905000"/>
        <n v="2005000"/>
        <n v="2105000"/>
        <n v="25592000"/>
      </sharedItems>
    </cacheField>
    <cacheField name="TOTAL OPERATING COST" numFmtId="166">
      <sharedItems containsSemiMixedTypes="0" containsString="0" containsNumber="1" containsInteger="1" minValue="90000" maxValue="3095000" count="4">
        <n v="90000"/>
        <n v="100000"/>
        <n v="235000"/>
        <n v="3095000"/>
      </sharedItems>
    </cacheField>
    <cacheField name="TOTAL NEW BUSINESS" numFmtId="166">
      <sharedItems containsSemiMixedTypes="0" containsString="0" containsNumber="1" containsInteger="1" minValue="0" maxValue="12100000"/>
    </cacheField>
    <cacheField name="MONTHLY PROFIT/LOSS" numFmtId="166">
      <sharedItems containsSemiMixedTypes="0" containsString="0" containsNumber="1" containsInteger="1" minValue="-1292000" maxValue="495000" count="12">
        <n v="-260000"/>
        <n v="-170000"/>
        <n v="48000"/>
        <n v="-255000"/>
        <n v="-405000"/>
        <n v="-155000"/>
        <n v="-105000"/>
        <n v="-55000"/>
        <n v="95000"/>
        <n v="295000"/>
        <n v="495000"/>
        <n v="-1292000"/>
      </sharedItems>
    </cacheField>
    <cacheField name="HR COST" numFmtId="166">
      <sharedItems containsNonDate="0" containsString="0" containsBlank="1" count="1">
        <m/>
      </sharedItems>
    </cacheField>
    <cacheField name="TOTAL MARKETING COST" numFmtId="166">
      <sharedItems containsSemiMixedTypes="0" containsString="0" containsNumber="1" containsInteger="1" minValue="110000" maxValue="10740000" count="10">
        <n v="110000"/>
        <n v="170000"/>
        <n v="270000"/>
        <n v="570000"/>
        <n v="620000"/>
        <n v="720000"/>
        <n v="820000"/>
        <n v="920000"/>
        <n v="1020000"/>
        <n v="10740000"/>
      </sharedItems>
    </cacheField>
    <cacheField name="MONTHLY P&amp;L" numFmtId="166">
      <sharedItems containsSemiMixedTypes="0" containsString="0" containsNumber="1" containsInteger="1" minValue="-1292000" maxValue="495000" count="12">
        <n v="-260000"/>
        <n v="-170000"/>
        <n v="48000"/>
        <n v="-255000"/>
        <n v="-405000"/>
        <n v="-155000"/>
        <n v="-105000"/>
        <n v="-55000"/>
        <n v="95000"/>
        <n v="295000"/>
        <n v="495000"/>
        <n v="-1292000"/>
      </sharedItems>
    </cacheField>
    <cacheField name="CASH FLOW CUMULATIVE" numFmtId="166">
      <sharedItems containsSemiMixedTypes="0" containsString="0" containsNumber="1" containsInteger="1" minValue="-2177000" maxValue="-260000" count="15">
        <n v="-260000"/>
        <n v="-430000"/>
        <n v="-382000"/>
        <n v="-637000"/>
        <n v="-1042000"/>
        <n v="-1197000"/>
        <n v="-1352000"/>
        <n v="-1457000"/>
        <n v="-1562000"/>
        <n v="-1967000"/>
        <n v="-2122000"/>
        <n v="-2177000"/>
        <n v="-2082000"/>
        <n v="-1787000"/>
        <n v="-1292000"/>
      </sharedItems>
    </cacheField>
    <cacheField name="EXISTING PIPELINE" numFmtId="166">
      <sharedItems containsSemiMixedTypes="0" containsString="0" containsNumber="1" containsInteger="1" minValue="400000" maxValue="12200000"/>
    </cacheField>
    <cacheField name="TOTAL NEW BUSINESS2" numFmtId="166">
      <sharedItems containsSemiMixedTypes="0" containsString="0" containsNumber="1" containsInteger="1" minValue="0" maxValue="12100000"/>
    </cacheField>
    <cacheField name="Product Back Office Cost" numFmtId="166">
      <sharedItems containsSemiMixedTypes="0" containsString="0" containsNumber="1" containsInteger="1" minValue="0" maxValue="3050000"/>
    </cacheField>
    <cacheField name="Product Marketing Cost" numFmtId="166">
      <sharedItems containsSemiMixedTypes="0" containsString="0" containsNumber="1" containsInteger="1" minValue="0" maxValue="10740000"/>
    </cacheField>
    <cacheField name="Product Revenue" numFmtId="166">
      <sharedItems containsSemiMixedTypes="0" containsString="0" containsNumber="1" containsInteger="1" minValue="0" maxValue="10000000"/>
    </cacheField>
    <cacheField name="Profit" numFmtId="166">
      <sharedItems containsSemiMixedTypes="0" containsString="0" containsNumber="1" containsInteger="1" minValue="-3790000" maxValue="230000" count="11">
        <n v="0"/>
        <n v="-470000"/>
        <n v="-620000"/>
        <n v="-570000"/>
        <n v="-420000"/>
        <n v="-370000"/>
        <n v="-320000"/>
        <n v="-170000"/>
        <n v="30000"/>
        <n v="230000"/>
        <n v="-3790000"/>
      </sharedItems>
    </cacheField>
    <cacheField name="Cash Flow" numFmtId="166">
      <sharedItems containsSemiMixedTypes="0" containsString="0" containsNumber="1" containsInteger="1" minValue="-43220000" maxValue="0"/>
    </cacheField>
    <cacheField name="TECH TEAM" numFmtId="166">
      <sharedItems containsSemiMixedTypes="0" containsString="0" containsNumber="1" containsInteger="1" minValue="190000" maxValue="5610000"/>
    </cacheField>
    <cacheField name="TEAM/STREAM WISE CONTRIBUTION" numFmtId="0">
      <sharedItems containsBlank="1" count="14">
        <s v="Office Cost"/>
        <s v="Operation Cost"/>
        <s v="Partner Cost"/>
        <s v="Product Back Office Cost"/>
        <s v="Product Marketing Cost"/>
        <s v="Product Team(LowCode+L&amp;D+Code+MERN Dev)"/>
        <s v="Profit"/>
        <s v="Total Cost"/>
        <s v="Total Marketing"/>
        <s v="Total New Business"/>
        <s v="Total Ops Cost"/>
        <s v="Total Revenue"/>
        <s v="Travel Cost"/>
        <m/>
      </sharedItems>
    </cacheField>
    <cacheField name="Sum Rev/Cost of each Team" numFmtId="0">
      <sharedItems containsString="0" containsBlank="1" containsNumber="1" containsInteger="1" minValue="-3790000" maxValue="89907000" count="13">
        <n v="650000"/>
        <n v="455000"/>
        <n v="3050000"/>
        <n v="10740000"/>
        <n v="1950000"/>
        <n v="-3790000"/>
        <n v="25592000"/>
        <n v="12100000"/>
        <n v="3095000"/>
        <n v="24300000"/>
        <n v="375000"/>
        <m/>
        <n v="89907000"/>
      </sharedItems>
    </cacheField>
  </cacheFields>
  <extLst>
    <ext xmlns:x14="http://schemas.microsoft.com/office/spreadsheetml/2009/9/main" uri="{725AE2AE-9491-48be-B2B4-4EB974FC3084}">
      <x14:pivotCacheDefinition pivotCacheId="818459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s v="January"/>
    <x v="0"/>
    <x v="0"/>
    <x v="0"/>
    <x v="0"/>
    <n v="0"/>
    <x v="0"/>
    <x v="0"/>
    <x v="0"/>
    <x v="0"/>
    <x v="0"/>
    <n v="400000"/>
    <n v="0"/>
    <n v="0"/>
    <n v="0"/>
    <n v="0"/>
    <x v="0"/>
    <n v="0"/>
    <n v="190000"/>
    <x v="0"/>
    <x v="0"/>
  </r>
  <r>
    <s v="February"/>
    <x v="0"/>
    <x v="1"/>
    <x v="1"/>
    <x v="1"/>
    <n v="0"/>
    <x v="1"/>
    <x v="0"/>
    <x v="1"/>
    <x v="1"/>
    <x v="1"/>
    <n v="600000"/>
    <n v="0"/>
    <n v="0"/>
    <n v="0"/>
    <n v="0"/>
    <x v="0"/>
    <n v="0"/>
    <n v="230000"/>
    <x v="1"/>
    <x v="1"/>
  </r>
  <r>
    <s v="March"/>
    <x v="1"/>
    <x v="2"/>
    <x v="2"/>
    <x v="2"/>
    <n v="400000"/>
    <x v="2"/>
    <x v="0"/>
    <x v="2"/>
    <x v="2"/>
    <x v="2"/>
    <n v="850000"/>
    <n v="400000"/>
    <n v="300000"/>
    <n v="270000"/>
    <n v="100000"/>
    <x v="1"/>
    <n v="-470000"/>
    <n v="430000"/>
    <x v="2"/>
    <x v="0"/>
  </r>
  <r>
    <s v="April"/>
    <x v="0"/>
    <x v="3"/>
    <x v="3"/>
    <x v="2"/>
    <n v="550000"/>
    <x v="3"/>
    <x v="0"/>
    <x v="3"/>
    <x v="3"/>
    <x v="3"/>
    <n v="800000"/>
    <n v="550000"/>
    <n v="300000"/>
    <n v="570000"/>
    <n v="250000"/>
    <x v="2"/>
    <n v="-1090000"/>
    <n v="530000"/>
    <x v="3"/>
    <x v="2"/>
  </r>
  <r>
    <s v="May"/>
    <x v="0"/>
    <x v="2"/>
    <x v="4"/>
    <x v="2"/>
    <n v="650000"/>
    <x v="4"/>
    <x v="0"/>
    <x v="4"/>
    <x v="4"/>
    <x v="4"/>
    <n v="600000"/>
    <n v="650000"/>
    <n v="300000"/>
    <n v="620000"/>
    <n v="350000"/>
    <x v="3"/>
    <n v="-1660000"/>
    <n v="530000"/>
    <x v="4"/>
    <x v="3"/>
  </r>
  <r>
    <s v="June"/>
    <x v="0"/>
    <x v="4"/>
    <x v="5"/>
    <x v="2"/>
    <n v="750000"/>
    <x v="5"/>
    <x v="0"/>
    <x v="5"/>
    <x v="5"/>
    <x v="5"/>
    <n v="850000"/>
    <n v="750000"/>
    <n v="300000"/>
    <n v="720000"/>
    <n v="450000"/>
    <x v="3"/>
    <n v="-2230000"/>
    <n v="530000"/>
    <x v="5"/>
    <x v="4"/>
  </r>
  <r>
    <s v="July"/>
    <x v="0"/>
    <x v="5"/>
    <x v="6"/>
    <x v="2"/>
    <n v="850000"/>
    <x v="5"/>
    <x v="0"/>
    <x v="6"/>
    <x v="5"/>
    <x v="6"/>
    <n v="850000"/>
    <n v="850000"/>
    <n v="300000"/>
    <n v="820000"/>
    <n v="550000"/>
    <x v="3"/>
    <n v="-2800000"/>
    <n v="530000"/>
    <x v="6"/>
    <x v="5"/>
  </r>
  <r>
    <s v="August"/>
    <x v="0"/>
    <x v="6"/>
    <x v="6"/>
    <x v="2"/>
    <n v="950000"/>
    <x v="6"/>
    <x v="0"/>
    <x v="6"/>
    <x v="6"/>
    <x v="7"/>
    <n v="800000"/>
    <n v="950000"/>
    <n v="300000"/>
    <n v="820000"/>
    <n v="650000"/>
    <x v="1"/>
    <n v="-3270000"/>
    <n v="530000"/>
    <x v="7"/>
    <x v="6"/>
  </r>
  <r>
    <s v="September"/>
    <x v="0"/>
    <x v="7"/>
    <x v="7"/>
    <x v="2"/>
    <n v="1050000"/>
    <x v="6"/>
    <x v="0"/>
    <x v="6"/>
    <x v="6"/>
    <x v="8"/>
    <n v="750000"/>
    <n v="1050000"/>
    <n v="350000"/>
    <n v="820000"/>
    <n v="750000"/>
    <x v="4"/>
    <n v="-3690000"/>
    <n v="580000"/>
    <x v="8"/>
    <x v="3"/>
  </r>
  <r>
    <s v="October"/>
    <x v="0"/>
    <x v="4"/>
    <x v="8"/>
    <x v="2"/>
    <n v="850000"/>
    <x v="4"/>
    <x v="0"/>
    <x v="7"/>
    <x v="4"/>
    <x v="9"/>
    <n v="750000"/>
    <n v="850000"/>
    <n v="350000"/>
    <n v="920000"/>
    <n v="850000"/>
    <x v="4"/>
    <n v="-4110000"/>
    <n v="580000"/>
    <x v="9"/>
    <x v="7"/>
  </r>
  <r>
    <s v="November"/>
    <x v="0"/>
    <x v="8"/>
    <x v="8"/>
    <x v="2"/>
    <n v="900000"/>
    <x v="5"/>
    <x v="0"/>
    <x v="7"/>
    <x v="5"/>
    <x v="10"/>
    <n v="950000"/>
    <n v="900000"/>
    <n v="350000"/>
    <n v="920000"/>
    <n v="900000"/>
    <x v="5"/>
    <n v="-4480000"/>
    <n v="580000"/>
    <x v="10"/>
    <x v="8"/>
  </r>
  <r>
    <s v="December"/>
    <x v="0"/>
    <x v="9"/>
    <x v="8"/>
    <x v="2"/>
    <n v="950000"/>
    <x v="7"/>
    <x v="0"/>
    <x v="7"/>
    <x v="7"/>
    <x v="11"/>
    <n v="1000000"/>
    <n v="950000"/>
    <n v="350000"/>
    <n v="920000"/>
    <n v="950000"/>
    <x v="6"/>
    <n v="-4800000"/>
    <n v="580000"/>
    <x v="11"/>
    <x v="9"/>
  </r>
  <r>
    <s v="January"/>
    <x v="0"/>
    <x v="10"/>
    <x v="9"/>
    <x v="2"/>
    <n v="1200000"/>
    <x v="8"/>
    <x v="0"/>
    <x v="8"/>
    <x v="8"/>
    <x v="12"/>
    <n v="1000000"/>
    <n v="1200000"/>
    <n v="350000"/>
    <n v="1020000"/>
    <n v="1200000"/>
    <x v="7"/>
    <n v="-4970000"/>
    <n v="580000"/>
    <x v="12"/>
    <x v="10"/>
  </r>
  <r>
    <s v="February"/>
    <x v="0"/>
    <x v="11"/>
    <x v="9"/>
    <x v="2"/>
    <n v="1400000"/>
    <x v="9"/>
    <x v="0"/>
    <x v="8"/>
    <x v="9"/>
    <x v="13"/>
    <n v="1000000"/>
    <n v="1400000"/>
    <n v="350000"/>
    <n v="1020000"/>
    <n v="1400000"/>
    <x v="8"/>
    <n v="-4940000"/>
    <n v="580000"/>
    <x v="13"/>
    <x v="11"/>
  </r>
  <r>
    <s v="March"/>
    <x v="0"/>
    <x v="12"/>
    <x v="9"/>
    <x v="2"/>
    <n v="1600000"/>
    <x v="10"/>
    <x v="0"/>
    <x v="8"/>
    <x v="10"/>
    <x v="14"/>
    <n v="1000000"/>
    <n v="1600000"/>
    <n v="350000"/>
    <n v="1020000"/>
    <n v="1600000"/>
    <x v="9"/>
    <n v="-4710000"/>
    <n v="580000"/>
    <x v="13"/>
    <x v="11"/>
  </r>
  <r>
    <s v="Total"/>
    <x v="2"/>
    <x v="13"/>
    <x v="10"/>
    <x v="3"/>
    <n v="12100000"/>
    <x v="11"/>
    <x v="0"/>
    <x v="9"/>
    <x v="11"/>
    <x v="14"/>
    <n v="12200000"/>
    <n v="12100000"/>
    <n v="3050000"/>
    <n v="10740000"/>
    <n v="10000000"/>
    <x v="10"/>
    <n v="-43220000"/>
    <n v="5610000"/>
    <x v="13"/>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9DE9E2-C5A2-4D44-927D-B41E3530CA1D}"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8" firstHeaderRow="1" firstDataRow="1" firstDataCol="1"/>
  <pivotFields count="21">
    <pivotField showAll="0"/>
    <pivotField numFmtId="166" showAll="0"/>
    <pivotField axis="axisRow" numFmtId="166" showAll="0">
      <items count="15">
        <item x="0"/>
        <item x="1"/>
        <item x="2"/>
        <item x="3"/>
        <item x="4"/>
        <item x="5"/>
        <item x="6"/>
        <item x="7"/>
        <item x="8"/>
        <item x="9"/>
        <item x="10"/>
        <item x="11"/>
        <item x="12"/>
        <item x="13"/>
        <item t="default"/>
      </items>
    </pivotField>
    <pivotField dataField="1" numFmtId="166" showAll="0">
      <items count="12">
        <item x="0"/>
        <item x="1"/>
        <item x="2"/>
        <item x="3"/>
        <item x="4"/>
        <item x="5"/>
        <item x="6"/>
        <item x="7"/>
        <item x="8"/>
        <item x="9"/>
        <item x="10"/>
        <item t="default"/>
      </items>
    </pivotField>
    <pivotField numFmtId="166" showAll="0"/>
    <pivotField numFmtId="166" showAll="0"/>
    <pivotField numFmtId="166"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showAll="0"/>
    <pivotField showAll="0"/>
  </pivotFields>
  <rowFields count="1">
    <field x="2"/>
  </rowFields>
  <rowItems count="15">
    <i>
      <x/>
    </i>
    <i>
      <x v="1"/>
    </i>
    <i>
      <x v="2"/>
    </i>
    <i>
      <x v="3"/>
    </i>
    <i>
      <x v="4"/>
    </i>
    <i>
      <x v="5"/>
    </i>
    <i>
      <x v="6"/>
    </i>
    <i>
      <x v="7"/>
    </i>
    <i>
      <x v="8"/>
    </i>
    <i>
      <x v="9"/>
    </i>
    <i>
      <x v="10"/>
    </i>
    <i>
      <x v="11"/>
    </i>
    <i>
      <x v="12"/>
    </i>
    <i>
      <x v="13"/>
    </i>
    <i t="grand">
      <x/>
    </i>
  </rowItems>
  <colItems count="1">
    <i/>
  </colItems>
  <dataFields count="1">
    <dataField name="Sum of TOTAL COST" fld="3" baseField="0" baseItem="0" numFmtId="166"/>
  </dataFields>
  <chartFormats count="2">
    <chartFormat chart="0" format="3"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F4F58D-A913-4F6F-AE5A-2929802A2C09}"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7" firstHeaderRow="1" firstDataRow="1" firstDataCol="1"/>
  <pivotFields count="21">
    <pivotField showAll="0"/>
    <pivotField numFmtId="166" showAll="0"/>
    <pivotField numFmtId="166" showAll="0"/>
    <pivotField numFmtId="166" showAll="0"/>
    <pivotField numFmtId="166" showAll="0"/>
    <pivotField numFmtId="166" showAll="0"/>
    <pivotField numFmtId="166"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axis="axisRow" multipleItemSelectionAllowed="1" showAll="0">
      <items count="15">
        <item x="0"/>
        <item x="1"/>
        <item x="2"/>
        <item x="3"/>
        <item x="4"/>
        <item x="5"/>
        <item x="6"/>
        <item x="7"/>
        <item x="8"/>
        <item x="9"/>
        <item x="10"/>
        <item x="11"/>
        <item x="12"/>
        <item h="1" x="13"/>
        <item t="default"/>
      </items>
    </pivotField>
    <pivotField dataField="1" showAll="0"/>
  </pivotFields>
  <rowFields count="1">
    <field x="19"/>
  </rowFields>
  <rowItems count="14">
    <i>
      <x/>
    </i>
    <i>
      <x v="1"/>
    </i>
    <i>
      <x v="2"/>
    </i>
    <i>
      <x v="3"/>
    </i>
    <i>
      <x v="4"/>
    </i>
    <i>
      <x v="5"/>
    </i>
    <i>
      <x v="6"/>
    </i>
    <i>
      <x v="7"/>
    </i>
    <i>
      <x v="8"/>
    </i>
    <i>
      <x v="9"/>
    </i>
    <i>
      <x v="10"/>
    </i>
    <i>
      <x v="11"/>
    </i>
    <i>
      <x v="12"/>
    </i>
    <i t="grand">
      <x/>
    </i>
  </rowItems>
  <colItems count="1">
    <i/>
  </colItems>
  <dataFields count="1">
    <dataField name="Sum of Sum Rev/Cost of each Team" fld="20" baseField="0" baseItem="0" numFmtId="43"/>
  </dataFields>
  <formats count="3">
    <format dxfId="4">
      <pivotArea dataOnly="0" labelOnly="1" outline="0" axis="axisValues" fieldPosition="0"/>
    </format>
    <format dxfId="5">
      <pivotArea outline="0" collapsedLevelsAreSubtotals="1" fieldPosition="0"/>
    </format>
    <format dxfId="3">
      <pivotArea dataOnly="0" fieldPosition="0">
        <references count="1">
          <reference field="19" count="1">
            <x v="5"/>
          </reference>
        </references>
      </pivotArea>
    </format>
  </formats>
  <chartFormats count="28">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9" count="1" selected="0">
            <x v="8"/>
          </reference>
        </references>
      </pivotArea>
    </chartFormat>
    <chartFormat chart="0" format="4">
      <pivotArea type="data" outline="0" fieldPosition="0">
        <references count="2">
          <reference field="4294967294" count="1" selected="0">
            <x v="0"/>
          </reference>
          <reference field="19" count="1" selected="0">
            <x v="9"/>
          </reference>
        </references>
      </pivotArea>
    </chartFormat>
    <chartFormat chart="0" format="5">
      <pivotArea type="data" outline="0" fieldPosition="0">
        <references count="2">
          <reference field="4294967294" count="1" selected="0">
            <x v="0"/>
          </reference>
          <reference field="19" count="1" selected="0">
            <x v="10"/>
          </reference>
        </references>
      </pivotArea>
    </chartFormat>
    <chartFormat chart="0" format="6">
      <pivotArea type="data" outline="0" fieldPosition="0">
        <references count="2">
          <reference field="4294967294" count="1" selected="0">
            <x v="0"/>
          </reference>
          <reference field="19" count="1" selected="0">
            <x v="11"/>
          </reference>
        </references>
      </pivotArea>
    </chartFormat>
    <chartFormat chart="0" format="7">
      <pivotArea type="data" outline="0" fieldPosition="0">
        <references count="2">
          <reference field="4294967294" count="1" selected="0">
            <x v="0"/>
          </reference>
          <reference field="19" count="1" selected="0">
            <x v="12"/>
          </reference>
        </references>
      </pivotArea>
    </chartFormat>
    <chartFormat chart="0" format="8">
      <pivotArea type="data" outline="0" fieldPosition="0">
        <references count="2">
          <reference field="4294967294" count="1" selected="0">
            <x v="0"/>
          </reference>
          <reference field="19" count="1" selected="0">
            <x v="7"/>
          </reference>
        </references>
      </pivotArea>
    </chartFormat>
    <chartFormat chart="0" format="9">
      <pivotArea type="data" outline="0" fieldPosition="0">
        <references count="2">
          <reference field="4294967294" count="1" selected="0">
            <x v="0"/>
          </reference>
          <reference field="19" count="1" selected="0">
            <x v="5"/>
          </reference>
        </references>
      </pivotArea>
    </chartFormat>
    <chartFormat chart="0" format="10">
      <pivotArea type="data" outline="0" fieldPosition="0">
        <references count="2">
          <reference field="4294967294" count="1" selected="0">
            <x v="0"/>
          </reference>
          <reference field="19" count="1" selected="0">
            <x v="4"/>
          </reference>
        </references>
      </pivotArea>
    </chartFormat>
    <chartFormat chart="0" format="11">
      <pivotArea type="data" outline="0" fieldPosition="0">
        <references count="2">
          <reference field="4294967294" count="1" selected="0">
            <x v="0"/>
          </reference>
          <reference field="19" count="1" selected="0">
            <x v="6"/>
          </reference>
        </references>
      </pivotArea>
    </chartFormat>
    <chartFormat chart="0" format="12">
      <pivotArea type="data" outline="0" fieldPosition="0">
        <references count="2">
          <reference field="4294967294" count="1" selected="0">
            <x v="0"/>
          </reference>
          <reference field="19" count="1" selected="0">
            <x v="3"/>
          </reference>
        </references>
      </pivotArea>
    </chartFormat>
    <chartFormat chart="0" format="13">
      <pivotArea type="data" outline="0" fieldPosition="0">
        <references count="2">
          <reference field="4294967294" count="1" selected="0">
            <x v="0"/>
          </reference>
          <reference field="19" count="1" selected="0">
            <x v="2"/>
          </reference>
        </references>
      </pivotArea>
    </chartFormat>
    <chartFormat chart="0" format="14">
      <pivotArea type="data" outline="0" fieldPosition="0">
        <references count="2">
          <reference field="4294967294" count="1" selected="0">
            <x v="0"/>
          </reference>
          <reference field="19" count="1" selected="0">
            <x v="1"/>
          </reference>
        </references>
      </pivotArea>
    </chartFormat>
    <chartFormat chart="0" format="15">
      <pivotArea type="data" outline="0" fieldPosition="0">
        <references count="2">
          <reference field="4294967294" count="1" selected="0">
            <x v="0"/>
          </reference>
          <reference field="19" count="1" selected="0">
            <x v="0"/>
          </reference>
        </references>
      </pivotArea>
    </chartFormat>
    <chartFormat chart="8" format="30" series="1">
      <pivotArea type="data" outline="0" fieldPosition="0">
        <references count="1">
          <reference field="4294967294" count="1" selected="0">
            <x v="0"/>
          </reference>
        </references>
      </pivotArea>
    </chartFormat>
    <chartFormat chart="8" format="31">
      <pivotArea type="data" outline="0" fieldPosition="0">
        <references count="2">
          <reference field="4294967294" count="1" selected="0">
            <x v="0"/>
          </reference>
          <reference field="19" count="1" selected="0">
            <x v="0"/>
          </reference>
        </references>
      </pivotArea>
    </chartFormat>
    <chartFormat chart="8" format="32">
      <pivotArea type="data" outline="0" fieldPosition="0">
        <references count="2">
          <reference field="4294967294" count="1" selected="0">
            <x v="0"/>
          </reference>
          <reference field="19" count="1" selected="0">
            <x v="1"/>
          </reference>
        </references>
      </pivotArea>
    </chartFormat>
    <chartFormat chart="8" format="33">
      <pivotArea type="data" outline="0" fieldPosition="0">
        <references count="2">
          <reference field="4294967294" count="1" selected="0">
            <x v="0"/>
          </reference>
          <reference field="19" count="1" selected="0">
            <x v="2"/>
          </reference>
        </references>
      </pivotArea>
    </chartFormat>
    <chartFormat chart="8" format="34">
      <pivotArea type="data" outline="0" fieldPosition="0">
        <references count="2">
          <reference field="4294967294" count="1" selected="0">
            <x v="0"/>
          </reference>
          <reference field="19" count="1" selected="0">
            <x v="3"/>
          </reference>
        </references>
      </pivotArea>
    </chartFormat>
    <chartFormat chart="8" format="35">
      <pivotArea type="data" outline="0" fieldPosition="0">
        <references count="2">
          <reference field="4294967294" count="1" selected="0">
            <x v="0"/>
          </reference>
          <reference field="19" count="1" selected="0">
            <x v="4"/>
          </reference>
        </references>
      </pivotArea>
    </chartFormat>
    <chartFormat chart="8" format="36">
      <pivotArea type="data" outline="0" fieldPosition="0">
        <references count="2">
          <reference field="4294967294" count="1" selected="0">
            <x v="0"/>
          </reference>
          <reference field="19" count="1" selected="0">
            <x v="5"/>
          </reference>
        </references>
      </pivotArea>
    </chartFormat>
    <chartFormat chart="8" format="37">
      <pivotArea type="data" outline="0" fieldPosition="0">
        <references count="2">
          <reference field="4294967294" count="1" selected="0">
            <x v="0"/>
          </reference>
          <reference field="19" count="1" selected="0">
            <x v="6"/>
          </reference>
        </references>
      </pivotArea>
    </chartFormat>
    <chartFormat chart="8" format="38">
      <pivotArea type="data" outline="0" fieldPosition="0">
        <references count="2">
          <reference field="4294967294" count="1" selected="0">
            <x v="0"/>
          </reference>
          <reference field="19" count="1" selected="0">
            <x v="7"/>
          </reference>
        </references>
      </pivotArea>
    </chartFormat>
    <chartFormat chart="8" format="39">
      <pivotArea type="data" outline="0" fieldPosition="0">
        <references count="2">
          <reference field="4294967294" count="1" selected="0">
            <x v="0"/>
          </reference>
          <reference field="19" count="1" selected="0">
            <x v="8"/>
          </reference>
        </references>
      </pivotArea>
    </chartFormat>
    <chartFormat chart="8" format="40">
      <pivotArea type="data" outline="0" fieldPosition="0">
        <references count="2">
          <reference field="4294967294" count="1" selected="0">
            <x v="0"/>
          </reference>
          <reference field="19" count="1" selected="0">
            <x v="9"/>
          </reference>
        </references>
      </pivotArea>
    </chartFormat>
    <chartFormat chart="8" format="41">
      <pivotArea type="data" outline="0" fieldPosition="0">
        <references count="2">
          <reference field="4294967294" count="1" selected="0">
            <x v="0"/>
          </reference>
          <reference field="19" count="1" selected="0">
            <x v="10"/>
          </reference>
        </references>
      </pivotArea>
    </chartFormat>
    <chartFormat chart="8" format="42">
      <pivotArea type="data" outline="0" fieldPosition="0">
        <references count="2">
          <reference field="4294967294" count="1" selected="0">
            <x v="0"/>
          </reference>
          <reference field="19" count="1" selected="0">
            <x v="11"/>
          </reference>
        </references>
      </pivotArea>
    </chartFormat>
    <chartFormat chart="8" format="43">
      <pivotArea type="data" outline="0" fieldPosition="0">
        <references count="2">
          <reference field="4294967294" count="1" selected="0">
            <x v="0"/>
          </reference>
          <reference field="19" count="1" selected="0">
            <x v="1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1BE77A-42AA-429F-9C76-DB02E49B0A6B}"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30" firstHeaderRow="1" firstDataRow="1" firstDataCol="1"/>
  <pivotFields count="21">
    <pivotField showAll="0"/>
    <pivotField axis="axisRow" dataField="1" numFmtId="166" showAll="0">
      <items count="4">
        <item x="1"/>
        <item x="0"/>
        <item x="2"/>
        <item t="default"/>
      </items>
    </pivotField>
    <pivotField numFmtId="166" showAll="0"/>
    <pivotField numFmtId="166" showAll="0"/>
    <pivotField axis="axisRow" numFmtId="166" showAll="0">
      <items count="5">
        <item x="0"/>
        <item x="1"/>
        <item x="2"/>
        <item x="3"/>
        <item t="default"/>
      </items>
    </pivotField>
    <pivotField numFmtId="166" showAll="0"/>
    <pivotField numFmtId="166" showAll="0"/>
    <pivotField showAll="0">
      <items count="2">
        <item x="0"/>
        <item t="default"/>
      </items>
    </pivotField>
    <pivotField axis="axisRow" numFmtId="166" showAll="0" sumSubtotal="1">
      <items count="11">
        <item x="0"/>
        <item x="1"/>
        <item x="2"/>
        <item x="3"/>
        <item x="4"/>
        <item x="5"/>
        <item x="6"/>
        <item x="7"/>
        <item x="8"/>
        <item x="9"/>
        <item t="sum"/>
      </items>
    </pivotField>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showAll="0"/>
    <pivotField showAll="0"/>
  </pivotFields>
  <rowFields count="3">
    <field x="4"/>
    <field x="8"/>
    <field x="1"/>
  </rowFields>
  <rowItems count="25">
    <i>
      <x/>
    </i>
    <i r="1">
      <x/>
    </i>
    <i r="2">
      <x v="1"/>
    </i>
    <i>
      <x v="1"/>
    </i>
    <i r="1">
      <x v="1"/>
    </i>
    <i r="2">
      <x v="1"/>
    </i>
    <i>
      <x v="2"/>
    </i>
    <i r="1">
      <x v="2"/>
    </i>
    <i r="2">
      <x/>
    </i>
    <i r="1">
      <x v="3"/>
    </i>
    <i r="2">
      <x v="1"/>
    </i>
    <i r="1">
      <x v="4"/>
    </i>
    <i r="2">
      <x v="1"/>
    </i>
    <i r="1">
      <x v="5"/>
    </i>
    <i r="2">
      <x v="1"/>
    </i>
    <i r="1">
      <x v="6"/>
    </i>
    <i r="2">
      <x v="1"/>
    </i>
    <i r="1">
      <x v="7"/>
    </i>
    <i r="2">
      <x v="1"/>
    </i>
    <i r="1">
      <x v="8"/>
    </i>
    <i r="2">
      <x v="1"/>
    </i>
    <i>
      <x v="3"/>
    </i>
    <i r="1">
      <x v="9"/>
    </i>
    <i r="2">
      <x v="2"/>
    </i>
    <i t="grand">
      <x/>
    </i>
  </rowItems>
  <colItems count="1">
    <i/>
  </colItems>
  <dataFields count="1">
    <dataField name="Sum of HR L&amp;D TEAM" fld="1" baseField="0" baseItem="0" numFmtId="166"/>
  </dataFields>
  <chartFormats count="21">
    <chartFormat chart="0" format="8" series="1">
      <pivotArea type="data" outline="0" fieldPosition="0">
        <references count="1">
          <reference field="4294967294" count="1" selected="0">
            <x v="0"/>
          </reference>
        </references>
      </pivotArea>
    </chartFormat>
    <chartFormat chart="0" format="11">
      <pivotArea type="data" outline="0" fieldPosition="0">
        <references count="4">
          <reference field="4294967294" count="1" selected="0">
            <x v="0"/>
          </reference>
          <reference field="1" count="1" selected="0">
            <x v="1"/>
          </reference>
          <reference field="4" count="1" selected="0">
            <x v="0"/>
          </reference>
          <reference field="8" count="1" selected="0">
            <x v="0"/>
          </reference>
        </references>
      </pivotArea>
    </chartFormat>
    <chartFormat chart="0" format="12">
      <pivotArea type="data" outline="0" fieldPosition="0">
        <references count="4">
          <reference field="4294967294" count="1" selected="0">
            <x v="0"/>
          </reference>
          <reference field="1" count="1" selected="0">
            <x v="1"/>
          </reference>
          <reference field="4" count="1" selected="0">
            <x v="1"/>
          </reference>
          <reference field="8" count="1" selected="0">
            <x v="1"/>
          </reference>
        </references>
      </pivotArea>
    </chartFormat>
    <chartFormat chart="0" format="13">
      <pivotArea type="data" outline="0" fieldPosition="0">
        <references count="4">
          <reference field="4294967294" count="1" selected="0">
            <x v="0"/>
          </reference>
          <reference field="1" count="1" selected="0">
            <x v="0"/>
          </reference>
          <reference field="4" count="1" selected="0">
            <x v="2"/>
          </reference>
          <reference field="8" count="1" selected="0">
            <x v="2"/>
          </reference>
        </references>
      </pivotArea>
    </chartFormat>
    <chartFormat chart="0" format="14">
      <pivotArea type="data" outline="0" fieldPosition="0">
        <references count="4">
          <reference field="4294967294" count="1" selected="0">
            <x v="0"/>
          </reference>
          <reference field="1" count="1" selected="0">
            <x v="1"/>
          </reference>
          <reference field="4" count="1" selected="0">
            <x v="2"/>
          </reference>
          <reference field="8" count="1" selected="0">
            <x v="3"/>
          </reference>
        </references>
      </pivotArea>
    </chartFormat>
    <chartFormat chart="0" format="15">
      <pivotArea type="data" outline="0" fieldPosition="0">
        <references count="4">
          <reference field="4294967294" count="1" selected="0">
            <x v="0"/>
          </reference>
          <reference field="1" count="1" selected="0">
            <x v="1"/>
          </reference>
          <reference field="4" count="1" selected="0">
            <x v="2"/>
          </reference>
          <reference field="8" count="1" selected="0">
            <x v="4"/>
          </reference>
        </references>
      </pivotArea>
    </chartFormat>
    <chartFormat chart="0" format="16">
      <pivotArea type="data" outline="0" fieldPosition="0">
        <references count="4">
          <reference field="4294967294" count="1" selected="0">
            <x v="0"/>
          </reference>
          <reference field="1" count="1" selected="0">
            <x v="1"/>
          </reference>
          <reference field="4" count="1" selected="0">
            <x v="2"/>
          </reference>
          <reference field="8" count="1" selected="0">
            <x v="5"/>
          </reference>
        </references>
      </pivotArea>
    </chartFormat>
    <chartFormat chart="0" format="17">
      <pivotArea type="data" outline="0" fieldPosition="0">
        <references count="4">
          <reference field="4294967294" count="1" selected="0">
            <x v="0"/>
          </reference>
          <reference field="1" count="1" selected="0">
            <x v="1"/>
          </reference>
          <reference field="4" count="1" selected="0">
            <x v="2"/>
          </reference>
          <reference field="8" count="1" selected="0">
            <x v="6"/>
          </reference>
        </references>
      </pivotArea>
    </chartFormat>
    <chartFormat chart="0" format="18">
      <pivotArea type="data" outline="0" fieldPosition="0">
        <references count="4">
          <reference field="4294967294" count="1" selected="0">
            <x v="0"/>
          </reference>
          <reference field="1" count="1" selected="0">
            <x v="1"/>
          </reference>
          <reference field="4" count="1" selected="0">
            <x v="2"/>
          </reference>
          <reference field="8" count="1" selected="0">
            <x v="7"/>
          </reference>
        </references>
      </pivotArea>
    </chartFormat>
    <chartFormat chart="0" format="19">
      <pivotArea type="data" outline="0" fieldPosition="0">
        <references count="4">
          <reference field="4294967294" count="1" selected="0">
            <x v="0"/>
          </reference>
          <reference field="1" count="1" selected="0">
            <x v="1"/>
          </reference>
          <reference field="4" count="1" selected="0">
            <x v="2"/>
          </reference>
          <reference field="8" count="1" selected="0">
            <x v="8"/>
          </reference>
        </references>
      </pivotArea>
    </chartFormat>
    <chartFormat chart="8" format="31" series="1">
      <pivotArea type="data" outline="0" fieldPosition="0">
        <references count="1">
          <reference field="4294967294" count="1" selected="0">
            <x v="0"/>
          </reference>
        </references>
      </pivotArea>
    </chartFormat>
    <chartFormat chart="8" format="32">
      <pivotArea type="data" outline="0" fieldPosition="0">
        <references count="4">
          <reference field="4294967294" count="1" selected="0">
            <x v="0"/>
          </reference>
          <reference field="1" count="1" selected="0">
            <x v="1"/>
          </reference>
          <reference field="4" count="1" selected="0">
            <x v="0"/>
          </reference>
          <reference field="8" count="1" selected="0">
            <x v="0"/>
          </reference>
        </references>
      </pivotArea>
    </chartFormat>
    <chartFormat chart="8" format="33">
      <pivotArea type="data" outline="0" fieldPosition="0">
        <references count="4">
          <reference field="4294967294" count="1" selected="0">
            <x v="0"/>
          </reference>
          <reference field="1" count="1" selected="0">
            <x v="1"/>
          </reference>
          <reference field="4" count="1" selected="0">
            <x v="1"/>
          </reference>
          <reference field="8" count="1" selected="0">
            <x v="1"/>
          </reference>
        </references>
      </pivotArea>
    </chartFormat>
    <chartFormat chart="8" format="34">
      <pivotArea type="data" outline="0" fieldPosition="0">
        <references count="4">
          <reference field="4294967294" count="1" selected="0">
            <x v="0"/>
          </reference>
          <reference field="1" count="1" selected="0">
            <x v="0"/>
          </reference>
          <reference field="4" count="1" selected="0">
            <x v="2"/>
          </reference>
          <reference field="8" count="1" selected="0">
            <x v="2"/>
          </reference>
        </references>
      </pivotArea>
    </chartFormat>
    <chartFormat chart="8" format="35">
      <pivotArea type="data" outline="0" fieldPosition="0">
        <references count="4">
          <reference field="4294967294" count="1" selected="0">
            <x v="0"/>
          </reference>
          <reference field="1" count="1" selected="0">
            <x v="1"/>
          </reference>
          <reference field="4" count="1" selected="0">
            <x v="2"/>
          </reference>
          <reference field="8" count="1" selected="0">
            <x v="3"/>
          </reference>
        </references>
      </pivotArea>
    </chartFormat>
    <chartFormat chart="8" format="36">
      <pivotArea type="data" outline="0" fieldPosition="0">
        <references count="4">
          <reference field="4294967294" count="1" selected="0">
            <x v="0"/>
          </reference>
          <reference field="1" count="1" selected="0">
            <x v="1"/>
          </reference>
          <reference field="4" count="1" selected="0">
            <x v="2"/>
          </reference>
          <reference field="8" count="1" selected="0">
            <x v="4"/>
          </reference>
        </references>
      </pivotArea>
    </chartFormat>
    <chartFormat chart="8" format="37">
      <pivotArea type="data" outline="0" fieldPosition="0">
        <references count="4">
          <reference field="4294967294" count="1" selected="0">
            <x v="0"/>
          </reference>
          <reference field="1" count="1" selected="0">
            <x v="1"/>
          </reference>
          <reference field="4" count="1" selected="0">
            <x v="2"/>
          </reference>
          <reference field="8" count="1" selected="0">
            <x v="5"/>
          </reference>
        </references>
      </pivotArea>
    </chartFormat>
    <chartFormat chart="8" format="38">
      <pivotArea type="data" outline="0" fieldPosition="0">
        <references count="4">
          <reference field="4294967294" count="1" selected="0">
            <x v="0"/>
          </reference>
          <reference field="1" count="1" selected="0">
            <x v="1"/>
          </reference>
          <reference field="4" count="1" selected="0">
            <x v="2"/>
          </reference>
          <reference field="8" count="1" selected="0">
            <x v="6"/>
          </reference>
        </references>
      </pivotArea>
    </chartFormat>
    <chartFormat chart="8" format="39">
      <pivotArea type="data" outline="0" fieldPosition="0">
        <references count="4">
          <reference field="4294967294" count="1" selected="0">
            <x v="0"/>
          </reference>
          <reference field="1" count="1" selected="0">
            <x v="1"/>
          </reference>
          <reference field="4" count="1" selected="0">
            <x v="2"/>
          </reference>
          <reference field="8" count="1" selected="0">
            <x v="7"/>
          </reference>
        </references>
      </pivotArea>
    </chartFormat>
    <chartFormat chart="8" format="40">
      <pivotArea type="data" outline="0" fieldPosition="0">
        <references count="4">
          <reference field="4294967294" count="1" selected="0">
            <x v="0"/>
          </reference>
          <reference field="1" count="1" selected="0">
            <x v="1"/>
          </reference>
          <reference field="4" count="1" selected="0">
            <x v="2"/>
          </reference>
          <reference field="8" count="1" selected="0">
            <x v="8"/>
          </reference>
        </references>
      </pivotArea>
    </chartFormat>
    <chartFormat chart="8" format="41">
      <pivotArea type="data" outline="0" fieldPosition="0">
        <references count="4">
          <reference field="4294967294" count="1" selected="0">
            <x v="0"/>
          </reference>
          <reference field="1" count="1" selected="0">
            <x v="2"/>
          </reference>
          <reference field="4" count="1" selected="0">
            <x v="3"/>
          </reference>
          <reference field="8" count="1" selected="0">
            <x v="9"/>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CE42AA-A44D-448A-AA6B-D39A391933FD}"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6" firstHeaderRow="1" firstDataRow="1" firstDataCol="1"/>
  <pivotFields count="21">
    <pivotField showAll="0"/>
    <pivotField numFmtId="166" showAll="0"/>
    <pivotField numFmtId="166" showAll="0">
      <items count="15">
        <item x="0"/>
        <item x="1"/>
        <item x="2"/>
        <item x="3"/>
        <item x="4"/>
        <item x="5"/>
        <item x="6"/>
        <item x="7"/>
        <item x="8"/>
        <item x="9"/>
        <item x="10"/>
        <item x="11"/>
        <item x="12"/>
        <item x="13"/>
        <item t="default"/>
      </items>
    </pivotField>
    <pivotField numFmtId="166" showAll="0">
      <items count="12">
        <item x="0"/>
        <item x="1"/>
        <item x="2"/>
        <item x="3"/>
        <item x="4"/>
        <item x="5"/>
        <item x="6"/>
        <item x="7"/>
        <item x="8"/>
        <item x="9"/>
        <item x="10"/>
        <item t="default"/>
      </items>
    </pivotField>
    <pivotField numFmtId="166" showAll="0"/>
    <pivotField numFmtId="166" showAll="0"/>
    <pivotField axis="axisRow" dataField="1" numFmtId="166" showAll="0">
      <items count="13">
        <item x="11"/>
        <item x="4"/>
        <item x="0"/>
        <item x="3"/>
        <item x="1"/>
        <item x="5"/>
        <item x="6"/>
        <item x="7"/>
        <item x="2"/>
        <item x="8"/>
        <item x="9"/>
        <item x="10"/>
        <item t="default"/>
      </items>
    </pivotField>
    <pivotField showAll="0"/>
    <pivotField numFmtId="166" showAll="0"/>
    <pivotField numFmtId="166" showAll="0">
      <items count="13">
        <item x="11"/>
        <item x="4"/>
        <item x="0"/>
        <item x="3"/>
        <item x="1"/>
        <item x="5"/>
        <item x="6"/>
        <item x="7"/>
        <item x="2"/>
        <item x="8"/>
        <item x="9"/>
        <item x="10"/>
        <item t="default"/>
      </items>
    </pivotField>
    <pivotField numFmtId="166" showAll="0">
      <items count="16">
        <item x="11"/>
        <item x="10"/>
        <item x="12"/>
        <item x="9"/>
        <item x="13"/>
        <item x="8"/>
        <item x="7"/>
        <item x="6"/>
        <item x="14"/>
        <item x="5"/>
        <item x="4"/>
        <item x="3"/>
        <item x="1"/>
        <item x="2"/>
        <item x="0"/>
        <item t="default"/>
      </items>
    </pivotField>
    <pivotField numFmtId="166" showAll="0"/>
    <pivotField numFmtId="166" showAll="0"/>
    <pivotField numFmtId="166" showAll="0"/>
    <pivotField numFmtId="166" showAll="0"/>
    <pivotField numFmtId="166" showAll="0"/>
    <pivotField numFmtId="166" showAll="0"/>
    <pivotField numFmtId="166" showAll="0"/>
    <pivotField numFmtId="166" showAll="0"/>
    <pivotField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Sum of MONTHLY PROFIT/LOSS" fld="6" baseField="0" baseItem="0" numFmtId="166"/>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56DAA3-6E8A-4736-87F0-A6509F98695E}" name="PivotTable9" cacheId="2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7" firstHeaderRow="1" firstDataRow="1" firstDataCol="1"/>
  <pivotFields count="21">
    <pivotField showAll="0"/>
    <pivotField numFmtId="166" showAll="0"/>
    <pivotField numFmtId="166" showAll="0"/>
    <pivotField numFmtId="166" showAll="0"/>
    <pivotField numFmtId="166" showAll="0"/>
    <pivotField numFmtId="166" showAll="0"/>
    <pivotField numFmtId="166" showAll="0"/>
    <pivotField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axis="axisRow" showAll="0" includeNewItemsInFilter="1" maxSubtotal="1" minSubtotal="1">
      <items count="16">
        <item x="0"/>
        <item x="1"/>
        <item x="2"/>
        <item x="3"/>
        <item x="4"/>
        <item x="5"/>
        <item x="6"/>
        <item x="7"/>
        <item x="8"/>
        <item x="9"/>
        <item x="10"/>
        <item x="11"/>
        <item x="12"/>
        <item h="1" x="13"/>
        <item t="max"/>
        <item t="min"/>
      </items>
    </pivotField>
    <pivotField showAll="0">
      <items count="14">
        <item x="5"/>
        <item x="10"/>
        <item x="1"/>
        <item x="0"/>
        <item x="4"/>
        <item x="2"/>
        <item x="8"/>
        <item x="3"/>
        <item x="7"/>
        <item x="9"/>
        <item x="6"/>
        <item x="12"/>
        <item x="11"/>
        <item t="default"/>
      </items>
    </pivotField>
  </pivotFields>
  <rowFields count="1">
    <field x="19"/>
  </rowFields>
  <rowItems count="14">
    <i>
      <x/>
    </i>
    <i>
      <x v="1"/>
    </i>
    <i>
      <x v="2"/>
    </i>
    <i>
      <x v="3"/>
    </i>
    <i>
      <x v="4"/>
    </i>
    <i>
      <x v="5"/>
    </i>
    <i>
      <x v="6"/>
    </i>
    <i>
      <x v="7"/>
    </i>
    <i>
      <x v="8"/>
    </i>
    <i>
      <x v="9"/>
    </i>
    <i>
      <x v="10"/>
    </i>
    <i>
      <x v="11"/>
    </i>
    <i>
      <x v="12"/>
    </i>
    <i t="grand">
      <x/>
    </i>
  </rowItems>
  <colItems count="1">
    <i/>
  </colItems>
  <dataFields count="1">
    <dataField name="Sum of CASH FLOW CUMULATIVE" fld="10" baseField="0" baseItem="0" numFmtId="166"/>
  </dataFields>
  <formats count="3">
    <format dxfId="2">
      <pivotArea dataOnly="0" labelOnly="1" outline="0" axis="axisValues" fieldPosition="0"/>
    </format>
    <format dxfId="1">
      <pivotArea dataOnly="0" labelOnly="1" fieldPosition="0">
        <references count="1">
          <reference field="19" count="1">
            <x v="5"/>
          </reference>
        </references>
      </pivotArea>
    </format>
    <format dxfId="0">
      <pivotArea field="19" type="button" dataOnly="0" labelOnly="1" outline="0" axis="axisRow" fieldPosition="0"/>
    </format>
  </formats>
  <chartFormats count="3">
    <chartFormat chart="4"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REVENUE" xr10:uid="{852DF416-D044-4819-ADCD-2CB64FA402F6}" sourceName="TOTAL REVENUE">
  <pivotTables>
    <pivotTable tabId="16" name="PivotTable4"/>
  </pivotTables>
  <data>
    <tabular pivotCacheId="818459210">
      <items count="14">
        <i x="0" s="1"/>
        <i x="1" s="1"/>
        <i x="2" s="1"/>
        <i x="3" s="1"/>
        <i x="4" s="1"/>
        <i x="5" s="1"/>
        <i x="6" s="1"/>
        <i x="7" s="1"/>
        <i x="8" s="1"/>
        <i x="9" s="1"/>
        <i x="10" s="1"/>
        <i x="11" s="1"/>
        <i x="12"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COST" xr10:uid="{6543437C-871F-4BA2-8E53-98870C58D59B}" sourceName="TOTAL COST">
  <pivotTables>
    <pivotTable tabId="16" name="PivotTable4"/>
  </pivotTables>
  <data>
    <tabular pivotCacheId="818459210">
      <items count="11">
        <i x="0" s="1"/>
        <i x="1" s="1"/>
        <i x="2" s="1"/>
        <i x="3" s="1"/>
        <i x="4" s="1"/>
        <i x="5" s="1"/>
        <i x="6" s="1"/>
        <i x="7" s="1"/>
        <i x="8" s="1"/>
        <i x="9"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PROFIT_LOSS" xr10:uid="{C41B094A-DA57-4ED6-9A77-7E35C01B23E5}" sourceName="MONTHLY PROFIT/LOSS">
  <pivotTables>
    <pivotTable tabId="16" name="PivotTable4"/>
  </pivotTables>
  <data>
    <tabular pivotCacheId="818459210">
      <items count="12">
        <i x="11" s="1"/>
        <i x="4" s="1"/>
        <i x="0" s="1"/>
        <i x="3" s="1"/>
        <i x="1" s="1"/>
        <i x="5" s="1"/>
        <i x="6" s="1"/>
        <i x="7" s="1"/>
        <i x="2" s="1"/>
        <i x="8" s="1"/>
        <i x="9"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FLOW_CUMULATIVE" xr10:uid="{212496BB-3D77-4E05-88BF-55C401906B47}" sourceName="CASH FLOW CUMULATIVE">
  <pivotTables>
    <pivotTable tabId="16" name="PivotTable4"/>
  </pivotTables>
  <data>
    <tabular pivotCacheId="818459210">
      <items count="15">
        <i x="11" s="1"/>
        <i x="10" s="1"/>
        <i x="12" s="1"/>
        <i x="9" s="1"/>
        <i x="13" s="1"/>
        <i x="8" s="1"/>
        <i x="7" s="1"/>
        <i x="6" s="1"/>
        <i x="14" s="1"/>
        <i x="5" s="1"/>
        <i x="4" s="1"/>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 REVENUE" xr10:uid="{F0D31071-4BFB-4733-A792-194A74B5FC60}" cache="Slicer_TOTAL_REVENUE" caption="TOTAL REVENUE" rowHeight="247650"/>
  <slicer name="TOTAL COST" xr10:uid="{559868F7-FBC4-4476-968D-FBD1BF7ABE22}" cache="Slicer_TOTAL_COST" caption="TOTAL COST" rowHeight="247650"/>
  <slicer name="MONTHLY PROFIT/LOSS" xr10:uid="{65BDE81B-6FB9-44E7-9442-55AC72E4777B}" cache="Slicer_MONTHLY_PROFIT_LOSS" caption="MONTHLY PROFIT/LOSS" rowHeight="247650"/>
  <slicer name="CASH FLOW CUMULATIVE" xr10:uid="{28F41997-B359-4D9F-8091-C726EF109AFB}" cache="Slicer_CASH_FLOW_CUMULATIVE" caption="CASH FLOW CUMULATIVE" startItem="5"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228CD-4E44-4B01-9BC6-1AF111BEB60C}">
  <dimension ref="A3:B18"/>
  <sheetViews>
    <sheetView workbookViewId="0">
      <selection activeCell="C22" sqref="C22"/>
    </sheetView>
  </sheetViews>
  <sheetFormatPr defaultRowHeight="14.4" x14ac:dyDescent="0.3"/>
  <cols>
    <col min="1" max="1" width="12.44140625" bestFit="1" customWidth="1"/>
    <col min="2" max="2" width="17.21875" bestFit="1" customWidth="1"/>
  </cols>
  <sheetData>
    <row r="3" spans="1:2" x14ac:dyDescent="0.3">
      <c r="A3" s="39" t="s">
        <v>175</v>
      </c>
      <c r="B3" t="s">
        <v>192</v>
      </c>
    </row>
    <row r="4" spans="1:2" x14ac:dyDescent="0.3">
      <c r="A4" s="55">
        <v>400000</v>
      </c>
      <c r="B4" s="54">
        <v>660000</v>
      </c>
    </row>
    <row r="5" spans="1:2" x14ac:dyDescent="0.3">
      <c r="A5" s="55">
        <v>600000</v>
      </c>
      <c r="B5" s="54">
        <v>770000</v>
      </c>
    </row>
    <row r="6" spans="1:2" x14ac:dyDescent="0.3">
      <c r="A6" s="55">
        <v>1250000</v>
      </c>
      <c r="B6" s="54">
        <v>2857000</v>
      </c>
    </row>
    <row r="7" spans="1:2" x14ac:dyDescent="0.3">
      <c r="A7" s="55">
        <v>1350000</v>
      </c>
      <c r="B7" s="54">
        <v>1605000</v>
      </c>
    </row>
    <row r="8" spans="1:2" x14ac:dyDescent="0.3">
      <c r="A8" s="55">
        <v>1600000</v>
      </c>
      <c r="B8" s="54">
        <v>3760000</v>
      </c>
    </row>
    <row r="9" spans="1:2" x14ac:dyDescent="0.3">
      <c r="A9" s="55">
        <v>1700000</v>
      </c>
      <c r="B9" s="54">
        <v>1855000</v>
      </c>
    </row>
    <row r="10" spans="1:2" x14ac:dyDescent="0.3">
      <c r="A10" s="55">
        <v>1750000</v>
      </c>
      <c r="B10" s="54">
        <v>1855000</v>
      </c>
    </row>
    <row r="11" spans="1:2" x14ac:dyDescent="0.3">
      <c r="A11" s="55">
        <v>1800000</v>
      </c>
      <c r="B11" s="54">
        <v>1905000</v>
      </c>
    </row>
    <row r="12" spans="1:2" x14ac:dyDescent="0.3">
      <c r="A12" s="55">
        <v>1850000</v>
      </c>
      <c r="B12" s="54">
        <v>2005000</v>
      </c>
    </row>
    <row r="13" spans="1:2" x14ac:dyDescent="0.3">
      <c r="A13" s="55">
        <v>1950000</v>
      </c>
      <c r="B13" s="54">
        <v>2005000</v>
      </c>
    </row>
    <row r="14" spans="1:2" x14ac:dyDescent="0.3">
      <c r="A14" s="55">
        <v>2200000</v>
      </c>
      <c r="B14" s="54">
        <v>2105000</v>
      </c>
    </row>
    <row r="15" spans="1:2" x14ac:dyDescent="0.3">
      <c r="A15" s="55">
        <v>2400000</v>
      </c>
      <c r="B15" s="54">
        <v>2105000</v>
      </c>
    </row>
    <row r="16" spans="1:2" x14ac:dyDescent="0.3">
      <c r="A16" s="55">
        <v>2600000</v>
      </c>
      <c r="B16" s="54">
        <v>2105000</v>
      </c>
    </row>
    <row r="17" spans="1:2" x14ac:dyDescent="0.3">
      <c r="A17" s="55">
        <v>24300000</v>
      </c>
      <c r="B17" s="54">
        <v>25592000</v>
      </c>
    </row>
    <row r="18" spans="1:2" x14ac:dyDescent="0.3">
      <c r="A18" s="55" t="s">
        <v>176</v>
      </c>
      <c r="B18" s="54">
        <v>51184000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1B348-6822-0F4F-93D7-5BC58E5D6BC5}">
  <dimension ref="A1:T53"/>
  <sheetViews>
    <sheetView zoomScale="130" zoomScaleNormal="130" workbookViewId="0">
      <pane ySplit="1" topLeftCell="A2" activePane="bottomLeft" state="frozen"/>
      <selection pane="bottomLeft" activeCell="A12" sqref="A12"/>
    </sheetView>
  </sheetViews>
  <sheetFormatPr defaultColWidth="11.5546875" defaultRowHeight="14.4" x14ac:dyDescent="0.3"/>
  <cols>
    <col min="1" max="1" width="30.33203125" customWidth="1"/>
    <col min="2" max="2" width="7.6640625" customWidth="1"/>
    <col min="3" max="3" width="8.33203125" customWidth="1"/>
    <col min="4" max="14" width="13" customWidth="1"/>
    <col min="15" max="16" width="15.109375" customWidth="1"/>
    <col min="17" max="17" width="14.6640625" customWidth="1"/>
    <col min="18" max="18" width="13.44140625" customWidth="1"/>
    <col min="19" max="19" width="14.6640625" customWidth="1"/>
    <col min="20" max="20" width="12.6640625" customWidth="1"/>
  </cols>
  <sheetData>
    <row r="1" spans="1:20" x14ac:dyDescent="0.3">
      <c r="B1" s="9" t="s">
        <v>0</v>
      </c>
      <c r="C1" s="9" t="s">
        <v>1</v>
      </c>
      <c r="D1" s="9" t="s">
        <v>2</v>
      </c>
      <c r="E1" s="9" t="s">
        <v>3</v>
      </c>
      <c r="F1" s="9" t="s">
        <v>4</v>
      </c>
      <c r="G1" s="9" t="s">
        <v>5</v>
      </c>
      <c r="H1" s="9" t="s">
        <v>6</v>
      </c>
      <c r="I1" s="9" t="s">
        <v>7</v>
      </c>
      <c r="J1" s="9" t="s">
        <v>8</v>
      </c>
      <c r="K1" s="9" t="s">
        <v>9</v>
      </c>
      <c r="L1" s="9" t="s">
        <v>10</v>
      </c>
      <c r="M1" s="9" t="s">
        <v>11</v>
      </c>
      <c r="N1" s="9" t="s">
        <v>0</v>
      </c>
      <c r="O1" s="9" t="s">
        <v>1</v>
      </c>
      <c r="P1" s="9" t="s">
        <v>2</v>
      </c>
      <c r="Q1" s="9" t="s">
        <v>3</v>
      </c>
      <c r="R1" s="9" t="s">
        <v>4</v>
      </c>
      <c r="S1" s="9" t="s">
        <v>5</v>
      </c>
      <c r="T1" s="8" t="s">
        <v>12</v>
      </c>
    </row>
    <row r="2" spans="1:20" x14ac:dyDescent="0.3">
      <c r="A2" t="s">
        <v>87</v>
      </c>
      <c r="D2" s="2">
        <v>30000</v>
      </c>
      <c r="E2" s="2">
        <v>30000</v>
      </c>
      <c r="F2" s="2">
        <v>30000</v>
      </c>
      <c r="G2" s="2">
        <v>30000</v>
      </c>
      <c r="H2" s="2">
        <v>30000</v>
      </c>
      <c r="I2" s="2">
        <v>30000</v>
      </c>
      <c r="J2" s="2">
        <v>30000</v>
      </c>
      <c r="K2" s="2">
        <v>30000</v>
      </c>
      <c r="L2" s="2">
        <v>30000</v>
      </c>
      <c r="M2" s="2">
        <v>30000</v>
      </c>
      <c r="N2" s="2">
        <v>30000</v>
      </c>
      <c r="O2" s="2">
        <v>30000</v>
      </c>
      <c r="P2" s="2">
        <v>30000</v>
      </c>
      <c r="Q2" s="2">
        <v>30000</v>
      </c>
      <c r="R2" s="2">
        <v>30000</v>
      </c>
      <c r="S2" s="2">
        <v>30000</v>
      </c>
      <c r="T2" s="1">
        <f t="shared" ref="T2:T8" si="0">SUM(D2:S2)</f>
        <v>480000</v>
      </c>
    </row>
    <row r="3" spans="1:20" x14ac:dyDescent="0.3">
      <c r="A3" s="2" t="s">
        <v>24</v>
      </c>
      <c r="D3" s="2">
        <v>30000</v>
      </c>
      <c r="E3" s="2">
        <v>30000</v>
      </c>
      <c r="F3" s="2">
        <v>30000</v>
      </c>
      <c r="G3" s="2">
        <v>30000</v>
      </c>
      <c r="H3" s="2">
        <v>30000</v>
      </c>
      <c r="I3" s="2">
        <v>30000</v>
      </c>
      <c r="J3" s="2">
        <v>30000</v>
      </c>
      <c r="K3" s="2">
        <v>30000</v>
      </c>
      <c r="L3" s="2">
        <v>30000</v>
      </c>
      <c r="M3" s="2">
        <v>30000</v>
      </c>
      <c r="N3" s="2">
        <v>30000</v>
      </c>
      <c r="O3" s="2">
        <v>30000</v>
      </c>
      <c r="P3" s="2">
        <v>30000</v>
      </c>
      <c r="Q3" s="2">
        <v>30000</v>
      </c>
      <c r="R3" s="2">
        <v>30000</v>
      </c>
      <c r="S3" s="2">
        <v>30000</v>
      </c>
      <c r="T3" s="1">
        <f t="shared" si="0"/>
        <v>480000</v>
      </c>
    </row>
    <row r="4" spans="1:20" x14ac:dyDescent="0.3">
      <c r="A4" t="s">
        <v>84</v>
      </c>
      <c r="D4" s="2">
        <v>25000</v>
      </c>
      <c r="E4" s="2">
        <v>25000</v>
      </c>
      <c r="F4" s="2">
        <v>25000</v>
      </c>
      <c r="G4" s="2">
        <v>25000</v>
      </c>
      <c r="H4" s="2">
        <v>25000</v>
      </c>
      <c r="I4" s="2">
        <v>25000</v>
      </c>
      <c r="J4" s="2">
        <v>25000</v>
      </c>
      <c r="K4" s="2">
        <v>25000</v>
      </c>
      <c r="L4" s="2">
        <v>25000</v>
      </c>
      <c r="M4" s="2">
        <v>25000</v>
      </c>
      <c r="N4" s="2">
        <v>25000</v>
      </c>
      <c r="O4" s="2">
        <v>25000</v>
      </c>
      <c r="P4" s="2">
        <v>25000</v>
      </c>
      <c r="Q4" s="2">
        <v>25000</v>
      </c>
      <c r="R4" s="2">
        <v>25000</v>
      </c>
      <c r="S4" s="2">
        <v>25000</v>
      </c>
      <c r="T4" s="1">
        <f t="shared" si="0"/>
        <v>400000</v>
      </c>
    </row>
    <row r="5" spans="1:20" x14ac:dyDescent="0.3">
      <c r="A5" t="s">
        <v>106</v>
      </c>
      <c r="D5" s="2">
        <v>30000</v>
      </c>
      <c r="E5" s="2">
        <v>30000</v>
      </c>
      <c r="F5" s="2">
        <v>30000</v>
      </c>
      <c r="G5" s="2">
        <v>30000</v>
      </c>
      <c r="H5" s="2">
        <v>30000</v>
      </c>
      <c r="I5" s="2">
        <v>30000</v>
      </c>
      <c r="J5" s="2">
        <v>30000</v>
      </c>
      <c r="K5" s="2">
        <v>30000</v>
      </c>
      <c r="L5" s="2">
        <v>30000</v>
      </c>
      <c r="M5" s="2">
        <v>30000</v>
      </c>
      <c r="N5" s="2">
        <v>30000</v>
      </c>
      <c r="O5" s="2">
        <v>30000</v>
      </c>
      <c r="P5" s="2">
        <v>30000</v>
      </c>
      <c r="Q5" s="2">
        <v>30000</v>
      </c>
      <c r="R5" s="2">
        <v>30000</v>
      </c>
      <c r="S5" s="2">
        <v>30000</v>
      </c>
      <c r="T5" s="1">
        <f t="shared" si="0"/>
        <v>480000</v>
      </c>
    </row>
    <row r="6" spans="1:20" x14ac:dyDescent="0.3">
      <c r="A6" t="s">
        <v>85</v>
      </c>
      <c r="D6" s="2">
        <v>30000</v>
      </c>
      <c r="E6" s="2">
        <v>30000</v>
      </c>
      <c r="F6" s="2">
        <v>30000</v>
      </c>
      <c r="G6" s="2"/>
      <c r="H6" s="2"/>
      <c r="I6" s="2"/>
      <c r="J6" s="2"/>
      <c r="K6" s="2"/>
      <c r="L6" s="2"/>
      <c r="M6" s="2"/>
      <c r="N6" s="2"/>
      <c r="O6" s="2"/>
      <c r="P6" s="2"/>
      <c r="Q6" s="2"/>
      <c r="R6" s="2"/>
      <c r="S6" s="2"/>
      <c r="T6" s="1">
        <f t="shared" si="0"/>
        <v>90000</v>
      </c>
    </row>
    <row r="7" spans="1:20" x14ac:dyDescent="0.3">
      <c r="A7" t="s">
        <v>100</v>
      </c>
      <c r="D7" s="2"/>
      <c r="E7" s="2"/>
      <c r="F7" s="2"/>
      <c r="G7" s="2"/>
      <c r="H7" s="2"/>
      <c r="I7" s="2">
        <v>25000</v>
      </c>
      <c r="J7" s="2">
        <v>25000</v>
      </c>
      <c r="K7" s="2">
        <v>25000</v>
      </c>
      <c r="L7" s="2">
        <v>50000</v>
      </c>
      <c r="M7" s="2">
        <v>50000</v>
      </c>
      <c r="N7" s="2">
        <v>75000</v>
      </c>
      <c r="O7" s="2">
        <v>75000</v>
      </c>
      <c r="P7" s="2">
        <v>75000</v>
      </c>
      <c r="Q7" s="12">
        <v>100000</v>
      </c>
      <c r="R7" s="12">
        <v>100000</v>
      </c>
      <c r="S7" s="12">
        <v>100000</v>
      </c>
      <c r="T7" s="1">
        <f t="shared" si="0"/>
        <v>700000</v>
      </c>
    </row>
    <row r="8" spans="1:20" x14ac:dyDescent="0.3">
      <c r="A8" t="s">
        <v>86</v>
      </c>
      <c r="D8" s="2">
        <v>30000</v>
      </c>
      <c r="E8" s="2">
        <v>30000</v>
      </c>
      <c r="F8" s="2">
        <v>30000</v>
      </c>
      <c r="G8" s="2">
        <v>30000</v>
      </c>
      <c r="H8" s="2">
        <v>30000</v>
      </c>
      <c r="I8" s="2"/>
      <c r="J8" s="2"/>
      <c r="K8" s="2"/>
      <c r="L8" s="2"/>
      <c r="M8" s="2"/>
      <c r="N8" s="2"/>
      <c r="O8" s="2"/>
      <c r="P8" s="2"/>
      <c r="Q8" s="2"/>
      <c r="R8" s="2"/>
      <c r="S8" s="2"/>
      <c r="T8" s="1">
        <f t="shared" si="0"/>
        <v>150000</v>
      </c>
    </row>
    <row r="9" spans="1:20" x14ac:dyDescent="0.3">
      <c r="A9" s="24" t="s">
        <v>81</v>
      </c>
      <c r="B9" s="24"/>
      <c r="C9" s="24"/>
      <c r="D9" s="25">
        <f>SUM(D2:D8)</f>
        <v>175000</v>
      </c>
      <c r="E9" s="25">
        <f t="shared" ref="E9:T9" si="1">SUM(E2:E8)</f>
        <v>175000</v>
      </c>
      <c r="F9" s="25">
        <f t="shared" si="1"/>
        <v>175000</v>
      </c>
      <c r="G9" s="25">
        <f t="shared" si="1"/>
        <v>145000</v>
      </c>
      <c r="H9" s="25">
        <f t="shared" si="1"/>
        <v>145000</v>
      </c>
      <c r="I9" s="25">
        <f t="shared" si="1"/>
        <v>140000</v>
      </c>
      <c r="J9" s="25">
        <f t="shared" si="1"/>
        <v>140000</v>
      </c>
      <c r="K9" s="25">
        <f t="shared" si="1"/>
        <v>140000</v>
      </c>
      <c r="L9" s="25">
        <f t="shared" si="1"/>
        <v>165000</v>
      </c>
      <c r="M9" s="25">
        <f t="shared" si="1"/>
        <v>165000</v>
      </c>
      <c r="N9" s="25">
        <f t="shared" si="1"/>
        <v>190000</v>
      </c>
      <c r="O9" s="25">
        <f t="shared" si="1"/>
        <v>190000</v>
      </c>
      <c r="P9" s="25">
        <f t="shared" si="1"/>
        <v>190000</v>
      </c>
      <c r="Q9" s="25">
        <f t="shared" ref="Q9" si="2">SUM(Q2:Q8)</f>
        <v>215000</v>
      </c>
      <c r="R9" s="25">
        <f t="shared" ref="R9" si="3">SUM(R2:R8)</f>
        <v>215000</v>
      </c>
      <c r="S9" s="25">
        <f t="shared" ref="S9" si="4">SUM(S2:S8)</f>
        <v>215000</v>
      </c>
      <c r="T9" s="25">
        <f t="shared" si="1"/>
        <v>2780000</v>
      </c>
    </row>
    <row r="11" spans="1:20" x14ac:dyDescent="0.3">
      <c r="A11" s="9" t="s">
        <v>70</v>
      </c>
    </row>
    <row r="12" spans="1:20" x14ac:dyDescent="0.3">
      <c r="A12" s="2" t="s">
        <v>97</v>
      </c>
      <c r="B12" s="2"/>
      <c r="C12" s="2"/>
      <c r="D12" s="2"/>
      <c r="E12" s="2">
        <v>25000</v>
      </c>
      <c r="F12" s="2">
        <v>50000</v>
      </c>
      <c r="G12" s="2">
        <v>50000</v>
      </c>
      <c r="H12" s="2">
        <v>50000</v>
      </c>
      <c r="I12" s="2">
        <v>50000</v>
      </c>
      <c r="J12" s="2">
        <v>50000</v>
      </c>
      <c r="K12" s="2">
        <v>50000</v>
      </c>
      <c r="L12" s="2">
        <v>50000</v>
      </c>
      <c r="M12" s="2">
        <v>50000</v>
      </c>
      <c r="N12" s="2">
        <v>50000</v>
      </c>
      <c r="O12" s="2">
        <v>50000</v>
      </c>
      <c r="P12" s="2">
        <v>50000</v>
      </c>
      <c r="Q12" s="2">
        <v>50000</v>
      </c>
      <c r="R12" s="2">
        <v>50000</v>
      </c>
      <c r="S12" s="2">
        <v>50000</v>
      </c>
      <c r="T12" s="1">
        <f t="shared" ref="T12:T19" si="5">SUM(E12:S12)</f>
        <v>725000</v>
      </c>
    </row>
    <row r="13" spans="1:20" x14ac:dyDescent="0.3">
      <c r="A13" s="2" t="s">
        <v>113</v>
      </c>
      <c r="B13" s="2"/>
      <c r="C13" s="2"/>
      <c r="D13" s="2"/>
      <c r="E13" s="2">
        <v>30000</v>
      </c>
      <c r="F13" s="2">
        <v>30000</v>
      </c>
      <c r="G13" s="2">
        <v>30000</v>
      </c>
      <c r="H13" s="2">
        <v>30000</v>
      </c>
      <c r="I13" s="2">
        <v>30000</v>
      </c>
      <c r="J13" s="2">
        <v>30000</v>
      </c>
      <c r="K13" s="2">
        <v>30000</v>
      </c>
      <c r="L13" s="2">
        <v>30000</v>
      </c>
      <c r="M13" s="2">
        <v>30000</v>
      </c>
      <c r="N13" s="2">
        <v>30000</v>
      </c>
      <c r="O13" s="2">
        <v>30000</v>
      </c>
      <c r="P13" s="2">
        <v>30000</v>
      </c>
      <c r="Q13" s="2">
        <v>30000</v>
      </c>
      <c r="R13" s="2">
        <v>30000</v>
      </c>
      <c r="S13" s="2">
        <v>30000</v>
      </c>
      <c r="T13" s="1">
        <f t="shared" si="5"/>
        <v>450000</v>
      </c>
    </row>
    <row r="14" spans="1:20" x14ac:dyDescent="0.3">
      <c r="A14" s="10" t="s">
        <v>116</v>
      </c>
      <c r="B14" s="2"/>
      <c r="C14" s="2"/>
      <c r="D14" s="2"/>
      <c r="E14" s="2">
        <v>50000</v>
      </c>
      <c r="F14" s="2">
        <v>50000</v>
      </c>
      <c r="G14" s="2">
        <v>50000</v>
      </c>
      <c r="H14" s="2">
        <v>50000</v>
      </c>
      <c r="I14" s="2">
        <v>50000</v>
      </c>
      <c r="J14" s="2">
        <v>50000</v>
      </c>
      <c r="K14" s="2">
        <v>50000</v>
      </c>
      <c r="L14" s="2">
        <v>50000</v>
      </c>
      <c r="M14" s="2">
        <v>50000</v>
      </c>
      <c r="N14" s="2">
        <v>50000</v>
      </c>
      <c r="O14" s="2">
        <v>50000</v>
      </c>
      <c r="P14" s="2">
        <v>50000</v>
      </c>
      <c r="Q14" s="2">
        <v>50000</v>
      </c>
      <c r="R14" s="2">
        <v>50000</v>
      </c>
      <c r="S14" s="2">
        <v>50000</v>
      </c>
      <c r="T14" s="1">
        <f t="shared" si="5"/>
        <v>750000</v>
      </c>
    </row>
    <row r="15" spans="1:20" x14ac:dyDescent="0.3">
      <c r="A15" s="10" t="s">
        <v>98</v>
      </c>
      <c r="T15" s="1">
        <f t="shared" si="5"/>
        <v>0</v>
      </c>
    </row>
    <row r="16" spans="1:20" x14ac:dyDescent="0.3">
      <c r="A16" s="10" t="s">
        <v>73</v>
      </c>
      <c r="E16" s="2">
        <v>50000</v>
      </c>
      <c r="F16" s="2">
        <v>50000</v>
      </c>
      <c r="G16" s="2">
        <v>50000</v>
      </c>
      <c r="H16" s="2">
        <v>50000</v>
      </c>
      <c r="I16" s="2">
        <v>50000</v>
      </c>
      <c r="J16" s="2">
        <v>50000</v>
      </c>
      <c r="K16" s="2">
        <v>50000</v>
      </c>
      <c r="L16" s="2">
        <v>50000</v>
      </c>
      <c r="M16" s="2">
        <v>50000</v>
      </c>
      <c r="N16" s="2">
        <v>75000</v>
      </c>
      <c r="O16" s="2">
        <v>75000</v>
      </c>
      <c r="P16" s="2">
        <v>75000</v>
      </c>
      <c r="Q16" s="2">
        <v>75000</v>
      </c>
      <c r="R16" s="2">
        <v>75000</v>
      </c>
      <c r="S16" s="2">
        <v>75000</v>
      </c>
      <c r="T16" s="1">
        <f t="shared" si="5"/>
        <v>900000</v>
      </c>
    </row>
    <row r="17" spans="1:20" x14ac:dyDescent="0.3">
      <c r="A17" s="10" t="s">
        <v>99</v>
      </c>
      <c r="E17" s="2">
        <v>25000</v>
      </c>
      <c r="F17" s="2">
        <v>50000</v>
      </c>
      <c r="G17" s="2">
        <v>75000</v>
      </c>
      <c r="H17" s="2">
        <v>100000</v>
      </c>
      <c r="I17" s="2">
        <v>125000</v>
      </c>
      <c r="J17" s="2">
        <v>150000</v>
      </c>
      <c r="K17" s="2">
        <v>175000</v>
      </c>
      <c r="L17" s="2">
        <v>200000</v>
      </c>
      <c r="M17" s="2">
        <v>225000</v>
      </c>
      <c r="N17" s="2">
        <v>250000</v>
      </c>
      <c r="O17" s="2">
        <v>275000</v>
      </c>
      <c r="P17" s="2">
        <v>300000</v>
      </c>
      <c r="Q17" s="2">
        <v>325000</v>
      </c>
      <c r="R17" s="2">
        <v>350000</v>
      </c>
      <c r="S17" s="2">
        <v>375000</v>
      </c>
      <c r="T17" s="1">
        <f t="shared" si="5"/>
        <v>3000000</v>
      </c>
    </row>
    <row r="18" spans="1:20" x14ac:dyDescent="0.3">
      <c r="A18" s="10" t="s">
        <v>104</v>
      </c>
      <c r="E18" s="2"/>
      <c r="F18" s="2"/>
      <c r="G18" s="2">
        <v>50000</v>
      </c>
      <c r="H18" s="2">
        <v>50000</v>
      </c>
      <c r="I18" s="2">
        <v>50000</v>
      </c>
      <c r="J18" s="2">
        <v>50000</v>
      </c>
      <c r="K18" s="2">
        <v>50000</v>
      </c>
      <c r="L18" s="2">
        <v>50000</v>
      </c>
      <c r="M18" s="2">
        <v>50000</v>
      </c>
      <c r="N18" s="12">
        <v>100000</v>
      </c>
      <c r="O18" s="12">
        <v>100000</v>
      </c>
      <c r="P18" s="12">
        <v>100000</v>
      </c>
      <c r="Q18" s="12">
        <v>100000</v>
      </c>
      <c r="R18" s="12">
        <v>100000</v>
      </c>
      <c r="S18" s="12">
        <v>100000</v>
      </c>
      <c r="T18" s="1">
        <f t="shared" si="5"/>
        <v>950000</v>
      </c>
    </row>
    <row r="19" spans="1:20" x14ac:dyDescent="0.3">
      <c r="T19" s="1">
        <f t="shared" si="5"/>
        <v>0</v>
      </c>
    </row>
    <row r="20" spans="1:20" x14ac:dyDescent="0.3">
      <c r="A20" s="16" t="s">
        <v>75</v>
      </c>
      <c r="B20" s="17">
        <f>SUM(B12:B16)</f>
        <v>0</v>
      </c>
      <c r="C20" s="17">
        <f>SUM(C12:C16)</f>
        <v>0</v>
      </c>
      <c r="D20" s="17">
        <f>SUM(D12:D16)</f>
        <v>0</v>
      </c>
      <c r="E20" s="17">
        <f>SUM(E12:E19)</f>
        <v>180000</v>
      </c>
      <c r="F20" s="17">
        <f t="shared" ref="F20:P20" si="6">SUM(F12:F19)</f>
        <v>230000</v>
      </c>
      <c r="G20" s="17">
        <f t="shared" si="6"/>
        <v>305000</v>
      </c>
      <c r="H20" s="17">
        <f t="shared" si="6"/>
        <v>330000</v>
      </c>
      <c r="I20" s="17">
        <f t="shared" si="6"/>
        <v>355000</v>
      </c>
      <c r="J20" s="17">
        <f t="shared" si="6"/>
        <v>380000</v>
      </c>
      <c r="K20" s="17">
        <f t="shared" si="6"/>
        <v>405000</v>
      </c>
      <c r="L20" s="17">
        <f t="shared" si="6"/>
        <v>430000</v>
      </c>
      <c r="M20" s="17">
        <f t="shared" si="6"/>
        <v>455000</v>
      </c>
      <c r="N20" s="17">
        <f t="shared" si="6"/>
        <v>555000</v>
      </c>
      <c r="O20" s="17">
        <f t="shared" si="6"/>
        <v>580000</v>
      </c>
      <c r="P20" s="17">
        <f t="shared" si="6"/>
        <v>605000</v>
      </c>
      <c r="Q20" s="17">
        <f t="shared" ref="Q20" si="7">SUM(Q12:Q19)</f>
        <v>630000</v>
      </c>
      <c r="R20" s="17">
        <f t="shared" ref="R20" si="8">SUM(R12:R19)</f>
        <v>655000</v>
      </c>
      <c r="S20" s="17">
        <f t="shared" ref="S20" si="9">SUM(S12:S19)</f>
        <v>680000</v>
      </c>
      <c r="T20" s="17">
        <f>SUM(B20:S20)</f>
        <v>6775000</v>
      </c>
    </row>
    <row r="22" spans="1:20" x14ac:dyDescent="0.3">
      <c r="A22" s="18" t="s">
        <v>43</v>
      </c>
      <c r="B22" s="19">
        <f>B9+B20</f>
        <v>0</v>
      </c>
      <c r="C22" s="19">
        <f t="shared" ref="C22:S22" si="10">C9+C20</f>
        <v>0</v>
      </c>
      <c r="D22" s="19">
        <f t="shared" si="10"/>
        <v>175000</v>
      </c>
      <c r="E22" s="19">
        <f t="shared" si="10"/>
        <v>355000</v>
      </c>
      <c r="F22" s="19">
        <f t="shared" si="10"/>
        <v>405000</v>
      </c>
      <c r="G22" s="19">
        <f t="shared" si="10"/>
        <v>450000</v>
      </c>
      <c r="H22" s="19">
        <f t="shared" si="10"/>
        <v>475000</v>
      </c>
      <c r="I22" s="19">
        <f t="shared" si="10"/>
        <v>495000</v>
      </c>
      <c r="J22" s="19">
        <f t="shared" si="10"/>
        <v>520000</v>
      </c>
      <c r="K22" s="19">
        <f t="shared" si="10"/>
        <v>545000</v>
      </c>
      <c r="L22" s="19">
        <f t="shared" si="10"/>
        <v>595000</v>
      </c>
      <c r="M22" s="19">
        <f t="shared" si="10"/>
        <v>620000</v>
      </c>
      <c r="N22" s="19">
        <f t="shared" si="10"/>
        <v>745000</v>
      </c>
      <c r="O22" s="19">
        <f t="shared" si="10"/>
        <v>770000</v>
      </c>
      <c r="P22" s="19">
        <f t="shared" si="10"/>
        <v>795000</v>
      </c>
      <c r="Q22" s="19">
        <f t="shared" si="10"/>
        <v>845000</v>
      </c>
      <c r="R22" s="19">
        <f t="shared" si="10"/>
        <v>870000</v>
      </c>
      <c r="S22" s="19">
        <f t="shared" si="10"/>
        <v>895000</v>
      </c>
      <c r="T22" s="19">
        <f>SUM(B22:S22)</f>
        <v>9555000</v>
      </c>
    </row>
    <row r="24" spans="1:20" x14ac:dyDescent="0.3">
      <c r="A24" s="8" t="s">
        <v>74</v>
      </c>
    </row>
    <row r="25" spans="1:20" x14ac:dyDescent="0.3">
      <c r="A25" t="s">
        <v>83</v>
      </c>
      <c r="E25" s="12"/>
      <c r="F25" s="12">
        <v>50000</v>
      </c>
      <c r="G25" s="12">
        <v>100000</v>
      </c>
      <c r="H25" s="12">
        <v>150000</v>
      </c>
      <c r="I25" s="12">
        <v>200000</v>
      </c>
      <c r="J25" s="12">
        <v>250000</v>
      </c>
      <c r="K25" s="12">
        <v>300000</v>
      </c>
      <c r="L25" s="12">
        <v>375000</v>
      </c>
      <c r="M25" s="12">
        <v>475000</v>
      </c>
      <c r="N25" s="12">
        <v>600000</v>
      </c>
      <c r="O25" s="12">
        <v>700000</v>
      </c>
      <c r="P25" s="12">
        <v>800000</v>
      </c>
      <c r="Q25" s="12">
        <v>900000</v>
      </c>
      <c r="R25" s="12">
        <v>1000000</v>
      </c>
      <c r="S25" s="12">
        <v>1100000</v>
      </c>
      <c r="T25" s="12">
        <f>SUM(E25:S25)</f>
        <v>7000000</v>
      </c>
    </row>
    <row r="27" spans="1:20" x14ac:dyDescent="0.3">
      <c r="A27" s="20" t="s">
        <v>57</v>
      </c>
      <c r="B27" s="21">
        <f>SUM(B15:B25)</f>
        <v>0</v>
      </c>
      <c r="C27" s="21">
        <f>SUM(C15:C25)</f>
        <v>0</v>
      </c>
      <c r="D27" s="21"/>
      <c r="E27" s="21"/>
      <c r="F27" s="21">
        <f>SUM(F25:F26)</f>
        <v>50000</v>
      </c>
      <c r="G27" s="21">
        <f t="shared" ref="G27:O27" si="11">SUM(G25:G26)</f>
        <v>100000</v>
      </c>
      <c r="H27" s="21">
        <f t="shared" si="11"/>
        <v>150000</v>
      </c>
      <c r="I27" s="21">
        <f t="shared" si="11"/>
        <v>200000</v>
      </c>
      <c r="J27" s="21">
        <f t="shared" si="11"/>
        <v>250000</v>
      </c>
      <c r="K27" s="21">
        <f t="shared" si="11"/>
        <v>300000</v>
      </c>
      <c r="L27" s="21">
        <f t="shared" si="11"/>
        <v>375000</v>
      </c>
      <c r="M27" s="21">
        <f t="shared" si="11"/>
        <v>475000</v>
      </c>
      <c r="N27" s="21">
        <f t="shared" si="11"/>
        <v>600000</v>
      </c>
      <c r="O27" s="21">
        <f t="shared" si="11"/>
        <v>700000</v>
      </c>
      <c r="P27" s="21">
        <f>SUM(P25:P26)</f>
        <v>800000</v>
      </c>
      <c r="Q27" s="21">
        <f t="shared" ref="Q27" si="12">SUM(Q25:Q26)</f>
        <v>900000</v>
      </c>
      <c r="R27" s="21">
        <f t="shared" ref="R27" si="13">SUM(R25:R26)</f>
        <v>1000000</v>
      </c>
      <c r="S27" s="21">
        <f t="shared" ref="S27" si="14">SUM(S25:S26)</f>
        <v>1100000</v>
      </c>
      <c r="T27" s="21">
        <f>SUM(F27:S27)</f>
        <v>7000000</v>
      </c>
    </row>
    <row r="29" spans="1:20" x14ac:dyDescent="0.3">
      <c r="A29" s="22" t="s">
        <v>58</v>
      </c>
      <c r="B29" s="23">
        <f>B26-B11</f>
        <v>0</v>
      </c>
      <c r="C29" s="23">
        <f>C26-C11</f>
        <v>0</v>
      </c>
      <c r="D29" s="23">
        <f>D27-D22</f>
        <v>-175000</v>
      </c>
      <c r="E29" s="23">
        <f t="shared" ref="E29:S29" si="15">E27-E22</f>
        <v>-355000</v>
      </c>
      <c r="F29" s="23">
        <f t="shared" si="15"/>
        <v>-355000</v>
      </c>
      <c r="G29" s="23">
        <f t="shared" si="15"/>
        <v>-350000</v>
      </c>
      <c r="H29" s="23">
        <f t="shared" si="15"/>
        <v>-325000</v>
      </c>
      <c r="I29" s="23">
        <f t="shared" si="15"/>
        <v>-295000</v>
      </c>
      <c r="J29" s="23">
        <f>J27-J22</f>
        <v>-270000</v>
      </c>
      <c r="K29" s="23">
        <f t="shared" si="15"/>
        <v>-245000</v>
      </c>
      <c r="L29" s="23">
        <f t="shared" si="15"/>
        <v>-220000</v>
      </c>
      <c r="M29" s="23">
        <f t="shared" si="15"/>
        <v>-145000</v>
      </c>
      <c r="N29" s="23">
        <f t="shared" si="15"/>
        <v>-145000</v>
      </c>
      <c r="O29" s="23">
        <f>O27-O22</f>
        <v>-70000</v>
      </c>
      <c r="P29" s="23">
        <f t="shared" si="15"/>
        <v>5000</v>
      </c>
      <c r="Q29" s="23">
        <f t="shared" si="15"/>
        <v>55000</v>
      </c>
      <c r="R29" s="23">
        <f t="shared" si="15"/>
        <v>130000</v>
      </c>
      <c r="S29" s="23">
        <f t="shared" si="15"/>
        <v>205000</v>
      </c>
      <c r="T29" s="23">
        <f>T27-T22</f>
        <v>-2555000</v>
      </c>
    </row>
    <row r="30" spans="1:20" x14ac:dyDescent="0.3">
      <c r="A30" s="26" t="s">
        <v>67</v>
      </c>
      <c r="B30" s="26"/>
      <c r="C30" s="26"/>
      <c r="D30" s="27">
        <f>D29</f>
        <v>-175000</v>
      </c>
      <c r="E30" s="27">
        <f>E29+D30</f>
        <v>-530000</v>
      </c>
      <c r="F30" s="27">
        <f t="shared" ref="F30:P30" si="16">F29+E30</f>
        <v>-885000</v>
      </c>
      <c r="G30" s="27">
        <f t="shared" si="16"/>
        <v>-1235000</v>
      </c>
      <c r="H30" s="27">
        <f t="shared" si="16"/>
        <v>-1560000</v>
      </c>
      <c r="I30" s="27">
        <f t="shared" si="16"/>
        <v>-1855000</v>
      </c>
      <c r="J30" s="27">
        <f t="shared" si="16"/>
        <v>-2125000</v>
      </c>
      <c r="K30" s="27">
        <f t="shared" si="16"/>
        <v>-2370000</v>
      </c>
      <c r="L30" s="27">
        <f t="shared" si="16"/>
        <v>-2590000</v>
      </c>
      <c r="M30" s="27">
        <f t="shared" si="16"/>
        <v>-2735000</v>
      </c>
      <c r="N30" s="27">
        <f t="shared" si="16"/>
        <v>-2880000</v>
      </c>
      <c r="O30" s="27">
        <f t="shared" si="16"/>
        <v>-2950000</v>
      </c>
      <c r="P30" s="27">
        <f t="shared" si="16"/>
        <v>-2945000</v>
      </c>
      <c r="Q30" s="27">
        <f>Q29+P30</f>
        <v>-2890000</v>
      </c>
      <c r="R30" s="27">
        <f t="shared" ref="R30" si="17">R29+Q30</f>
        <v>-2760000</v>
      </c>
      <c r="S30" s="27">
        <f t="shared" ref="S30" si="18">S29+R30</f>
        <v>-2555000</v>
      </c>
      <c r="T30" s="27"/>
    </row>
    <row r="31" spans="1:20" x14ac:dyDescent="0.3">
      <c r="D31" s="1"/>
      <c r="E31" s="1"/>
      <c r="F31" s="1"/>
      <c r="G31" s="1"/>
      <c r="H31" s="1"/>
      <c r="I31" s="1"/>
      <c r="J31" s="1"/>
      <c r="K31" s="1"/>
      <c r="M31" s="1"/>
      <c r="N31" s="5" t="s">
        <v>101</v>
      </c>
      <c r="P31" s="5" t="s">
        <v>102</v>
      </c>
      <c r="Q31" s="1"/>
      <c r="R31" s="1"/>
      <c r="S31" s="1"/>
      <c r="T31" s="1"/>
    </row>
    <row r="32" spans="1:20" x14ac:dyDescent="0.3">
      <c r="A32" s="14" t="s">
        <v>125</v>
      </c>
      <c r="D32" s="1"/>
      <c r="E32" s="1"/>
      <c r="F32" s="1"/>
      <c r="G32" s="1"/>
      <c r="H32" s="1"/>
      <c r="I32" s="1"/>
      <c r="J32" s="1"/>
      <c r="K32" s="1"/>
      <c r="M32" s="1"/>
      <c r="N32" s="5"/>
      <c r="P32" s="5"/>
      <c r="Q32" s="1"/>
      <c r="R32" s="1"/>
      <c r="S32" s="1"/>
      <c r="T32" s="1"/>
    </row>
    <row r="33" spans="1:6" x14ac:dyDescent="0.3">
      <c r="A33" t="s">
        <v>142</v>
      </c>
    </row>
    <row r="34" spans="1:6" ht="28.8" x14ac:dyDescent="0.3">
      <c r="A34" s="37" t="s">
        <v>145</v>
      </c>
    </row>
    <row r="35" spans="1:6" ht="28.8" x14ac:dyDescent="0.3">
      <c r="A35" s="37" t="s">
        <v>146</v>
      </c>
    </row>
    <row r="36" spans="1:6" x14ac:dyDescent="0.3">
      <c r="A36" t="s">
        <v>123</v>
      </c>
      <c r="B36" s="35" t="s">
        <v>148</v>
      </c>
    </row>
    <row r="37" spans="1:6" x14ac:dyDescent="0.3">
      <c r="A37" t="s">
        <v>124</v>
      </c>
    </row>
    <row r="38" spans="1:6" x14ac:dyDescent="0.3">
      <c r="A38" t="s">
        <v>88</v>
      </c>
      <c r="B38" t="s">
        <v>89</v>
      </c>
      <c r="C38" t="s">
        <v>91</v>
      </c>
      <c r="E38" t="s">
        <v>92</v>
      </c>
      <c r="F38" t="s">
        <v>93</v>
      </c>
    </row>
    <row r="39" spans="1:6" x14ac:dyDescent="0.3">
      <c r="B39" t="s">
        <v>90</v>
      </c>
      <c r="C39" t="s">
        <v>94</v>
      </c>
    </row>
    <row r="40" spans="1:6" x14ac:dyDescent="0.3">
      <c r="A40" t="s">
        <v>103</v>
      </c>
    </row>
    <row r="41" spans="1:6" x14ac:dyDescent="0.3">
      <c r="A41" t="s">
        <v>105</v>
      </c>
    </row>
    <row r="42" spans="1:6" x14ac:dyDescent="0.3">
      <c r="A42" t="s">
        <v>129</v>
      </c>
    </row>
    <row r="43" spans="1:6" x14ac:dyDescent="0.3">
      <c r="A43" t="s">
        <v>70</v>
      </c>
      <c r="B43" s="35" t="s">
        <v>130</v>
      </c>
    </row>
    <row r="44" spans="1:6" x14ac:dyDescent="0.3">
      <c r="A44" t="s">
        <v>131</v>
      </c>
      <c r="B44" s="35" t="s">
        <v>132</v>
      </c>
    </row>
    <row r="45" spans="1:6" x14ac:dyDescent="0.3">
      <c r="A45" t="s">
        <v>133</v>
      </c>
      <c r="B45" s="35" t="s">
        <v>151</v>
      </c>
    </row>
    <row r="46" spans="1:6" x14ac:dyDescent="0.3">
      <c r="B46" s="35"/>
    </row>
    <row r="47" spans="1:6" x14ac:dyDescent="0.3">
      <c r="A47" s="8" t="s">
        <v>126</v>
      </c>
      <c r="B47" s="36" t="s">
        <v>137</v>
      </c>
      <c r="C47" s="7" t="s">
        <v>138</v>
      </c>
    </row>
    <row r="48" spans="1:6" x14ac:dyDescent="0.3">
      <c r="A48" s="15" t="s">
        <v>143</v>
      </c>
      <c r="B48" s="35" t="s">
        <v>2</v>
      </c>
      <c r="C48" t="s">
        <v>141</v>
      </c>
    </row>
    <row r="49" spans="1:3" x14ac:dyDescent="0.3">
      <c r="A49" t="s">
        <v>144</v>
      </c>
      <c r="B49" s="35" t="s">
        <v>2</v>
      </c>
      <c r="C49" t="s">
        <v>140</v>
      </c>
    </row>
    <row r="50" spans="1:3" x14ac:dyDescent="0.3">
      <c r="A50" t="s">
        <v>147</v>
      </c>
      <c r="B50" s="35" t="s">
        <v>2</v>
      </c>
      <c r="C50" t="s">
        <v>27</v>
      </c>
    </row>
    <row r="51" spans="1:3" x14ac:dyDescent="0.3">
      <c r="A51" t="s">
        <v>136</v>
      </c>
      <c r="B51" s="35" t="s">
        <v>2</v>
      </c>
      <c r="C51" t="s">
        <v>139</v>
      </c>
    </row>
    <row r="52" spans="1:3" ht="28.8" x14ac:dyDescent="0.3">
      <c r="A52" s="37" t="s">
        <v>149</v>
      </c>
      <c r="B52" s="35" t="s">
        <v>3</v>
      </c>
      <c r="C52" t="s">
        <v>150</v>
      </c>
    </row>
    <row r="53" spans="1:3" x14ac:dyDescent="0.3">
      <c r="A53" t="s">
        <v>135</v>
      </c>
      <c r="B53" s="35" t="s">
        <v>2</v>
      </c>
      <c r="C53" t="s">
        <v>141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01EE0-6D08-A749-B35B-24DF8C910F75}">
  <dimension ref="A1:T47"/>
  <sheetViews>
    <sheetView zoomScale="140" zoomScaleNormal="140" workbookViewId="0">
      <pane ySplit="1" topLeftCell="A2" activePane="bottomLeft" state="frozen"/>
      <selection pane="bottomLeft" activeCell="F33" sqref="F33"/>
    </sheetView>
  </sheetViews>
  <sheetFormatPr defaultColWidth="11.5546875" defaultRowHeight="14.4" x14ac:dyDescent="0.3"/>
  <cols>
    <col min="1" max="1" width="22.6640625" customWidth="1"/>
    <col min="2" max="19" width="13.33203125" customWidth="1"/>
    <col min="20" max="20" width="15" style="8" customWidth="1"/>
  </cols>
  <sheetData>
    <row r="1" spans="1:20" x14ac:dyDescent="0.3">
      <c r="B1" s="9" t="s">
        <v>0</v>
      </c>
      <c r="C1" s="9" t="s">
        <v>1</v>
      </c>
      <c r="D1" s="9" t="s">
        <v>2</v>
      </c>
      <c r="E1" s="9" t="s">
        <v>3</v>
      </c>
      <c r="F1" s="9" t="s">
        <v>4</v>
      </c>
      <c r="G1" s="9" t="s">
        <v>5</v>
      </c>
      <c r="H1" s="9" t="s">
        <v>6</v>
      </c>
      <c r="I1" s="9" t="s">
        <v>7</v>
      </c>
      <c r="J1" s="9" t="s">
        <v>8</v>
      </c>
      <c r="K1" s="9" t="s">
        <v>9</v>
      </c>
      <c r="L1" s="9" t="s">
        <v>10</v>
      </c>
      <c r="M1" s="9" t="s">
        <v>11</v>
      </c>
      <c r="N1" s="9" t="s">
        <v>0</v>
      </c>
      <c r="O1" s="9" t="s">
        <v>1</v>
      </c>
      <c r="P1" s="9" t="s">
        <v>2</v>
      </c>
      <c r="Q1" s="9" t="s">
        <v>3</v>
      </c>
      <c r="R1" s="9" t="s">
        <v>4</v>
      </c>
      <c r="S1" s="9" t="s">
        <v>5</v>
      </c>
      <c r="T1" s="8" t="s">
        <v>12</v>
      </c>
    </row>
    <row r="2" spans="1:20" x14ac:dyDescent="0.3">
      <c r="A2" t="s">
        <v>109</v>
      </c>
      <c r="B2" s="12">
        <v>30000</v>
      </c>
      <c r="C2" s="12">
        <v>30000</v>
      </c>
      <c r="D2" s="12">
        <v>30000</v>
      </c>
      <c r="E2" s="12">
        <v>30000</v>
      </c>
      <c r="F2" s="12">
        <v>30000</v>
      </c>
      <c r="G2" s="12">
        <v>30000</v>
      </c>
      <c r="H2" s="12">
        <v>30000</v>
      </c>
      <c r="I2" s="12">
        <v>30000</v>
      </c>
      <c r="J2" s="12">
        <v>30000</v>
      </c>
      <c r="K2" s="12">
        <v>30000</v>
      </c>
      <c r="L2" s="12">
        <v>30000</v>
      </c>
      <c r="M2" s="12">
        <v>30000</v>
      </c>
      <c r="N2" s="12">
        <v>30000</v>
      </c>
      <c r="O2" s="12">
        <v>30000</v>
      </c>
      <c r="P2" s="12">
        <v>30000</v>
      </c>
      <c r="Q2" s="12">
        <v>30000</v>
      </c>
      <c r="R2" s="12">
        <v>30000</v>
      </c>
      <c r="S2" s="12">
        <v>30000</v>
      </c>
      <c r="T2" s="29">
        <f>SUM(B2:S2)</f>
        <v>540000</v>
      </c>
    </row>
    <row r="3" spans="1:20" x14ac:dyDescent="0.3">
      <c r="A3" t="s">
        <v>24</v>
      </c>
      <c r="B3" s="12">
        <v>30000</v>
      </c>
      <c r="C3" s="12">
        <v>30000</v>
      </c>
      <c r="D3" s="12">
        <v>30000</v>
      </c>
      <c r="E3" s="12">
        <v>30000</v>
      </c>
      <c r="F3" s="12">
        <v>30000</v>
      </c>
      <c r="G3" s="12">
        <v>30000</v>
      </c>
      <c r="H3" s="12">
        <v>30000</v>
      </c>
      <c r="I3" s="12">
        <v>30000</v>
      </c>
      <c r="J3" s="12">
        <v>30000</v>
      </c>
      <c r="K3" s="12">
        <v>30000</v>
      </c>
      <c r="L3" s="12">
        <v>30000</v>
      </c>
      <c r="M3" s="12">
        <v>30000</v>
      </c>
      <c r="N3" s="12">
        <v>30000</v>
      </c>
      <c r="O3" s="12">
        <v>30000</v>
      </c>
      <c r="P3" s="12">
        <v>30000</v>
      </c>
      <c r="Q3" s="12">
        <v>30000</v>
      </c>
      <c r="R3" s="12">
        <v>30000</v>
      </c>
      <c r="S3" s="12">
        <v>30000</v>
      </c>
      <c r="T3" s="29">
        <f t="shared" ref="T3:T8" si="0">SUM(B3:S3)</f>
        <v>540000</v>
      </c>
    </row>
    <row r="4" spans="1:20" x14ac:dyDescent="0.3">
      <c r="A4" t="s">
        <v>25</v>
      </c>
      <c r="C4" s="12">
        <v>20000</v>
      </c>
      <c r="D4" s="12">
        <v>20000</v>
      </c>
      <c r="E4" s="12">
        <v>20000</v>
      </c>
      <c r="F4" s="12">
        <v>20000</v>
      </c>
      <c r="G4" s="12">
        <v>20000</v>
      </c>
      <c r="H4" s="12">
        <v>20000</v>
      </c>
      <c r="I4" s="12">
        <v>20000</v>
      </c>
      <c r="J4" s="12">
        <v>20000</v>
      </c>
      <c r="K4" s="12">
        <v>20000</v>
      </c>
      <c r="L4" s="12">
        <v>20000</v>
      </c>
      <c r="M4" s="12">
        <v>20000</v>
      </c>
      <c r="N4" s="12">
        <v>20000</v>
      </c>
      <c r="O4" s="12">
        <v>20000</v>
      </c>
      <c r="P4" s="12">
        <v>20000</v>
      </c>
      <c r="Q4" s="12">
        <v>20000</v>
      </c>
      <c r="R4" s="12">
        <v>20000</v>
      </c>
      <c r="S4" s="12">
        <v>20000</v>
      </c>
      <c r="T4" s="29">
        <f t="shared" si="0"/>
        <v>340000</v>
      </c>
    </row>
    <row r="5" spans="1:20" x14ac:dyDescent="0.3">
      <c r="A5" t="s">
        <v>114</v>
      </c>
      <c r="D5" s="12">
        <v>50000</v>
      </c>
      <c r="E5" s="12">
        <v>50000</v>
      </c>
      <c r="F5" s="12">
        <v>50000</v>
      </c>
      <c r="G5" s="12">
        <v>50000</v>
      </c>
      <c r="H5" s="12">
        <v>50000</v>
      </c>
      <c r="I5" s="12">
        <v>50000</v>
      </c>
      <c r="J5" s="12">
        <v>100000</v>
      </c>
      <c r="K5" s="12">
        <v>100000</v>
      </c>
      <c r="L5" s="12">
        <v>100000</v>
      </c>
      <c r="M5" s="12">
        <v>100000</v>
      </c>
      <c r="N5" s="12">
        <v>100000</v>
      </c>
      <c r="O5" s="12">
        <v>100000</v>
      </c>
      <c r="P5" s="12">
        <v>100000</v>
      </c>
      <c r="Q5" s="12">
        <v>100000</v>
      </c>
      <c r="R5" s="12">
        <v>100000</v>
      </c>
      <c r="S5" s="12">
        <v>100000</v>
      </c>
      <c r="T5" s="29">
        <f t="shared" si="0"/>
        <v>1300000</v>
      </c>
    </row>
    <row r="6" spans="1:20" x14ac:dyDescent="0.3">
      <c r="A6" t="s">
        <v>112</v>
      </c>
      <c r="B6" s="12">
        <v>60000</v>
      </c>
      <c r="C6" s="12">
        <v>60000</v>
      </c>
      <c r="D6" s="12">
        <v>60000</v>
      </c>
      <c r="E6" s="12">
        <v>60000</v>
      </c>
      <c r="F6" s="12">
        <v>60000</v>
      </c>
      <c r="G6" s="12">
        <v>60000</v>
      </c>
      <c r="H6" s="12">
        <v>60000</v>
      </c>
      <c r="I6" s="12">
        <v>60000</v>
      </c>
      <c r="J6" s="12">
        <v>60000</v>
      </c>
      <c r="K6" s="12">
        <v>60000</v>
      </c>
      <c r="L6" s="12">
        <v>60000</v>
      </c>
      <c r="M6" s="12">
        <v>60000</v>
      </c>
      <c r="N6" s="12">
        <v>60000</v>
      </c>
      <c r="O6" s="12">
        <v>60000</v>
      </c>
      <c r="P6" s="12">
        <v>60000</v>
      </c>
      <c r="Q6" s="12">
        <v>60000</v>
      </c>
      <c r="R6" s="12">
        <v>60000</v>
      </c>
      <c r="S6" s="12">
        <v>60000</v>
      </c>
      <c r="T6" s="29">
        <f t="shared" si="0"/>
        <v>1080000</v>
      </c>
    </row>
    <row r="7" spans="1:20" x14ac:dyDescent="0.3">
      <c r="A7" t="s">
        <v>108</v>
      </c>
      <c r="E7" s="12">
        <v>75000</v>
      </c>
      <c r="F7" s="12">
        <v>75000</v>
      </c>
      <c r="G7" s="12">
        <v>75000</v>
      </c>
      <c r="H7" s="12">
        <v>75000</v>
      </c>
      <c r="I7" s="12">
        <v>75000</v>
      </c>
      <c r="J7" s="12">
        <v>75000</v>
      </c>
      <c r="K7" s="12">
        <v>75000</v>
      </c>
      <c r="L7" s="12">
        <v>75000</v>
      </c>
      <c r="M7" s="12">
        <v>75000</v>
      </c>
      <c r="N7" s="12">
        <v>75000</v>
      </c>
      <c r="O7" s="12">
        <v>75000</v>
      </c>
      <c r="P7" s="12">
        <v>75000</v>
      </c>
      <c r="Q7" s="12">
        <v>75000</v>
      </c>
      <c r="R7" s="12">
        <v>75000</v>
      </c>
      <c r="S7" s="12">
        <v>75000</v>
      </c>
      <c r="T7" s="29">
        <f t="shared" si="0"/>
        <v>1125000</v>
      </c>
    </row>
    <row r="8" spans="1:20" x14ac:dyDescent="0.3">
      <c r="A8" t="s">
        <v>119</v>
      </c>
      <c r="E8" s="12">
        <v>30000</v>
      </c>
      <c r="F8" s="12">
        <v>30000</v>
      </c>
      <c r="G8" s="12">
        <v>30000</v>
      </c>
      <c r="H8" s="12">
        <v>30000</v>
      </c>
      <c r="I8" s="12">
        <v>30000</v>
      </c>
      <c r="J8" s="12">
        <v>30000</v>
      </c>
      <c r="K8" s="12">
        <v>30000</v>
      </c>
      <c r="L8" s="12">
        <v>30000</v>
      </c>
      <c r="M8" s="12">
        <v>30000</v>
      </c>
      <c r="N8" s="12">
        <v>30000</v>
      </c>
      <c r="O8" s="12">
        <v>30000</v>
      </c>
      <c r="P8" s="12">
        <v>30000</v>
      </c>
      <c r="Q8" s="12">
        <v>30000</v>
      </c>
      <c r="R8" s="12">
        <v>30000</v>
      </c>
      <c r="S8" s="12">
        <v>30000</v>
      </c>
      <c r="T8" s="29">
        <f t="shared" si="0"/>
        <v>450000</v>
      </c>
    </row>
    <row r="9" spans="1:20" x14ac:dyDescent="0.3">
      <c r="A9" s="24" t="s">
        <v>107</v>
      </c>
      <c r="B9" s="28">
        <f t="shared" ref="B9:S9" si="1">SUM(B2:B8)</f>
        <v>120000</v>
      </c>
      <c r="C9" s="28">
        <f t="shared" si="1"/>
        <v>140000</v>
      </c>
      <c r="D9" s="28">
        <f t="shared" si="1"/>
        <v>190000</v>
      </c>
      <c r="E9" s="28">
        <f t="shared" si="1"/>
        <v>295000</v>
      </c>
      <c r="F9" s="28">
        <f t="shared" si="1"/>
        <v>295000</v>
      </c>
      <c r="G9" s="28">
        <f t="shared" si="1"/>
        <v>295000</v>
      </c>
      <c r="H9" s="28">
        <f t="shared" si="1"/>
        <v>295000</v>
      </c>
      <c r="I9" s="28">
        <f t="shared" si="1"/>
        <v>295000</v>
      </c>
      <c r="J9" s="28">
        <f t="shared" si="1"/>
        <v>345000</v>
      </c>
      <c r="K9" s="28">
        <f t="shared" si="1"/>
        <v>345000</v>
      </c>
      <c r="L9" s="28">
        <f t="shared" si="1"/>
        <v>345000</v>
      </c>
      <c r="M9" s="28">
        <f t="shared" si="1"/>
        <v>345000</v>
      </c>
      <c r="N9" s="28">
        <f t="shared" si="1"/>
        <v>345000</v>
      </c>
      <c r="O9" s="28">
        <f t="shared" si="1"/>
        <v>345000</v>
      </c>
      <c r="P9" s="28">
        <f t="shared" si="1"/>
        <v>345000</v>
      </c>
      <c r="Q9" s="28">
        <f t="shared" si="1"/>
        <v>345000</v>
      </c>
      <c r="R9" s="28">
        <f t="shared" si="1"/>
        <v>345000</v>
      </c>
      <c r="S9" s="28">
        <f t="shared" si="1"/>
        <v>345000</v>
      </c>
      <c r="T9" s="28">
        <f>SUM(B9:S9)</f>
        <v>5375000</v>
      </c>
    </row>
    <row r="11" spans="1:20" x14ac:dyDescent="0.3">
      <c r="A11" s="9" t="s">
        <v>70</v>
      </c>
      <c r="T11"/>
    </row>
    <row r="12" spans="1:20" x14ac:dyDescent="0.3">
      <c r="A12" s="2" t="s">
        <v>71</v>
      </c>
      <c r="B12" s="2"/>
      <c r="C12" s="2"/>
      <c r="D12" s="2"/>
      <c r="E12" s="2"/>
      <c r="F12" s="2"/>
      <c r="G12" s="2"/>
      <c r="H12" s="2"/>
      <c r="I12" s="2"/>
      <c r="J12" s="2"/>
      <c r="K12" s="2"/>
      <c r="L12" s="2"/>
      <c r="M12" s="2"/>
      <c r="N12" s="2"/>
      <c r="O12" s="2"/>
      <c r="P12" s="2"/>
      <c r="Q12" s="2"/>
      <c r="R12" s="2"/>
      <c r="S12" s="2"/>
      <c r="T12" s="1"/>
    </row>
    <row r="13" spans="1:20" x14ac:dyDescent="0.3">
      <c r="A13" s="2" t="s">
        <v>113</v>
      </c>
      <c r="B13" s="2"/>
      <c r="C13" s="2"/>
      <c r="D13" s="2"/>
      <c r="E13" s="2">
        <v>30000</v>
      </c>
      <c r="F13" s="2">
        <v>30000</v>
      </c>
      <c r="G13" s="2">
        <v>30000</v>
      </c>
      <c r="H13" s="2">
        <v>30000</v>
      </c>
      <c r="I13" s="2">
        <v>30000</v>
      </c>
      <c r="J13" s="2">
        <v>30000</v>
      </c>
      <c r="K13" s="2">
        <v>30000</v>
      </c>
      <c r="L13" s="2">
        <v>30000</v>
      </c>
      <c r="M13" s="2">
        <v>30000</v>
      </c>
      <c r="N13" s="2">
        <v>30000</v>
      </c>
      <c r="O13" s="2">
        <v>30000</v>
      </c>
      <c r="P13" s="2">
        <v>30000</v>
      </c>
      <c r="Q13" s="2">
        <v>30000</v>
      </c>
      <c r="R13" s="2">
        <v>30000</v>
      </c>
      <c r="S13" s="2">
        <v>30000</v>
      </c>
      <c r="T13" s="1">
        <f t="shared" ref="T13:T18" si="2">SUM(E13:S13)</f>
        <v>450000</v>
      </c>
    </row>
    <row r="14" spans="1:20" x14ac:dyDescent="0.3">
      <c r="A14" s="10" t="s">
        <v>116</v>
      </c>
      <c r="B14" s="2"/>
      <c r="C14" s="2"/>
      <c r="D14" s="2"/>
      <c r="E14" s="2">
        <v>50000</v>
      </c>
      <c r="F14" s="2">
        <v>50000</v>
      </c>
      <c r="G14" s="2">
        <v>50000</v>
      </c>
      <c r="H14" s="2">
        <v>50000</v>
      </c>
      <c r="I14" s="2">
        <v>50000</v>
      </c>
      <c r="J14" s="2">
        <v>50000</v>
      </c>
      <c r="K14" s="2">
        <v>50000</v>
      </c>
      <c r="L14" s="2">
        <v>50000</v>
      </c>
      <c r="M14" s="2">
        <v>50000</v>
      </c>
      <c r="N14" s="2">
        <v>50000</v>
      </c>
      <c r="O14" s="2">
        <v>50000</v>
      </c>
      <c r="P14" s="2">
        <v>50000</v>
      </c>
      <c r="Q14" s="2">
        <v>50000</v>
      </c>
      <c r="R14" s="2">
        <v>50000</v>
      </c>
      <c r="S14" s="2">
        <v>50000</v>
      </c>
      <c r="T14" s="1">
        <f t="shared" si="2"/>
        <v>750000</v>
      </c>
    </row>
    <row r="15" spans="1:20" x14ac:dyDescent="0.3">
      <c r="A15" s="10" t="s">
        <v>110</v>
      </c>
      <c r="E15" s="2">
        <v>45000</v>
      </c>
      <c r="F15" s="2">
        <v>45000</v>
      </c>
      <c r="G15" s="2">
        <v>45000</v>
      </c>
      <c r="H15" s="2">
        <v>45000</v>
      </c>
      <c r="I15" s="2">
        <v>45000</v>
      </c>
      <c r="J15" s="2">
        <v>45000</v>
      </c>
      <c r="K15" s="2">
        <v>45000</v>
      </c>
      <c r="L15" s="2">
        <v>45000</v>
      </c>
      <c r="M15" s="2">
        <v>45000</v>
      </c>
      <c r="N15" s="2">
        <v>45000</v>
      </c>
      <c r="O15" s="2">
        <v>45000</v>
      </c>
      <c r="P15" s="2">
        <v>45000</v>
      </c>
      <c r="Q15" s="2">
        <v>45000</v>
      </c>
      <c r="R15" s="2">
        <v>45000</v>
      </c>
      <c r="S15" s="2">
        <v>45000</v>
      </c>
      <c r="T15" s="1">
        <f t="shared" si="2"/>
        <v>675000</v>
      </c>
    </row>
    <row r="16" spans="1:20" x14ac:dyDescent="0.3">
      <c r="A16" s="10" t="s">
        <v>73</v>
      </c>
      <c r="E16" s="2">
        <v>50000</v>
      </c>
      <c r="F16" s="2">
        <v>50000</v>
      </c>
      <c r="G16" s="2">
        <v>50000</v>
      </c>
      <c r="H16" s="2">
        <v>50000</v>
      </c>
      <c r="I16" s="2">
        <v>50000</v>
      </c>
      <c r="J16" s="2">
        <v>50000</v>
      </c>
      <c r="K16" s="2">
        <v>50000</v>
      </c>
      <c r="L16" s="2">
        <v>50000</v>
      </c>
      <c r="M16" s="2">
        <v>50000</v>
      </c>
      <c r="N16" s="2">
        <v>75000</v>
      </c>
      <c r="O16" s="2">
        <v>75000</v>
      </c>
      <c r="P16" s="2">
        <v>75000</v>
      </c>
      <c r="Q16" s="2">
        <v>75000</v>
      </c>
      <c r="R16" s="2">
        <v>75000</v>
      </c>
      <c r="S16" s="2">
        <v>75000</v>
      </c>
      <c r="T16" s="1">
        <f t="shared" si="2"/>
        <v>900000</v>
      </c>
    </row>
    <row r="17" spans="1:20" x14ac:dyDescent="0.3">
      <c r="A17" s="10" t="s">
        <v>99</v>
      </c>
      <c r="E17" s="2">
        <v>25000</v>
      </c>
      <c r="F17" s="2">
        <v>25000</v>
      </c>
      <c r="G17" s="2">
        <v>50000</v>
      </c>
      <c r="H17" s="2">
        <v>50000</v>
      </c>
      <c r="I17" s="2">
        <v>50000</v>
      </c>
      <c r="J17" s="2">
        <v>50000</v>
      </c>
      <c r="K17" s="2">
        <v>50000</v>
      </c>
      <c r="L17" s="2">
        <v>50000</v>
      </c>
      <c r="M17" s="2">
        <v>50000</v>
      </c>
      <c r="N17" s="2">
        <v>50000</v>
      </c>
      <c r="O17" s="2">
        <v>50000</v>
      </c>
      <c r="P17" s="2">
        <v>50000</v>
      </c>
      <c r="Q17" s="2">
        <v>50000</v>
      </c>
      <c r="R17" s="2">
        <v>50000</v>
      </c>
      <c r="S17" s="2">
        <v>50000</v>
      </c>
      <c r="T17" s="1">
        <f t="shared" si="2"/>
        <v>700000</v>
      </c>
    </row>
    <row r="18" spans="1:20" x14ac:dyDescent="0.3">
      <c r="A18" s="10" t="s">
        <v>104</v>
      </c>
      <c r="E18" s="2">
        <v>50000</v>
      </c>
      <c r="F18" s="2">
        <v>50000</v>
      </c>
      <c r="G18" s="2">
        <v>50000</v>
      </c>
      <c r="H18" s="2">
        <v>50000</v>
      </c>
      <c r="I18" s="2">
        <v>50000</v>
      </c>
      <c r="J18" s="12">
        <v>100000</v>
      </c>
      <c r="K18" s="12">
        <v>100000</v>
      </c>
      <c r="L18" s="12">
        <v>100000</v>
      </c>
      <c r="M18" s="12">
        <v>100000</v>
      </c>
      <c r="N18" s="12">
        <v>100000</v>
      </c>
      <c r="O18" s="12">
        <v>100000</v>
      </c>
      <c r="P18" s="12">
        <v>100000</v>
      </c>
      <c r="Q18" s="12">
        <v>100000</v>
      </c>
      <c r="R18" s="12">
        <v>100000</v>
      </c>
      <c r="S18" s="12">
        <v>100000</v>
      </c>
      <c r="T18" s="1">
        <f t="shared" si="2"/>
        <v>1250000</v>
      </c>
    </row>
    <row r="20" spans="1:20" x14ac:dyDescent="0.3">
      <c r="A20" s="16" t="s">
        <v>75</v>
      </c>
      <c r="B20" s="17">
        <f>SUM(B12:B16)</f>
        <v>0</v>
      </c>
      <c r="C20" s="17">
        <f>SUM(C12:C16)</f>
        <v>0</v>
      </c>
      <c r="D20" s="17">
        <f>SUM(D12:D16)</f>
        <v>0</v>
      </c>
      <c r="E20" s="17">
        <f>SUM(E12:E19)</f>
        <v>250000</v>
      </c>
      <c r="F20" s="17">
        <f t="shared" ref="F20:S20" si="3">SUM(F12:F19)</f>
        <v>250000</v>
      </c>
      <c r="G20" s="17">
        <f t="shared" si="3"/>
        <v>275000</v>
      </c>
      <c r="H20" s="17">
        <f t="shared" si="3"/>
        <v>275000</v>
      </c>
      <c r="I20" s="17">
        <f t="shared" si="3"/>
        <v>275000</v>
      </c>
      <c r="J20" s="17">
        <f t="shared" si="3"/>
        <v>325000</v>
      </c>
      <c r="K20" s="17">
        <f t="shared" si="3"/>
        <v>325000</v>
      </c>
      <c r="L20" s="17">
        <f t="shared" si="3"/>
        <v>325000</v>
      </c>
      <c r="M20" s="17">
        <f t="shared" si="3"/>
        <v>325000</v>
      </c>
      <c r="N20" s="17">
        <f t="shared" si="3"/>
        <v>350000</v>
      </c>
      <c r="O20" s="17">
        <f t="shared" si="3"/>
        <v>350000</v>
      </c>
      <c r="P20" s="17">
        <f t="shared" si="3"/>
        <v>350000</v>
      </c>
      <c r="Q20" s="17">
        <f t="shared" si="3"/>
        <v>350000</v>
      </c>
      <c r="R20" s="17">
        <f t="shared" si="3"/>
        <v>350000</v>
      </c>
      <c r="S20" s="17">
        <f t="shared" si="3"/>
        <v>350000</v>
      </c>
      <c r="T20" s="17">
        <f>SUM(E20:S20)</f>
        <v>4725000</v>
      </c>
    </row>
    <row r="21" spans="1:20" x14ac:dyDescent="0.3">
      <c r="A21" s="13"/>
      <c r="B21" s="9"/>
      <c r="C21" s="9"/>
      <c r="D21" s="9"/>
      <c r="E21" s="9"/>
      <c r="F21" s="9"/>
      <c r="G21" s="9"/>
      <c r="H21" s="9"/>
      <c r="I21" s="9"/>
      <c r="J21" s="9"/>
      <c r="K21" s="9"/>
      <c r="L21" s="9"/>
      <c r="M21" s="9"/>
      <c r="N21" s="9"/>
      <c r="O21" s="9"/>
      <c r="P21" s="9"/>
      <c r="Q21" s="9"/>
      <c r="R21" s="9"/>
      <c r="S21" s="9"/>
      <c r="T21" s="9"/>
    </row>
    <row r="22" spans="1:20" x14ac:dyDescent="0.3">
      <c r="A22" s="18" t="s">
        <v>121</v>
      </c>
      <c r="B22" s="19">
        <f>B9+B20</f>
        <v>120000</v>
      </c>
      <c r="C22" s="19">
        <f t="shared" ref="C22:T22" si="4">C9+C20</f>
        <v>140000</v>
      </c>
      <c r="D22" s="19">
        <f t="shared" si="4"/>
        <v>190000</v>
      </c>
      <c r="E22" s="19">
        <f t="shared" si="4"/>
        <v>545000</v>
      </c>
      <c r="F22" s="19">
        <f t="shared" si="4"/>
        <v>545000</v>
      </c>
      <c r="G22" s="19">
        <f t="shared" si="4"/>
        <v>570000</v>
      </c>
      <c r="H22" s="19">
        <f t="shared" si="4"/>
        <v>570000</v>
      </c>
      <c r="I22" s="19">
        <f t="shared" si="4"/>
        <v>570000</v>
      </c>
      <c r="J22" s="19">
        <f t="shared" si="4"/>
        <v>670000</v>
      </c>
      <c r="K22" s="19">
        <f t="shared" si="4"/>
        <v>670000</v>
      </c>
      <c r="L22" s="19">
        <f t="shared" si="4"/>
        <v>670000</v>
      </c>
      <c r="M22" s="19">
        <f>M9+M20</f>
        <v>670000</v>
      </c>
      <c r="N22" s="19">
        <f t="shared" si="4"/>
        <v>695000</v>
      </c>
      <c r="O22" s="19">
        <f t="shared" si="4"/>
        <v>695000</v>
      </c>
      <c r="P22" s="19">
        <f t="shared" si="4"/>
        <v>695000</v>
      </c>
      <c r="Q22" s="19">
        <f t="shared" si="4"/>
        <v>695000</v>
      </c>
      <c r="R22" s="19">
        <f t="shared" si="4"/>
        <v>695000</v>
      </c>
      <c r="S22" s="19">
        <f t="shared" si="4"/>
        <v>695000</v>
      </c>
      <c r="T22" s="19">
        <f t="shared" si="4"/>
        <v>10100000</v>
      </c>
    </row>
    <row r="24" spans="1:20" x14ac:dyDescent="0.3">
      <c r="A24" t="s">
        <v>45</v>
      </c>
      <c r="B24" s="12">
        <v>150000</v>
      </c>
      <c r="C24" s="12">
        <v>150000</v>
      </c>
      <c r="D24" s="12">
        <v>150000</v>
      </c>
      <c r="E24" s="12">
        <v>150000</v>
      </c>
      <c r="F24" s="12">
        <v>150000</v>
      </c>
      <c r="G24" s="12">
        <v>150000</v>
      </c>
      <c r="H24" s="12">
        <v>150000</v>
      </c>
      <c r="T24" s="30">
        <f>SUM(B24:S24)</f>
        <v>1050000</v>
      </c>
    </row>
    <row r="25" spans="1:20" x14ac:dyDescent="0.3">
      <c r="A25" t="s">
        <v>46</v>
      </c>
      <c r="D25" s="12">
        <v>200000</v>
      </c>
      <c r="E25" s="12">
        <v>300000</v>
      </c>
      <c r="F25" s="12">
        <v>350000</v>
      </c>
      <c r="G25" s="12">
        <v>400000</v>
      </c>
      <c r="H25" s="12">
        <v>200000</v>
      </c>
      <c r="I25" s="12">
        <v>200000</v>
      </c>
      <c r="J25" s="12">
        <v>200000</v>
      </c>
      <c r="K25" s="12">
        <v>200000</v>
      </c>
      <c r="L25" s="12">
        <v>200000</v>
      </c>
      <c r="M25" s="12">
        <v>200000</v>
      </c>
      <c r="N25" s="12">
        <v>200000</v>
      </c>
      <c r="O25" s="12">
        <v>200000</v>
      </c>
      <c r="P25" s="12">
        <v>200000</v>
      </c>
      <c r="Q25" s="12">
        <v>200000</v>
      </c>
      <c r="R25" s="12">
        <v>200000</v>
      </c>
      <c r="S25" s="12">
        <v>200000</v>
      </c>
      <c r="T25" s="30">
        <f>SUM(D25:S25)</f>
        <v>3650000</v>
      </c>
    </row>
    <row r="26" spans="1:20" x14ac:dyDescent="0.3">
      <c r="A26" t="s">
        <v>47</v>
      </c>
      <c r="B26" s="12">
        <v>100000</v>
      </c>
      <c r="C26" s="12">
        <v>100000</v>
      </c>
      <c r="D26" s="12">
        <v>100000</v>
      </c>
      <c r="E26" s="12">
        <v>100000</v>
      </c>
      <c r="T26" s="30">
        <f>SUM(B26:S26)</f>
        <v>400000</v>
      </c>
    </row>
    <row r="27" spans="1:20" x14ac:dyDescent="0.3">
      <c r="A27" t="s">
        <v>118</v>
      </c>
      <c r="B27" s="12">
        <v>100000</v>
      </c>
      <c r="C27" s="12">
        <v>100000</v>
      </c>
      <c r="D27" s="12">
        <v>100000</v>
      </c>
      <c r="E27" s="12">
        <v>50000</v>
      </c>
      <c r="F27" s="12">
        <v>50000</v>
      </c>
      <c r="G27" s="12">
        <v>50000</v>
      </c>
      <c r="H27" s="12">
        <v>50000</v>
      </c>
      <c r="I27" s="12">
        <v>50000</v>
      </c>
      <c r="J27" s="12">
        <v>50000</v>
      </c>
      <c r="K27" s="12">
        <v>50000</v>
      </c>
      <c r="L27" s="12">
        <v>50000</v>
      </c>
      <c r="M27" s="12">
        <v>50000</v>
      </c>
      <c r="N27" s="12">
        <v>50000</v>
      </c>
      <c r="O27" s="12">
        <v>50000</v>
      </c>
      <c r="P27" s="12">
        <v>50000</v>
      </c>
      <c r="T27" s="30">
        <f t="shared" ref="T27:T28" si="5">SUM(B27:S27)</f>
        <v>900000</v>
      </c>
    </row>
    <row r="28" spans="1:20" x14ac:dyDescent="0.3">
      <c r="A28" t="s">
        <v>169</v>
      </c>
      <c r="D28" s="12">
        <v>200000</v>
      </c>
      <c r="E28" s="12">
        <v>250000</v>
      </c>
      <c r="F28" s="12">
        <v>300000</v>
      </c>
      <c r="G28" s="12">
        <v>350000</v>
      </c>
      <c r="H28" s="12">
        <v>400000</v>
      </c>
      <c r="I28" s="12">
        <v>450000</v>
      </c>
      <c r="J28" s="12">
        <v>500000</v>
      </c>
      <c r="K28" s="12">
        <v>600000</v>
      </c>
      <c r="L28" s="12">
        <v>600000</v>
      </c>
      <c r="M28" s="12">
        <v>600000</v>
      </c>
      <c r="N28" s="12">
        <v>600000</v>
      </c>
      <c r="O28" s="12">
        <v>600000</v>
      </c>
      <c r="P28" s="12">
        <v>600000</v>
      </c>
      <c r="Q28" s="12">
        <v>600000</v>
      </c>
      <c r="R28" s="12">
        <v>600000</v>
      </c>
      <c r="S28" s="12">
        <v>600000</v>
      </c>
      <c r="T28" s="30">
        <f t="shared" si="5"/>
        <v>7850000</v>
      </c>
    </row>
    <row r="29" spans="1:20" x14ac:dyDescent="0.3">
      <c r="A29" s="31" t="s">
        <v>57</v>
      </c>
      <c r="B29" s="32">
        <f>SUM(B24:B28)</f>
        <v>350000</v>
      </c>
      <c r="C29" s="32">
        <f t="shared" ref="C29:M29" si="6">SUM(C24:C28)</f>
        <v>350000</v>
      </c>
      <c r="D29" s="32">
        <f t="shared" si="6"/>
        <v>750000</v>
      </c>
      <c r="E29" s="32">
        <f t="shared" si="6"/>
        <v>850000</v>
      </c>
      <c r="F29" s="32">
        <f t="shared" si="6"/>
        <v>850000</v>
      </c>
      <c r="G29" s="32">
        <f t="shared" si="6"/>
        <v>950000</v>
      </c>
      <c r="H29" s="32">
        <f t="shared" si="6"/>
        <v>800000</v>
      </c>
      <c r="I29" s="32">
        <f t="shared" si="6"/>
        <v>700000</v>
      </c>
      <c r="J29" s="32">
        <f t="shared" si="6"/>
        <v>750000</v>
      </c>
      <c r="K29" s="32">
        <f t="shared" si="6"/>
        <v>850000</v>
      </c>
      <c r="L29" s="32">
        <f t="shared" si="6"/>
        <v>850000</v>
      </c>
      <c r="M29" s="32">
        <f t="shared" si="6"/>
        <v>850000</v>
      </c>
      <c r="N29" s="32">
        <f>SUM(N24:N28)</f>
        <v>850000</v>
      </c>
      <c r="O29" s="32">
        <f t="shared" ref="O29" si="7">SUM(O24:O28)</f>
        <v>850000</v>
      </c>
      <c r="P29" s="32">
        <f t="shared" ref="P29" si="8">SUM(P24:P28)</f>
        <v>850000</v>
      </c>
      <c r="Q29" s="32">
        <f t="shared" ref="Q29" si="9">SUM(Q24:Q28)</f>
        <v>800000</v>
      </c>
      <c r="R29" s="32">
        <f t="shared" ref="R29" si="10">SUM(R24:R28)</f>
        <v>800000</v>
      </c>
      <c r="S29" s="32">
        <f t="shared" ref="S29" si="11">SUM(S24:S28)</f>
        <v>800000</v>
      </c>
      <c r="T29" s="32">
        <f>SUM(T24:T28)</f>
        <v>13850000</v>
      </c>
    </row>
    <row r="30" spans="1:20" x14ac:dyDescent="0.3">
      <c r="A30" s="8"/>
      <c r="B30" s="30"/>
      <c r="C30" s="30"/>
      <c r="D30" s="30"/>
      <c r="E30" s="30"/>
      <c r="F30" s="30"/>
      <c r="G30" s="30"/>
      <c r="H30" s="30"/>
      <c r="I30" s="30"/>
      <c r="J30" s="30"/>
      <c r="K30" s="30"/>
      <c r="L30" s="30"/>
      <c r="M30" s="30"/>
      <c r="N30" s="30"/>
      <c r="O30" s="30"/>
      <c r="P30" s="30"/>
      <c r="Q30" s="30"/>
      <c r="R30" s="30"/>
      <c r="S30" s="30"/>
      <c r="T30" s="30"/>
    </row>
    <row r="31" spans="1:20" x14ac:dyDescent="0.3">
      <c r="A31" s="33" t="s">
        <v>120</v>
      </c>
      <c r="B31" s="34">
        <f>B29-B22</f>
        <v>230000</v>
      </c>
      <c r="C31" s="34">
        <f t="shared" ref="C31:J31" si="12">C29-C22</f>
        <v>210000</v>
      </c>
      <c r="D31" s="34">
        <f t="shared" si="12"/>
        <v>560000</v>
      </c>
      <c r="E31" s="34">
        <f t="shared" si="12"/>
        <v>305000</v>
      </c>
      <c r="F31" s="34">
        <f t="shared" si="12"/>
        <v>305000</v>
      </c>
      <c r="G31" s="34">
        <f t="shared" si="12"/>
        <v>380000</v>
      </c>
      <c r="H31" s="34">
        <f t="shared" si="12"/>
        <v>230000</v>
      </c>
      <c r="I31" s="34">
        <f t="shared" si="12"/>
        <v>130000</v>
      </c>
      <c r="J31" s="34">
        <f t="shared" si="12"/>
        <v>80000</v>
      </c>
      <c r="K31" s="34">
        <f>K29-K22</f>
        <v>180000</v>
      </c>
      <c r="L31" s="34">
        <f t="shared" ref="L31" si="13">L29-L22</f>
        <v>180000</v>
      </c>
      <c r="M31" s="34">
        <f t="shared" ref="M31" si="14">M29-M22</f>
        <v>180000</v>
      </c>
      <c r="N31" s="34">
        <f t="shared" ref="N31" si="15">N29-N22</f>
        <v>155000</v>
      </c>
      <c r="O31" s="34">
        <f t="shared" ref="O31" si="16">O29-O22</f>
        <v>155000</v>
      </c>
      <c r="P31" s="34">
        <f t="shared" ref="P31" si="17">P29-P22</f>
        <v>155000</v>
      </c>
      <c r="Q31" s="34">
        <f>Q29-Q22</f>
        <v>105000</v>
      </c>
      <c r="R31" s="34">
        <f t="shared" ref="R31" si="18">R29-R22</f>
        <v>105000</v>
      </c>
      <c r="S31" s="34">
        <f t="shared" ref="S31" si="19">S29-S22</f>
        <v>105000</v>
      </c>
      <c r="T31" s="34">
        <f>SUM(B31:S31)</f>
        <v>3750000</v>
      </c>
    </row>
    <row r="32" spans="1:20" x14ac:dyDescent="0.3">
      <c r="B32" s="12"/>
      <c r="C32" s="12"/>
      <c r="D32" s="12"/>
      <c r="E32" s="12"/>
      <c r="F32" s="12"/>
      <c r="G32" s="12"/>
      <c r="H32" s="12"/>
      <c r="I32" s="12"/>
      <c r="J32" s="12"/>
      <c r="K32" s="12"/>
      <c r="L32" s="12"/>
      <c r="M32" s="12"/>
      <c r="N32" s="12"/>
      <c r="O32" s="12"/>
      <c r="P32" s="12"/>
    </row>
    <row r="33" spans="1:16" x14ac:dyDescent="0.3">
      <c r="A33" s="14" t="s">
        <v>125</v>
      </c>
      <c r="B33" s="12"/>
      <c r="C33" s="12"/>
      <c r="D33" s="12"/>
      <c r="E33" s="12"/>
      <c r="F33" s="12"/>
      <c r="G33" s="12"/>
      <c r="H33" s="12"/>
      <c r="I33" s="12"/>
      <c r="J33" s="12"/>
      <c r="K33" s="12"/>
      <c r="L33" s="12"/>
      <c r="M33" s="12"/>
      <c r="N33" s="12"/>
      <c r="O33" s="12"/>
      <c r="P33" s="12"/>
    </row>
    <row r="34" spans="1:16" x14ac:dyDescent="0.3">
      <c r="A34" t="s">
        <v>117</v>
      </c>
    </row>
    <row r="35" spans="1:16" x14ac:dyDescent="0.3">
      <c r="A35" t="s">
        <v>155</v>
      </c>
    </row>
    <row r="36" spans="1:16" x14ac:dyDescent="0.3">
      <c r="A36" t="s">
        <v>156</v>
      </c>
    </row>
    <row r="37" spans="1:16" x14ac:dyDescent="0.3">
      <c r="A37" t="s">
        <v>157</v>
      </c>
    </row>
    <row r="38" spans="1:16" x14ac:dyDescent="0.3">
      <c r="A38" t="s">
        <v>123</v>
      </c>
      <c r="B38" s="35" t="s">
        <v>148</v>
      </c>
    </row>
    <row r="39" spans="1:16" x14ac:dyDescent="0.3">
      <c r="A39" t="s">
        <v>154</v>
      </c>
      <c r="B39" s="35"/>
    </row>
    <row r="40" spans="1:16" x14ac:dyDescent="0.3">
      <c r="A40" t="s">
        <v>152</v>
      </c>
    </row>
    <row r="41" spans="1:16" x14ac:dyDescent="0.3">
      <c r="A41" t="s">
        <v>153</v>
      </c>
    </row>
    <row r="42" spans="1:16" x14ac:dyDescent="0.3">
      <c r="A42" t="s">
        <v>129</v>
      </c>
    </row>
    <row r="44" spans="1:16" x14ac:dyDescent="0.3">
      <c r="A44" s="8" t="s">
        <v>126</v>
      </c>
      <c r="B44" s="36" t="s">
        <v>137</v>
      </c>
      <c r="C44" s="7" t="s">
        <v>138</v>
      </c>
    </row>
    <row r="45" spans="1:16" x14ac:dyDescent="0.3">
      <c r="A45" t="s">
        <v>136</v>
      </c>
      <c r="B45" s="35" t="s">
        <v>2</v>
      </c>
      <c r="C45" t="s">
        <v>158</v>
      </c>
    </row>
    <row r="46" spans="1:16" ht="28.8" x14ac:dyDescent="0.3">
      <c r="A46" s="37" t="s">
        <v>134</v>
      </c>
      <c r="B46" s="35" t="s">
        <v>2</v>
      </c>
      <c r="C46" t="s">
        <v>159</v>
      </c>
    </row>
    <row r="47" spans="1:16" ht="28.8" x14ac:dyDescent="0.3">
      <c r="A47" s="37" t="s">
        <v>135</v>
      </c>
      <c r="B47" s="35" t="s">
        <v>2</v>
      </c>
      <c r="C47" t="s">
        <v>158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8721E-6B21-F441-A2BC-CDF864E8BE7E}">
  <dimension ref="A1:B7"/>
  <sheetViews>
    <sheetView zoomScale="140" zoomScaleNormal="140" workbookViewId="0">
      <selection activeCell="B9" sqref="B9"/>
    </sheetView>
  </sheetViews>
  <sheetFormatPr defaultColWidth="11.5546875" defaultRowHeight="14.4" x14ac:dyDescent="0.3"/>
  <cols>
    <col min="1" max="1" width="24.44140625" customWidth="1"/>
    <col min="2" max="2" width="122" customWidth="1"/>
  </cols>
  <sheetData>
    <row r="1" spans="1:2" x14ac:dyDescent="0.3">
      <c r="A1" s="38" t="s">
        <v>160</v>
      </c>
      <c r="B1" s="38" t="s">
        <v>161</v>
      </c>
    </row>
    <row r="2" spans="1:2" x14ac:dyDescent="0.3">
      <c r="A2" t="s">
        <v>162</v>
      </c>
      <c r="B2" t="s">
        <v>164</v>
      </c>
    </row>
    <row r="3" spans="1:2" x14ac:dyDescent="0.3">
      <c r="A3" t="s">
        <v>27</v>
      </c>
      <c r="B3" t="s">
        <v>165</v>
      </c>
    </row>
    <row r="4" spans="1:2" x14ac:dyDescent="0.3">
      <c r="A4" t="s">
        <v>163</v>
      </c>
      <c r="B4" t="s">
        <v>166</v>
      </c>
    </row>
    <row r="5" spans="1:2" x14ac:dyDescent="0.3">
      <c r="A5" t="s">
        <v>28</v>
      </c>
      <c r="B5" t="s">
        <v>167</v>
      </c>
    </row>
    <row r="7" spans="1:2" x14ac:dyDescent="0.3">
      <c r="B7" t="s">
        <v>168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A569-0ACB-3E42-B85C-458A25912AFD}">
  <dimension ref="A1:T56"/>
  <sheetViews>
    <sheetView zoomScale="130" zoomScaleNormal="130" workbookViewId="0">
      <pane ySplit="1" topLeftCell="A2" activePane="bottomLeft" state="frozen"/>
      <selection pane="bottomLeft" activeCell="G12" sqref="G12"/>
    </sheetView>
  </sheetViews>
  <sheetFormatPr defaultColWidth="11.5546875" defaultRowHeight="14.4" x14ac:dyDescent="0.3"/>
  <cols>
    <col min="1" max="1" width="30.33203125" customWidth="1"/>
    <col min="2" max="2" width="7.6640625" customWidth="1"/>
    <col min="3" max="3" width="8.33203125" customWidth="1"/>
    <col min="4" max="14" width="13" customWidth="1"/>
    <col min="15" max="16" width="15.109375" customWidth="1"/>
    <col min="17" max="17" width="14.6640625" customWidth="1"/>
    <col min="18" max="18" width="13.44140625" customWidth="1"/>
    <col min="19" max="19" width="14.6640625" customWidth="1"/>
    <col min="20" max="20" width="12.6640625" customWidth="1"/>
  </cols>
  <sheetData>
    <row r="1" spans="1:20" x14ac:dyDescent="0.3">
      <c r="B1" s="9" t="s">
        <v>0</v>
      </c>
      <c r="C1" s="9" t="s">
        <v>1</v>
      </c>
      <c r="D1" s="9" t="s">
        <v>2</v>
      </c>
      <c r="E1" s="9" t="s">
        <v>3</v>
      </c>
      <c r="F1" s="9" t="s">
        <v>4</v>
      </c>
      <c r="G1" s="9" t="s">
        <v>5</v>
      </c>
      <c r="H1" s="9" t="s">
        <v>6</v>
      </c>
      <c r="I1" s="9" t="s">
        <v>7</v>
      </c>
      <c r="J1" s="9" t="s">
        <v>8</v>
      </c>
      <c r="K1" s="9" t="s">
        <v>9</v>
      </c>
      <c r="L1" s="9" t="s">
        <v>10</v>
      </c>
      <c r="M1" s="9" t="s">
        <v>11</v>
      </c>
      <c r="N1" s="9" t="s">
        <v>0</v>
      </c>
      <c r="O1" s="9" t="s">
        <v>1</v>
      </c>
      <c r="P1" s="9" t="s">
        <v>2</v>
      </c>
      <c r="Q1" s="9" t="s">
        <v>3</v>
      </c>
      <c r="R1" s="9" t="s">
        <v>4</v>
      </c>
      <c r="S1" s="9" t="s">
        <v>5</v>
      </c>
      <c r="T1" s="8" t="s">
        <v>12</v>
      </c>
    </row>
    <row r="2" spans="1:20" x14ac:dyDescent="0.3">
      <c r="A2" t="s">
        <v>87</v>
      </c>
      <c r="D2" s="2">
        <v>30000</v>
      </c>
      <c r="E2" s="2">
        <v>30000</v>
      </c>
      <c r="F2" s="2">
        <v>30000</v>
      </c>
      <c r="G2" s="2">
        <v>30000</v>
      </c>
      <c r="H2" s="2">
        <v>30000</v>
      </c>
      <c r="I2" s="2">
        <v>30000</v>
      </c>
      <c r="J2" s="2">
        <v>30000</v>
      </c>
      <c r="K2" s="2">
        <v>30000</v>
      </c>
      <c r="L2" s="2">
        <v>30000</v>
      </c>
      <c r="M2" s="2">
        <v>30000</v>
      </c>
      <c r="N2" s="2">
        <v>30000</v>
      </c>
      <c r="O2" s="2">
        <v>30000</v>
      </c>
      <c r="P2" s="2">
        <v>30000</v>
      </c>
      <c r="Q2" s="2">
        <v>30000</v>
      </c>
      <c r="R2" s="2">
        <v>30000</v>
      </c>
      <c r="S2" s="2">
        <v>30000</v>
      </c>
      <c r="T2" s="1">
        <f t="shared" ref="T2:T8" si="0">SUM(D2:S2)</f>
        <v>480000</v>
      </c>
    </row>
    <row r="3" spans="1:20" x14ac:dyDescent="0.3">
      <c r="A3" s="2" t="s">
        <v>24</v>
      </c>
      <c r="D3" s="2">
        <v>30000</v>
      </c>
      <c r="E3" s="2">
        <v>30000</v>
      </c>
      <c r="F3" s="2">
        <v>30000</v>
      </c>
      <c r="G3" s="2">
        <v>30000</v>
      </c>
      <c r="H3" s="2">
        <v>30000</v>
      </c>
      <c r="I3" s="2">
        <v>30000</v>
      </c>
      <c r="J3" s="2">
        <v>30000</v>
      </c>
      <c r="K3" s="2">
        <v>30000</v>
      </c>
      <c r="L3" s="2">
        <v>30000</v>
      </c>
      <c r="M3" s="2">
        <v>30000</v>
      </c>
      <c r="N3" s="2">
        <v>30000</v>
      </c>
      <c r="O3" s="2">
        <v>30000</v>
      </c>
      <c r="P3" s="2">
        <v>30000</v>
      </c>
      <c r="Q3" s="2">
        <v>30000</v>
      </c>
      <c r="R3" s="2">
        <v>30000</v>
      </c>
      <c r="S3" s="2">
        <v>30000</v>
      </c>
      <c r="T3" s="1">
        <f t="shared" si="0"/>
        <v>480000</v>
      </c>
    </row>
    <row r="4" spans="1:20" x14ac:dyDescent="0.3">
      <c r="A4" t="s">
        <v>84</v>
      </c>
      <c r="D4" s="2">
        <v>25000</v>
      </c>
      <c r="E4" s="2">
        <v>25000</v>
      </c>
      <c r="F4" s="2">
        <v>25000</v>
      </c>
      <c r="G4" s="2">
        <v>25000</v>
      </c>
      <c r="H4" s="2">
        <v>25000</v>
      </c>
      <c r="I4" s="2">
        <v>25000</v>
      </c>
      <c r="J4" s="2">
        <v>25000</v>
      </c>
      <c r="K4" s="2">
        <v>25000</v>
      </c>
      <c r="L4" s="2">
        <v>25000</v>
      </c>
      <c r="M4" s="2">
        <v>25000</v>
      </c>
      <c r="N4" s="2">
        <v>25000</v>
      </c>
      <c r="O4" s="2">
        <v>25000</v>
      </c>
      <c r="P4" s="2">
        <v>25000</v>
      </c>
      <c r="Q4" s="2">
        <v>25000</v>
      </c>
      <c r="R4" s="2">
        <v>25000</v>
      </c>
      <c r="S4" s="2">
        <v>25000</v>
      </c>
      <c r="T4" s="1">
        <f t="shared" si="0"/>
        <v>400000</v>
      </c>
    </row>
    <row r="5" spans="1:20" x14ac:dyDescent="0.3">
      <c r="A5" t="s">
        <v>106</v>
      </c>
      <c r="D5" s="2">
        <v>30000</v>
      </c>
      <c r="E5" s="2">
        <v>30000</v>
      </c>
      <c r="F5" s="2">
        <v>30000</v>
      </c>
      <c r="G5" s="2">
        <v>30000</v>
      </c>
      <c r="H5" s="2">
        <v>30000</v>
      </c>
      <c r="I5" s="2">
        <v>30000</v>
      </c>
      <c r="J5" s="2">
        <v>30000</v>
      </c>
      <c r="K5" s="2">
        <v>30000</v>
      </c>
      <c r="L5" s="2">
        <v>30000</v>
      </c>
      <c r="M5" s="2">
        <v>30000</v>
      </c>
      <c r="N5" s="2">
        <v>30000</v>
      </c>
      <c r="O5" s="2">
        <v>30000</v>
      </c>
      <c r="P5" s="2">
        <v>30000</v>
      </c>
      <c r="Q5" s="2">
        <v>30000</v>
      </c>
      <c r="R5" s="2">
        <v>30000</v>
      </c>
      <c r="S5" s="2">
        <v>30000</v>
      </c>
      <c r="T5" s="1">
        <f t="shared" si="0"/>
        <v>480000</v>
      </c>
    </row>
    <row r="6" spans="1:20" x14ac:dyDescent="0.3">
      <c r="A6" t="s">
        <v>85</v>
      </c>
      <c r="D6" s="2">
        <v>30000</v>
      </c>
      <c r="E6" s="2">
        <v>30000</v>
      </c>
      <c r="F6" s="2">
        <v>30000</v>
      </c>
      <c r="G6" s="2"/>
      <c r="H6" s="2"/>
      <c r="I6" s="2"/>
      <c r="J6" s="2"/>
      <c r="K6" s="2"/>
      <c r="L6" s="2"/>
      <c r="M6" s="2"/>
      <c r="N6" s="2"/>
      <c r="O6" s="2"/>
      <c r="P6" s="2"/>
      <c r="Q6" s="2"/>
      <c r="R6" s="2"/>
      <c r="S6" s="2"/>
      <c r="T6" s="1">
        <f t="shared" si="0"/>
        <v>90000</v>
      </c>
    </row>
    <row r="7" spans="1:20" x14ac:dyDescent="0.3">
      <c r="A7" t="s">
        <v>100</v>
      </c>
      <c r="D7" s="2"/>
      <c r="E7" s="2"/>
      <c r="F7" s="2"/>
      <c r="G7" s="2"/>
      <c r="H7" s="2"/>
      <c r="I7" s="2">
        <v>25000</v>
      </c>
      <c r="J7" s="2">
        <v>25000</v>
      </c>
      <c r="K7" s="2">
        <v>25000</v>
      </c>
      <c r="L7" s="2">
        <v>50000</v>
      </c>
      <c r="M7" s="2">
        <v>50000</v>
      </c>
      <c r="N7" s="2">
        <v>75000</v>
      </c>
      <c r="O7" s="2">
        <v>75000</v>
      </c>
      <c r="P7" s="2">
        <v>75000</v>
      </c>
      <c r="Q7" s="12">
        <v>100000</v>
      </c>
      <c r="R7" s="12">
        <v>100000</v>
      </c>
      <c r="S7" s="12">
        <v>100000</v>
      </c>
      <c r="T7" s="1">
        <f t="shared" si="0"/>
        <v>700000</v>
      </c>
    </row>
    <row r="8" spans="1:20" x14ac:dyDescent="0.3">
      <c r="A8" t="s">
        <v>86</v>
      </c>
      <c r="D8" s="2">
        <v>30000</v>
      </c>
      <c r="E8" s="2">
        <v>30000</v>
      </c>
      <c r="F8" s="2">
        <v>30000</v>
      </c>
      <c r="G8" s="2">
        <v>30000</v>
      </c>
      <c r="H8" s="2">
        <v>30000</v>
      </c>
      <c r="I8" s="2"/>
      <c r="J8" s="2"/>
      <c r="K8" s="2"/>
      <c r="L8" s="2"/>
      <c r="M8" s="2"/>
      <c r="N8" s="2"/>
      <c r="O8" s="2"/>
      <c r="P8" s="2"/>
      <c r="Q8" s="2"/>
      <c r="R8" s="2"/>
      <c r="S8" s="2"/>
      <c r="T8" s="1">
        <f t="shared" si="0"/>
        <v>150000</v>
      </c>
    </row>
    <row r="9" spans="1:20" x14ac:dyDescent="0.3">
      <c r="A9" s="24" t="s">
        <v>81</v>
      </c>
      <c r="B9" s="24"/>
      <c r="C9" s="24"/>
      <c r="D9" s="25">
        <f>SUM(D2:D8)</f>
        <v>175000</v>
      </c>
      <c r="E9" s="25">
        <f t="shared" ref="E9:T9" si="1">SUM(E2:E8)</f>
        <v>175000</v>
      </c>
      <c r="F9" s="25">
        <f t="shared" si="1"/>
        <v>175000</v>
      </c>
      <c r="G9" s="25">
        <f t="shared" si="1"/>
        <v>145000</v>
      </c>
      <c r="H9" s="25">
        <f t="shared" si="1"/>
        <v>145000</v>
      </c>
      <c r="I9" s="25">
        <f t="shared" si="1"/>
        <v>140000</v>
      </c>
      <c r="J9" s="25">
        <f t="shared" si="1"/>
        <v>140000</v>
      </c>
      <c r="K9" s="25">
        <f t="shared" si="1"/>
        <v>140000</v>
      </c>
      <c r="L9" s="25">
        <f t="shared" si="1"/>
        <v>165000</v>
      </c>
      <c r="M9" s="25">
        <f t="shared" si="1"/>
        <v>165000</v>
      </c>
      <c r="N9" s="25">
        <f t="shared" si="1"/>
        <v>190000</v>
      </c>
      <c r="O9" s="25">
        <f t="shared" si="1"/>
        <v>190000</v>
      </c>
      <c r="P9" s="25">
        <f t="shared" si="1"/>
        <v>190000</v>
      </c>
      <c r="Q9" s="25">
        <f t="shared" si="1"/>
        <v>215000</v>
      </c>
      <c r="R9" s="25">
        <f t="shared" si="1"/>
        <v>215000</v>
      </c>
      <c r="S9" s="25">
        <f t="shared" si="1"/>
        <v>215000</v>
      </c>
      <c r="T9" s="25">
        <f t="shared" si="1"/>
        <v>2780000</v>
      </c>
    </row>
    <row r="11" spans="1:20" x14ac:dyDescent="0.3">
      <c r="A11" s="9" t="s">
        <v>70</v>
      </c>
    </row>
    <row r="12" spans="1:20" x14ac:dyDescent="0.3">
      <c r="A12" s="2" t="s">
        <v>97</v>
      </c>
      <c r="B12" s="2"/>
      <c r="C12" s="2"/>
      <c r="D12" s="2"/>
      <c r="E12" s="2">
        <v>25000</v>
      </c>
      <c r="F12" s="2">
        <v>50000</v>
      </c>
      <c r="G12" s="2">
        <v>50000</v>
      </c>
      <c r="H12" s="2">
        <v>50000</v>
      </c>
      <c r="I12" s="2">
        <v>50000</v>
      </c>
      <c r="J12" s="2">
        <v>50000</v>
      </c>
      <c r="K12" s="2">
        <v>50000</v>
      </c>
      <c r="L12" s="2">
        <v>50000</v>
      </c>
      <c r="M12" s="2">
        <v>50000</v>
      </c>
      <c r="N12" s="2">
        <v>50000</v>
      </c>
      <c r="O12" s="2">
        <v>50000</v>
      </c>
      <c r="P12" s="2">
        <v>50000</v>
      </c>
      <c r="Q12" s="2">
        <v>50000</v>
      </c>
      <c r="R12" s="2">
        <v>50000</v>
      </c>
      <c r="S12" s="2">
        <v>50000</v>
      </c>
      <c r="T12" s="1">
        <f t="shared" ref="T12:T19" si="2">SUM(E12:S12)</f>
        <v>725000</v>
      </c>
    </row>
    <row r="13" spans="1:20" x14ac:dyDescent="0.3">
      <c r="A13" s="2" t="s">
        <v>113</v>
      </c>
      <c r="B13" s="2"/>
      <c r="C13" s="2"/>
      <c r="D13" s="2"/>
      <c r="E13" s="2">
        <v>30000</v>
      </c>
      <c r="F13" s="2">
        <v>30000</v>
      </c>
      <c r="G13" s="2">
        <v>30000</v>
      </c>
      <c r="H13" s="2">
        <v>30000</v>
      </c>
      <c r="I13" s="2">
        <v>30000</v>
      </c>
      <c r="J13" s="2">
        <v>30000</v>
      </c>
      <c r="K13" s="2">
        <v>30000</v>
      </c>
      <c r="L13" s="2">
        <v>30000</v>
      </c>
      <c r="M13" s="2">
        <v>30000</v>
      </c>
      <c r="N13" s="2">
        <v>30000</v>
      </c>
      <c r="O13" s="2">
        <v>30000</v>
      </c>
      <c r="P13" s="2">
        <v>30000</v>
      </c>
      <c r="Q13" s="2">
        <v>30000</v>
      </c>
      <c r="R13" s="2">
        <v>30000</v>
      </c>
      <c r="S13" s="2">
        <v>30000</v>
      </c>
      <c r="T13" s="1">
        <f t="shared" si="2"/>
        <v>450000</v>
      </c>
    </row>
    <row r="14" spans="1:20" x14ac:dyDescent="0.3">
      <c r="A14" s="10" t="s">
        <v>116</v>
      </c>
      <c r="B14" s="2"/>
      <c r="C14" s="2"/>
      <c r="D14" s="2"/>
      <c r="E14" s="2">
        <v>50000</v>
      </c>
      <c r="F14" s="2">
        <v>50000</v>
      </c>
      <c r="G14" s="2">
        <v>50000</v>
      </c>
      <c r="H14" s="2">
        <v>50000</v>
      </c>
      <c r="I14" s="2">
        <v>50000</v>
      </c>
      <c r="J14" s="2">
        <v>50000</v>
      </c>
      <c r="K14" s="2">
        <v>50000</v>
      </c>
      <c r="L14" s="2">
        <v>50000</v>
      </c>
      <c r="M14" s="2">
        <v>50000</v>
      </c>
      <c r="N14" s="2">
        <v>50000</v>
      </c>
      <c r="O14" s="2">
        <v>50000</v>
      </c>
      <c r="P14" s="2">
        <v>50000</v>
      </c>
      <c r="Q14" s="2">
        <v>50000</v>
      </c>
      <c r="R14" s="2">
        <v>50000</v>
      </c>
      <c r="S14" s="2">
        <v>50000</v>
      </c>
      <c r="T14" s="1">
        <f t="shared" si="2"/>
        <v>750000</v>
      </c>
    </row>
    <row r="15" spans="1:20" x14ac:dyDescent="0.3">
      <c r="A15" s="10" t="s">
        <v>98</v>
      </c>
      <c r="T15" s="1">
        <f t="shared" si="2"/>
        <v>0</v>
      </c>
    </row>
    <row r="16" spans="1:20" x14ac:dyDescent="0.3">
      <c r="A16" s="10" t="s">
        <v>73</v>
      </c>
      <c r="E16" s="2">
        <v>50000</v>
      </c>
      <c r="F16" s="2">
        <v>50000</v>
      </c>
      <c r="G16" s="2">
        <v>50000</v>
      </c>
      <c r="H16" s="2">
        <v>50000</v>
      </c>
      <c r="I16" s="2">
        <v>50000</v>
      </c>
      <c r="J16" s="2">
        <v>50000</v>
      </c>
      <c r="K16" s="2">
        <v>50000</v>
      </c>
      <c r="L16" s="2">
        <v>50000</v>
      </c>
      <c r="M16" s="2">
        <v>50000</v>
      </c>
      <c r="N16" s="2">
        <v>75000</v>
      </c>
      <c r="O16" s="2">
        <v>75000</v>
      </c>
      <c r="P16" s="2">
        <v>75000</v>
      </c>
      <c r="Q16" s="2">
        <v>75000</v>
      </c>
      <c r="R16" s="2">
        <v>75000</v>
      </c>
      <c r="S16" s="2">
        <v>75000</v>
      </c>
      <c r="T16" s="1">
        <f t="shared" si="2"/>
        <v>900000</v>
      </c>
    </row>
    <row r="17" spans="1:20" x14ac:dyDescent="0.3">
      <c r="A17" s="10" t="s">
        <v>99</v>
      </c>
      <c r="E17" s="2">
        <v>25000</v>
      </c>
      <c r="F17" s="2">
        <v>50000</v>
      </c>
      <c r="G17" s="2">
        <v>75000</v>
      </c>
      <c r="H17" s="2">
        <v>100000</v>
      </c>
      <c r="I17" s="2">
        <v>125000</v>
      </c>
      <c r="J17" s="2">
        <v>150000</v>
      </c>
      <c r="K17" s="2">
        <v>175000</v>
      </c>
      <c r="L17" s="2">
        <v>200000</v>
      </c>
      <c r="M17" s="2">
        <v>225000</v>
      </c>
      <c r="N17" s="2">
        <v>250000</v>
      </c>
      <c r="O17" s="2">
        <v>275000</v>
      </c>
      <c r="P17" s="2">
        <v>300000</v>
      </c>
      <c r="Q17" s="2">
        <v>325000</v>
      </c>
      <c r="R17" s="2">
        <v>350000</v>
      </c>
      <c r="S17" s="2">
        <v>375000</v>
      </c>
      <c r="T17" s="1">
        <f t="shared" si="2"/>
        <v>3000000</v>
      </c>
    </row>
    <row r="18" spans="1:20" x14ac:dyDescent="0.3">
      <c r="A18" s="10" t="s">
        <v>104</v>
      </c>
      <c r="E18" s="2"/>
      <c r="F18" s="2"/>
      <c r="G18" s="2">
        <v>50000</v>
      </c>
      <c r="H18" s="2">
        <v>50000</v>
      </c>
      <c r="I18" s="2">
        <v>50000</v>
      </c>
      <c r="J18" s="2">
        <v>50000</v>
      </c>
      <c r="K18" s="2">
        <v>50000</v>
      </c>
      <c r="L18" s="2">
        <v>50000</v>
      </c>
      <c r="M18" s="2">
        <v>50000</v>
      </c>
      <c r="N18" s="12">
        <v>100000</v>
      </c>
      <c r="O18" s="12">
        <v>100000</v>
      </c>
      <c r="P18" s="12">
        <v>100000</v>
      </c>
      <c r="Q18" s="12">
        <v>100000</v>
      </c>
      <c r="R18" s="12">
        <v>100000</v>
      </c>
      <c r="S18" s="12">
        <v>100000</v>
      </c>
      <c r="T18" s="1">
        <f t="shared" si="2"/>
        <v>950000</v>
      </c>
    </row>
    <row r="19" spans="1:20" x14ac:dyDescent="0.3">
      <c r="T19" s="1">
        <f t="shared" si="2"/>
        <v>0</v>
      </c>
    </row>
    <row r="20" spans="1:20" x14ac:dyDescent="0.3">
      <c r="A20" s="16" t="s">
        <v>75</v>
      </c>
      <c r="B20" s="17">
        <f>SUM(B12:B16)</f>
        <v>0</v>
      </c>
      <c r="C20" s="17">
        <f>SUM(C12:C16)</f>
        <v>0</v>
      </c>
      <c r="D20" s="17">
        <f>SUM(D12:D16)</f>
        <v>0</v>
      </c>
      <c r="E20" s="17">
        <f>SUM(E12:E19)</f>
        <v>180000</v>
      </c>
      <c r="F20" s="17">
        <f t="shared" ref="F20:S20" si="3">SUM(F12:F19)</f>
        <v>230000</v>
      </c>
      <c r="G20" s="17">
        <f t="shared" si="3"/>
        <v>305000</v>
      </c>
      <c r="H20" s="17">
        <f t="shared" si="3"/>
        <v>330000</v>
      </c>
      <c r="I20" s="17">
        <f t="shared" si="3"/>
        <v>355000</v>
      </c>
      <c r="J20" s="17">
        <f t="shared" si="3"/>
        <v>380000</v>
      </c>
      <c r="K20" s="17">
        <f t="shared" si="3"/>
        <v>405000</v>
      </c>
      <c r="L20" s="17">
        <f t="shared" si="3"/>
        <v>430000</v>
      </c>
      <c r="M20" s="17">
        <f t="shared" si="3"/>
        <v>455000</v>
      </c>
      <c r="N20" s="17">
        <f t="shared" si="3"/>
        <v>555000</v>
      </c>
      <c r="O20" s="17">
        <f t="shared" si="3"/>
        <v>580000</v>
      </c>
      <c r="P20" s="17">
        <f t="shared" si="3"/>
        <v>605000</v>
      </c>
      <c r="Q20" s="17">
        <f t="shared" si="3"/>
        <v>630000</v>
      </c>
      <c r="R20" s="17">
        <f t="shared" si="3"/>
        <v>655000</v>
      </c>
      <c r="S20" s="17">
        <f t="shared" si="3"/>
        <v>680000</v>
      </c>
      <c r="T20" s="17">
        <f>SUM(B20:S20)</f>
        <v>6775000</v>
      </c>
    </row>
    <row r="21" spans="1:20" x14ac:dyDescent="0.3">
      <c r="A21" s="10" t="s">
        <v>173</v>
      </c>
      <c r="D21" s="2">
        <v>25000</v>
      </c>
      <c r="E21" s="2">
        <v>25000</v>
      </c>
      <c r="F21" s="2">
        <v>25000</v>
      </c>
      <c r="G21" s="2">
        <v>25000</v>
      </c>
      <c r="H21" s="2">
        <v>25000</v>
      </c>
      <c r="I21" s="2">
        <v>25000</v>
      </c>
      <c r="J21" s="2">
        <v>25000</v>
      </c>
      <c r="K21" s="2">
        <v>25000</v>
      </c>
      <c r="L21" s="2">
        <v>25000</v>
      </c>
      <c r="M21" s="2">
        <v>25000</v>
      </c>
      <c r="N21" s="2">
        <v>25000</v>
      </c>
      <c r="O21" s="2">
        <v>25000</v>
      </c>
      <c r="P21" s="2">
        <v>25000</v>
      </c>
      <c r="Q21" s="2">
        <v>25000</v>
      </c>
      <c r="R21" s="2">
        <v>25000</v>
      </c>
      <c r="S21" s="2">
        <v>25000</v>
      </c>
      <c r="T21" s="17">
        <f>SUM(B21:S21)</f>
        <v>400000</v>
      </c>
    </row>
    <row r="22" spans="1:20" x14ac:dyDescent="0.3">
      <c r="A22" s="18" t="s">
        <v>43</v>
      </c>
      <c r="B22" s="19">
        <f>B9+B20</f>
        <v>0</v>
      </c>
      <c r="C22" s="19">
        <f>C9+C20</f>
        <v>0</v>
      </c>
      <c r="D22" s="19">
        <f>D9+D20+D21</f>
        <v>200000</v>
      </c>
      <c r="E22" s="19">
        <f>E9+E20+E21</f>
        <v>380000</v>
      </c>
      <c r="F22" s="19">
        <f t="shared" ref="F22:O22" si="4">F9+F20+F21</f>
        <v>430000</v>
      </c>
      <c r="G22" s="19">
        <f t="shared" si="4"/>
        <v>475000</v>
      </c>
      <c r="H22" s="19">
        <f t="shared" si="4"/>
        <v>500000</v>
      </c>
      <c r="I22" s="19">
        <f t="shared" si="4"/>
        <v>520000</v>
      </c>
      <c r="J22" s="19">
        <f t="shared" si="4"/>
        <v>545000</v>
      </c>
      <c r="K22" s="19">
        <f t="shared" si="4"/>
        <v>570000</v>
      </c>
      <c r="L22" s="19">
        <f t="shared" si="4"/>
        <v>620000</v>
      </c>
      <c r="M22" s="19">
        <f t="shared" si="4"/>
        <v>645000</v>
      </c>
      <c r="N22" s="19">
        <f t="shared" si="4"/>
        <v>770000</v>
      </c>
      <c r="O22" s="19">
        <f t="shared" si="4"/>
        <v>795000</v>
      </c>
      <c r="P22" s="19">
        <f>P9+P20+P21</f>
        <v>820000</v>
      </c>
      <c r="Q22" s="19">
        <f>Q9+Q20+Q21</f>
        <v>870000</v>
      </c>
      <c r="R22" s="19">
        <f t="shared" ref="R22" si="5">R9+R20+R21</f>
        <v>895000</v>
      </c>
      <c r="S22" s="19">
        <f t="shared" ref="S22" si="6">S9+S20+S21</f>
        <v>920000</v>
      </c>
      <c r="T22" s="19">
        <f>SUM(B22:S22)</f>
        <v>9955000</v>
      </c>
    </row>
    <row r="24" spans="1:20" x14ac:dyDescent="0.3">
      <c r="A24" s="8" t="s">
        <v>74</v>
      </c>
    </row>
    <row r="25" spans="1:20" x14ac:dyDescent="0.3">
      <c r="A25" t="s">
        <v>83</v>
      </c>
      <c r="E25" s="12"/>
      <c r="F25" s="12">
        <v>50000</v>
      </c>
      <c r="G25" s="12">
        <v>100000</v>
      </c>
      <c r="H25" s="12">
        <v>150000</v>
      </c>
      <c r="I25" s="12">
        <v>200000</v>
      </c>
      <c r="J25" s="12">
        <v>250000</v>
      </c>
      <c r="K25" s="12">
        <v>300000</v>
      </c>
      <c r="L25" s="12">
        <v>375000</v>
      </c>
      <c r="M25" s="12">
        <v>475000</v>
      </c>
      <c r="N25" s="12">
        <v>600000</v>
      </c>
      <c r="O25" s="12">
        <v>700000</v>
      </c>
      <c r="P25" s="12">
        <v>800000</v>
      </c>
      <c r="Q25" s="12">
        <v>900000</v>
      </c>
      <c r="R25" s="12">
        <v>1000000</v>
      </c>
      <c r="S25" s="12">
        <v>1100000</v>
      </c>
      <c r="T25" s="12">
        <f>SUM(E25:S25)</f>
        <v>7000000</v>
      </c>
    </row>
    <row r="27" spans="1:20" x14ac:dyDescent="0.3">
      <c r="A27" s="20" t="s">
        <v>57</v>
      </c>
      <c r="B27" s="21">
        <f>SUM(B15:B25)</f>
        <v>0</v>
      </c>
      <c r="C27" s="21">
        <f>SUM(C15:C25)</f>
        <v>0</v>
      </c>
      <c r="D27" s="21"/>
      <c r="E27" s="21"/>
      <c r="F27" s="21">
        <f>SUM(F25:F26)</f>
        <v>50000</v>
      </c>
      <c r="G27" s="21">
        <f t="shared" ref="G27:O27" si="7">SUM(G25:G26)</f>
        <v>100000</v>
      </c>
      <c r="H27" s="21">
        <f t="shared" si="7"/>
        <v>150000</v>
      </c>
      <c r="I27" s="21">
        <f t="shared" si="7"/>
        <v>200000</v>
      </c>
      <c r="J27" s="21">
        <f t="shared" si="7"/>
        <v>250000</v>
      </c>
      <c r="K27" s="21">
        <f t="shared" si="7"/>
        <v>300000</v>
      </c>
      <c r="L27" s="21">
        <f t="shared" si="7"/>
        <v>375000</v>
      </c>
      <c r="M27" s="21">
        <f t="shared" si="7"/>
        <v>475000</v>
      </c>
      <c r="N27" s="21">
        <f t="shared" si="7"/>
        <v>600000</v>
      </c>
      <c r="O27" s="21">
        <f t="shared" si="7"/>
        <v>700000</v>
      </c>
      <c r="P27" s="21">
        <f>SUM(P25:P26)</f>
        <v>800000</v>
      </c>
      <c r="Q27" s="21">
        <f t="shared" ref="Q27:S27" si="8">SUM(Q25:Q26)</f>
        <v>900000</v>
      </c>
      <c r="R27" s="21">
        <f t="shared" si="8"/>
        <v>1000000</v>
      </c>
      <c r="S27" s="21">
        <f t="shared" si="8"/>
        <v>1100000</v>
      </c>
      <c r="T27" s="21">
        <f>SUM(F27:S27)</f>
        <v>7000000</v>
      </c>
    </row>
    <row r="29" spans="1:20" x14ac:dyDescent="0.3">
      <c r="A29" s="22" t="s">
        <v>58</v>
      </c>
      <c r="B29" s="23">
        <f>B26-B11</f>
        <v>0</v>
      </c>
      <c r="C29" s="23">
        <f>C26-C11</f>
        <v>0</v>
      </c>
      <c r="D29" s="23">
        <f>D27-D22</f>
        <v>-200000</v>
      </c>
      <c r="E29" s="23">
        <f t="shared" ref="E29:S29" si="9">E27-E22</f>
        <v>-380000</v>
      </c>
      <c r="F29" s="23">
        <f t="shared" si="9"/>
        <v>-380000</v>
      </c>
      <c r="G29" s="23">
        <f t="shared" si="9"/>
        <v>-375000</v>
      </c>
      <c r="H29" s="23">
        <f t="shared" si="9"/>
        <v>-350000</v>
      </c>
      <c r="I29" s="23">
        <f t="shared" si="9"/>
        <v>-320000</v>
      </c>
      <c r="J29" s="23">
        <f>J27-J22</f>
        <v>-295000</v>
      </c>
      <c r="K29" s="23">
        <f t="shared" si="9"/>
        <v>-270000</v>
      </c>
      <c r="L29" s="23">
        <f t="shared" si="9"/>
        <v>-245000</v>
      </c>
      <c r="M29" s="23">
        <f t="shared" si="9"/>
        <v>-170000</v>
      </c>
      <c r="N29" s="23">
        <f t="shared" si="9"/>
        <v>-170000</v>
      </c>
      <c r="O29" s="23">
        <f>O27-O22</f>
        <v>-95000</v>
      </c>
      <c r="P29" s="23">
        <f t="shared" si="9"/>
        <v>-20000</v>
      </c>
      <c r="Q29" s="23">
        <f t="shared" si="9"/>
        <v>30000</v>
      </c>
      <c r="R29" s="23">
        <f t="shared" si="9"/>
        <v>105000</v>
      </c>
      <c r="S29" s="23">
        <f t="shared" si="9"/>
        <v>180000</v>
      </c>
      <c r="T29" s="23">
        <f>T27-T22</f>
        <v>-2955000</v>
      </c>
    </row>
    <row r="30" spans="1:20" x14ac:dyDescent="0.3">
      <c r="A30" s="26" t="s">
        <v>67</v>
      </c>
      <c r="B30" s="26"/>
      <c r="C30" s="26"/>
      <c r="D30" s="27">
        <f>D29</f>
        <v>-200000</v>
      </c>
      <c r="E30" s="27">
        <f>E29+D30</f>
        <v>-580000</v>
      </c>
      <c r="F30" s="27">
        <f t="shared" ref="F30:P30" si="10">F29+E30</f>
        <v>-960000</v>
      </c>
      <c r="G30" s="27">
        <f t="shared" si="10"/>
        <v>-1335000</v>
      </c>
      <c r="H30" s="27">
        <f t="shared" si="10"/>
        <v>-1685000</v>
      </c>
      <c r="I30" s="27">
        <f t="shared" si="10"/>
        <v>-2005000</v>
      </c>
      <c r="J30" s="27">
        <f t="shared" si="10"/>
        <v>-2300000</v>
      </c>
      <c r="K30" s="27">
        <f t="shared" si="10"/>
        <v>-2570000</v>
      </c>
      <c r="L30" s="27">
        <f t="shared" si="10"/>
        <v>-2815000</v>
      </c>
      <c r="M30" s="27">
        <f t="shared" si="10"/>
        <v>-2985000</v>
      </c>
      <c r="N30" s="27">
        <f t="shared" si="10"/>
        <v>-3155000</v>
      </c>
      <c r="O30" s="27">
        <f t="shared" si="10"/>
        <v>-3250000</v>
      </c>
      <c r="P30" s="27">
        <f t="shared" si="10"/>
        <v>-3270000</v>
      </c>
      <c r="Q30" s="27">
        <f>Q29+P30</f>
        <v>-3240000</v>
      </c>
      <c r="R30" s="27">
        <f t="shared" ref="R30:S30" si="11">R29+Q30</f>
        <v>-3135000</v>
      </c>
      <c r="S30" s="27">
        <f t="shared" si="11"/>
        <v>-2955000</v>
      </c>
      <c r="T30" s="27"/>
    </row>
    <row r="31" spans="1:20" x14ac:dyDescent="0.3">
      <c r="A31" t="s">
        <v>170</v>
      </c>
      <c r="D31" s="1">
        <f t="shared" ref="D31:S31" si="12">D12+D13+D14+D15+D5+D6+D8</f>
        <v>90000</v>
      </c>
      <c r="E31" s="1">
        <f t="shared" si="12"/>
        <v>195000</v>
      </c>
      <c r="F31" s="1">
        <f t="shared" si="12"/>
        <v>220000</v>
      </c>
      <c r="G31" s="1">
        <f t="shared" si="12"/>
        <v>190000</v>
      </c>
      <c r="H31" s="1">
        <f t="shared" si="12"/>
        <v>190000</v>
      </c>
      <c r="I31" s="1">
        <f t="shared" si="12"/>
        <v>160000</v>
      </c>
      <c r="J31" s="1">
        <f t="shared" si="12"/>
        <v>160000</v>
      </c>
      <c r="K31" s="1">
        <f t="shared" si="12"/>
        <v>160000</v>
      </c>
      <c r="L31" s="1">
        <f t="shared" si="12"/>
        <v>160000</v>
      </c>
      <c r="M31" s="1">
        <f t="shared" si="12"/>
        <v>160000</v>
      </c>
      <c r="N31" s="1">
        <f t="shared" si="12"/>
        <v>160000</v>
      </c>
      <c r="O31" s="1">
        <f t="shared" si="12"/>
        <v>160000</v>
      </c>
      <c r="P31" s="1">
        <f t="shared" si="12"/>
        <v>160000</v>
      </c>
      <c r="Q31" s="1">
        <f t="shared" si="12"/>
        <v>160000</v>
      </c>
      <c r="R31" s="1">
        <f t="shared" si="12"/>
        <v>160000</v>
      </c>
      <c r="S31" s="1">
        <f t="shared" si="12"/>
        <v>160000</v>
      </c>
      <c r="T31" s="1">
        <f>SUM(D31:S31)</f>
        <v>2645000</v>
      </c>
    </row>
    <row r="32" spans="1:20" x14ac:dyDescent="0.3">
      <c r="A32" t="s">
        <v>171</v>
      </c>
      <c r="D32" s="1">
        <f>D29+D31</f>
        <v>-110000</v>
      </c>
      <c r="E32" s="1">
        <f t="shared" ref="E32:O32" si="13">E29+E31</f>
        <v>-185000</v>
      </c>
      <c r="F32" s="1">
        <f t="shared" si="13"/>
        <v>-160000</v>
      </c>
      <c r="G32" s="1">
        <f t="shared" si="13"/>
        <v>-185000</v>
      </c>
      <c r="H32" s="1">
        <f t="shared" si="13"/>
        <v>-160000</v>
      </c>
      <c r="I32" s="1">
        <f t="shared" si="13"/>
        <v>-160000</v>
      </c>
      <c r="J32" s="1">
        <f t="shared" si="13"/>
        <v>-135000</v>
      </c>
      <c r="K32" s="1">
        <f t="shared" si="13"/>
        <v>-110000</v>
      </c>
      <c r="L32" s="1">
        <f t="shared" si="13"/>
        <v>-85000</v>
      </c>
      <c r="M32" s="1">
        <f t="shared" si="13"/>
        <v>-10000</v>
      </c>
      <c r="N32" s="1">
        <f t="shared" si="13"/>
        <v>-10000</v>
      </c>
      <c r="O32" s="1">
        <f t="shared" si="13"/>
        <v>65000</v>
      </c>
      <c r="P32" s="1">
        <f>P29+P31</f>
        <v>140000</v>
      </c>
      <c r="Q32" s="1">
        <f t="shared" ref="Q32" si="14">Q29+Q31</f>
        <v>190000</v>
      </c>
      <c r="R32" s="1">
        <f t="shared" ref="R32" si="15">R29+R31</f>
        <v>265000</v>
      </c>
      <c r="S32" s="1">
        <f t="shared" ref="S32" si="16">S29+S31</f>
        <v>340000</v>
      </c>
      <c r="T32" s="1"/>
    </row>
    <row r="33" spans="1:20" x14ac:dyDescent="0.3">
      <c r="A33" t="s">
        <v>172</v>
      </c>
      <c r="D33" s="1">
        <v>-85000</v>
      </c>
      <c r="E33" s="1">
        <f>D33+E32</f>
        <v>-270000</v>
      </c>
      <c r="F33" s="1">
        <f t="shared" ref="F33:P33" si="17">E33+F32</f>
        <v>-430000</v>
      </c>
      <c r="G33" s="1">
        <f t="shared" si="17"/>
        <v>-615000</v>
      </c>
      <c r="H33" s="1">
        <f t="shared" si="17"/>
        <v>-775000</v>
      </c>
      <c r="I33" s="1">
        <f t="shared" si="17"/>
        <v>-935000</v>
      </c>
      <c r="J33" s="1">
        <f t="shared" si="17"/>
        <v>-1070000</v>
      </c>
      <c r="K33" s="1">
        <f t="shared" si="17"/>
        <v>-1180000</v>
      </c>
      <c r="L33" s="1">
        <f t="shared" si="17"/>
        <v>-1265000</v>
      </c>
      <c r="M33" s="1">
        <f t="shared" si="17"/>
        <v>-1275000</v>
      </c>
      <c r="N33" s="1">
        <f t="shared" si="17"/>
        <v>-1285000</v>
      </c>
      <c r="O33" s="1">
        <f t="shared" si="17"/>
        <v>-1220000</v>
      </c>
      <c r="P33" s="1">
        <f t="shared" si="17"/>
        <v>-1080000</v>
      </c>
      <c r="Q33" s="1">
        <f>P33+Q32</f>
        <v>-890000</v>
      </c>
      <c r="R33" s="1">
        <f t="shared" ref="R33" si="18">Q33+R32</f>
        <v>-625000</v>
      </c>
      <c r="S33" s="1">
        <f t="shared" ref="S33" si="19">R33+S32</f>
        <v>-285000</v>
      </c>
      <c r="T33" s="1"/>
    </row>
    <row r="34" spans="1:20" x14ac:dyDescent="0.3">
      <c r="D34" s="1"/>
      <c r="E34" s="1"/>
      <c r="F34" s="1"/>
      <c r="G34" s="1"/>
      <c r="H34" s="1"/>
      <c r="I34" s="1"/>
      <c r="J34" s="1"/>
      <c r="K34" s="1"/>
      <c r="M34" s="1"/>
      <c r="N34" s="1"/>
      <c r="P34" s="1"/>
      <c r="Q34" s="1"/>
      <c r="R34" s="1"/>
      <c r="S34" s="1"/>
      <c r="T34" s="1"/>
    </row>
    <row r="35" spans="1:20" x14ac:dyDescent="0.3">
      <c r="A35" s="14" t="s">
        <v>125</v>
      </c>
      <c r="D35" s="1"/>
      <c r="E35" s="1"/>
      <c r="F35" s="1"/>
      <c r="G35" s="1"/>
      <c r="H35" s="1"/>
      <c r="I35" s="1"/>
      <c r="J35" s="1"/>
      <c r="K35" s="1"/>
      <c r="M35" s="1"/>
      <c r="N35" s="1"/>
      <c r="P35" s="1"/>
      <c r="Q35" s="1"/>
      <c r="R35" s="1"/>
      <c r="S35" s="1"/>
      <c r="T35" s="1"/>
    </row>
    <row r="36" spans="1:20" x14ac:dyDescent="0.3">
      <c r="A36" t="s">
        <v>142</v>
      </c>
    </row>
    <row r="37" spans="1:20" ht="28.8" x14ac:dyDescent="0.3">
      <c r="A37" s="37" t="s">
        <v>145</v>
      </c>
    </row>
    <row r="38" spans="1:20" ht="28.8" x14ac:dyDescent="0.3">
      <c r="A38" s="37" t="s">
        <v>146</v>
      </c>
    </row>
    <row r="39" spans="1:20" x14ac:dyDescent="0.3">
      <c r="A39" t="s">
        <v>123</v>
      </c>
      <c r="B39" s="35" t="s">
        <v>148</v>
      </c>
    </row>
    <row r="40" spans="1:20" x14ac:dyDescent="0.3">
      <c r="A40" t="s">
        <v>124</v>
      </c>
    </row>
    <row r="41" spans="1:20" x14ac:dyDescent="0.3">
      <c r="A41" t="s">
        <v>88</v>
      </c>
      <c r="B41" t="s">
        <v>89</v>
      </c>
      <c r="C41" t="s">
        <v>91</v>
      </c>
      <c r="E41" t="s">
        <v>92</v>
      </c>
      <c r="F41" t="s">
        <v>93</v>
      </c>
    </row>
    <row r="42" spans="1:20" x14ac:dyDescent="0.3">
      <c r="B42" t="s">
        <v>90</v>
      </c>
      <c r="C42" t="s">
        <v>94</v>
      </c>
    </row>
    <row r="43" spans="1:20" x14ac:dyDescent="0.3">
      <c r="A43" t="s">
        <v>103</v>
      </c>
    </row>
    <row r="44" spans="1:20" x14ac:dyDescent="0.3">
      <c r="A44" t="s">
        <v>105</v>
      </c>
    </row>
    <row r="45" spans="1:20" x14ac:dyDescent="0.3">
      <c r="A45" t="s">
        <v>129</v>
      </c>
    </row>
    <row r="46" spans="1:20" x14ac:dyDescent="0.3">
      <c r="A46" t="s">
        <v>70</v>
      </c>
      <c r="B46" s="35" t="s">
        <v>130</v>
      </c>
    </row>
    <row r="47" spans="1:20" x14ac:dyDescent="0.3">
      <c r="A47" t="s">
        <v>131</v>
      </c>
      <c r="B47" s="35" t="s">
        <v>132</v>
      </c>
    </row>
    <row r="48" spans="1:20" x14ac:dyDescent="0.3">
      <c r="A48" t="s">
        <v>133</v>
      </c>
      <c r="B48" s="35" t="s">
        <v>151</v>
      </c>
    </row>
    <row r="49" spans="1:3" x14ac:dyDescent="0.3">
      <c r="B49" s="35"/>
    </row>
    <row r="50" spans="1:3" x14ac:dyDescent="0.3">
      <c r="A50" s="8" t="s">
        <v>126</v>
      </c>
      <c r="B50" s="36" t="s">
        <v>137</v>
      </c>
      <c r="C50" s="7" t="s">
        <v>138</v>
      </c>
    </row>
    <row r="51" spans="1:3" x14ac:dyDescent="0.3">
      <c r="A51" s="15" t="s">
        <v>143</v>
      </c>
      <c r="B51" s="35" t="s">
        <v>2</v>
      </c>
      <c r="C51" t="s">
        <v>141</v>
      </c>
    </row>
    <row r="52" spans="1:3" x14ac:dyDescent="0.3">
      <c r="A52" t="s">
        <v>144</v>
      </c>
      <c r="B52" s="35" t="s">
        <v>2</v>
      </c>
      <c r="C52" t="s">
        <v>140</v>
      </c>
    </row>
    <row r="53" spans="1:3" x14ac:dyDescent="0.3">
      <c r="A53" t="s">
        <v>147</v>
      </c>
      <c r="B53" s="35" t="s">
        <v>2</v>
      </c>
      <c r="C53" t="s">
        <v>27</v>
      </c>
    </row>
    <row r="54" spans="1:3" x14ac:dyDescent="0.3">
      <c r="A54" t="s">
        <v>136</v>
      </c>
      <c r="B54" s="35" t="s">
        <v>2</v>
      </c>
      <c r="C54" t="s">
        <v>139</v>
      </c>
    </row>
    <row r="55" spans="1:3" ht="28.8" x14ac:dyDescent="0.3">
      <c r="A55" s="37" t="s">
        <v>149</v>
      </c>
      <c r="B55" s="35" t="s">
        <v>3</v>
      </c>
      <c r="C55" t="s">
        <v>150</v>
      </c>
    </row>
    <row r="56" spans="1:3" x14ac:dyDescent="0.3">
      <c r="A56" t="s">
        <v>135</v>
      </c>
      <c r="B56" s="35" t="s">
        <v>2</v>
      </c>
      <c r="C56" t="s">
        <v>141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B0040-3640-41FD-BF11-7AD58FCF4C4A}">
  <dimension ref="A1"/>
  <sheetViews>
    <sheetView tabSelected="1" workbookViewId="0">
      <selection activeCell="U19" sqref="U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D14BA-C06C-4414-9A9E-746CF431B44A}">
  <dimension ref="A3:B17"/>
  <sheetViews>
    <sheetView workbookViewId="0">
      <selection activeCell="C23" sqref="C23"/>
    </sheetView>
  </sheetViews>
  <sheetFormatPr defaultRowHeight="14.4" x14ac:dyDescent="0.3"/>
  <cols>
    <col min="1" max="1" width="21" customWidth="1"/>
    <col min="2" max="2" width="18.77734375" bestFit="1" customWidth="1"/>
    <col min="3" max="3" width="31.21875" bestFit="1" customWidth="1"/>
  </cols>
  <sheetData>
    <row r="3" spans="1:2" ht="28.8" x14ac:dyDescent="0.3">
      <c r="A3" s="39" t="s">
        <v>175</v>
      </c>
      <c r="B3" s="37" t="s">
        <v>193</v>
      </c>
    </row>
    <row r="4" spans="1:2" x14ac:dyDescent="0.3">
      <c r="A4" s="40" t="s">
        <v>177</v>
      </c>
      <c r="B4" s="61">
        <v>650000</v>
      </c>
    </row>
    <row r="5" spans="1:2" x14ac:dyDescent="0.3">
      <c r="A5" s="40" t="s">
        <v>39</v>
      </c>
      <c r="B5" s="61">
        <v>455000</v>
      </c>
    </row>
    <row r="6" spans="1:2" x14ac:dyDescent="0.3">
      <c r="A6" s="40" t="s">
        <v>40</v>
      </c>
      <c r="B6" s="61">
        <v>650000</v>
      </c>
    </row>
    <row r="7" spans="1:2" x14ac:dyDescent="0.3">
      <c r="A7" s="40" t="s">
        <v>63</v>
      </c>
      <c r="B7" s="61">
        <v>3050000</v>
      </c>
    </row>
    <row r="8" spans="1:2" x14ac:dyDescent="0.3">
      <c r="A8" s="40" t="s">
        <v>64</v>
      </c>
      <c r="B8" s="61">
        <v>10740000</v>
      </c>
    </row>
    <row r="9" spans="1:2" ht="54" customHeight="1" x14ac:dyDescent="0.3">
      <c r="A9" s="57" t="s">
        <v>29</v>
      </c>
      <c r="B9" s="62">
        <v>1950000</v>
      </c>
    </row>
    <row r="10" spans="1:2" x14ac:dyDescent="0.3">
      <c r="A10" s="40" t="s">
        <v>66</v>
      </c>
      <c r="B10" s="61">
        <v>-3790000</v>
      </c>
    </row>
    <row r="11" spans="1:2" x14ac:dyDescent="0.3">
      <c r="A11" s="40" t="s">
        <v>43</v>
      </c>
      <c r="B11" s="61">
        <v>25592000</v>
      </c>
    </row>
    <row r="12" spans="1:2" x14ac:dyDescent="0.3">
      <c r="A12" s="40" t="s">
        <v>178</v>
      </c>
      <c r="B12" s="61">
        <v>10740000</v>
      </c>
    </row>
    <row r="13" spans="1:2" x14ac:dyDescent="0.3">
      <c r="A13" s="40" t="s">
        <v>56</v>
      </c>
      <c r="B13" s="61">
        <v>12100000</v>
      </c>
    </row>
    <row r="14" spans="1:2" x14ac:dyDescent="0.3">
      <c r="A14" s="40" t="s">
        <v>42</v>
      </c>
      <c r="B14" s="61">
        <v>3095000</v>
      </c>
    </row>
    <row r="15" spans="1:2" x14ac:dyDescent="0.3">
      <c r="A15" s="40" t="s">
        <v>57</v>
      </c>
      <c r="B15" s="61">
        <v>24300000</v>
      </c>
    </row>
    <row r="16" spans="1:2" x14ac:dyDescent="0.3">
      <c r="A16" s="40" t="s">
        <v>37</v>
      </c>
      <c r="B16" s="61">
        <v>375000</v>
      </c>
    </row>
    <row r="17" spans="1:2" x14ac:dyDescent="0.3">
      <c r="A17" s="40" t="s">
        <v>176</v>
      </c>
      <c r="B17" s="61">
        <v>89907000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00261-31A1-4571-992B-C0F5D020A860}">
  <dimension ref="A5:B30"/>
  <sheetViews>
    <sheetView topLeftCell="A6" workbookViewId="0">
      <selection activeCell="N19" sqref="N19"/>
    </sheetView>
  </sheetViews>
  <sheetFormatPr defaultRowHeight="14.4" x14ac:dyDescent="0.3"/>
  <cols>
    <col min="1" max="1" width="14.44140625" bestFit="1" customWidth="1"/>
    <col min="2" max="2" width="18.109375" bestFit="1" customWidth="1"/>
    <col min="3" max="4" width="9.77734375" bestFit="1" customWidth="1"/>
    <col min="5" max="5" width="11.21875" bestFit="1" customWidth="1"/>
  </cols>
  <sheetData>
    <row r="5" spans="1:2" x14ac:dyDescent="0.3">
      <c r="A5" s="39" t="s">
        <v>175</v>
      </c>
      <c r="B5" t="s">
        <v>195</v>
      </c>
    </row>
    <row r="6" spans="1:2" x14ac:dyDescent="0.3">
      <c r="A6" s="55">
        <v>90000</v>
      </c>
      <c r="B6" s="54">
        <v>270000</v>
      </c>
    </row>
    <row r="7" spans="1:2" x14ac:dyDescent="0.3">
      <c r="A7" s="56">
        <v>110000</v>
      </c>
      <c r="B7" s="54">
        <v>270000</v>
      </c>
    </row>
    <row r="8" spans="1:2" x14ac:dyDescent="0.3">
      <c r="A8" s="63">
        <v>270000</v>
      </c>
      <c r="B8" s="54">
        <v>270000</v>
      </c>
    </row>
    <row r="9" spans="1:2" x14ac:dyDescent="0.3">
      <c r="A9" s="55">
        <v>100000</v>
      </c>
      <c r="B9" s="54">
        <v>270000</v>
      </c>
    </row>
    <row r="10" spans="1:2" x14ac:dyDescent="0.3">
      <c r="A10" s="56">
        <v>170000</v>
      </c>
      <c r="B10" s="54">
        <v>270000</v>
      </c>
    </row>
    <row r="11" spans="1:2" x14ac:dyDescent="0.3">
      <c r="A11" s="63">
        <v>270000</v>
      </c>
      <c r="B11" s="54">
        <v>270000</v>
      </c>
    </row>
    <row r="12" spans="1:2" x14ac:dyDescent="0.3">
      <c r="A12" s="55">
        <v>235000</v>
      </c>
      <c r="B12" s="54">
        <v>3507000</v>
      </c>
    </row>
    <row r="13" spans="1:2" x14ac:dyDescent="0.3">
      <c r="A13" s="56">
        <v>270000</v>
      </c>
      <c r="B13" s="54">
        <v>267000</v>
      </c>
    </row>
    <row r="14" spans="1:2" x14ac:dyDescent="0.3">
      <c r="A14" s="63">
        <v>267000</v>
      </c>
      <c r="B14" s="54">
        <v>267000</v>
      </c>
    </row>
    <row r="15" spans="1:2" x14ac:dyDescent="0.3">
      <c r="A15" s="56">
        <v>570000</v>
      </c>
      <c r="B15" s="54">
        <v>270000</v>
      </c>
    </row>
    <row r="16" spans="1:2" x14ac:dyDescent="0.3">
      <c r="A16" s="63">
        <v>270000</v>
      </c>
      <c r="B16" s="54">
        <v>270000</v>
      </c>
    </row>
    <row r="17" spans="1:2" x14ac:dyDescent="0.3">
      <c r="A17" s="56">
        <v>620000</v>
      </c>
      <c r="B17" s="54">
        <v>270000</v>
      </c>
    </row>
    <row r="18" spans="1:2" x14ac:dyDescent="0.3">
      <c r="A18" s="63">
        <v>270000</v>
      </c>
      <c r="B18" s="54">
        <v>270000</v>
      </c>
    </row>
    <row r="19" spans="1:2" x14ac:dyDescent="0.3">
      <c r="A19" s="56">
        <v>720000</v>
      </c>
      <c r="B19" s="54">
        <v>270000</v>
      </c>
    </row>
    <row r="20" spans="1:2" x14ac:dyDescent="0.3">
      <c r="A20" s="63">
        <v>270000</v>
      </c>
      <c r="B20" s="54">
        <v>270000</v>
      </c>
    </row>
    <row r="21" spans="1:2" x14ac:dyDescent="0.3">
      <c r="A21" s="56">
        <v>820000</v>
      </c>
      <c r="B21" s="54">
        <v>810000</v>
      </c>
    </row>
    <row r="22" spans="1:2" x14ac:dyDescent="0.3">
      <c r="A22" s="63">
        <v>270000</v>
      </c>
      <c r="B22" s="54">
        <v>810000</v>
      </c>
    </row>
    <row r="23" spans="1:2" x14ac:dyDescent="0.3">
      <c r="A23" s="56">
        <v>920000</v>
      </c>
      <c r="B23" s="54">
        <v>810000</v>
      </c>
    </row>
    <row r="24" spans="1:2" x14ac:dyDescent="0.3">
      <c r="A24" s="63">
        <v>270000</v>
      </c>
      <c r="B24" s="54">
        <v>810000</v>
      </c>
    </row>
    <row r="25" spans="1:2" x14ac:dyDescent="0.3">
      <c r="A25" s="56">
        <v>1020000</v>
      </c>
      <c r="B25" s="54">
        <v>810000</v>
      </c>
    </row>
    <row r="26" spans="1:2" x14ac:dyDescent="0.3">
      <c r="A26" s="63">
        <v>270000</v>
      </c>
      <c r="B26" s="54">
        <v>810000</v>
      </c>
    </row>
    <row r="27" spans="1:2" x14ac:dyDescent="0.3">
      <c r="A27" s="55">
        <v>3095000</v>
      </c>
      <c r="B27" s="54">
        <v>4047000</v>
      </c>
    </row>
    <row r="28" spans="1:2" x14ac:dyDescent="0.3">
      <c r="A28" s="56">
        <v>10740000</v>
      </c>
      <c r="B28" s="54">
        <v>4047000</v>
      </c>
    </row>
    <row r="29" spans="1:2" x14ac:dyDescent="0.3">
      <c r="A29" s="63">
        <v>4047000</v>
      </c>
      <c r="B29" s="54">
        <v>4047000</v>
      </c>
    </row>
    <row r="30" spans="1:2" x14ac:dyDescent="0.3">
      <c r="A30" s="55" t="s">
        <v>176</v>
      </c>
      <c r="B30" s="54">
        <v>8094000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5515E-133A-4296-9351-66DC98BA4118}">
  <dimension ref="A3:B16"/>
  <sheetViews>
    <sheetView workbookViewId="0">
      <selection activeCell="P17" sqref="P17"/>
    </sheetView>
  </sheetViews>
  <sheetFormatPr defaultRowHeight="14.4" x14ac:dyDescent="0.3"/>
  <cols>
    <col min="1" max="1" width="12.44140625" bestFit="1" customWidth="1"/>
    <col min="2" max="2" width="27.109375" bestFit="1" customWidth="1"/>
  </cols>
  <sheetData>
    <row r="3" spans="1:2" x14ac:dyDescent="0.3">
      <c r="A3" s="39" t="s">
        <v>175</v>
      </c>
      <c r="B3" t="s">
        <v>196</v>
      </c>
    </row>
    <row r="4" spans="1:2" x14ac:dyDescent="0.3">
      <c r="A4" s="55">
        <v>-1292000</v>
      </c>
      <c r="B4" s="54">
        <v>-1292000</v>
      </c>
    </row>
    <row r="5" spans="1:2" x14ac:dyDescent="0.3">
      <c r="A5" s="55">
        <v>-405000</v>
      </c>
      <c r="B5" s="54">
        <v>-810000</v>
      </c>
    </row>
    <row r="6" spans="1:2" x14ac:dyDescent="0.3">
      <c r="A6" s="55">
        <v>-260000</v>
      </c>
      <c r="B6" s="54">
        <v>-260000</v>
      </c>
    </row>
    <row r="7" spans="1:2" x14ac:dyDescent="0.3">
      <c r="A7" s="55">
        <v>-255000</v>
      </c>
      <c r="B7" s="54">
        <v>-255000</v>
      </c>
    </row>
    <row r="8" spans="1:2" x14ac:dyDescent="0.3">
      <c r="A8" s="55">
        <v>-170000</v>
      </c>
      <c r="B8" s="54">
        <v>-170000</v>
      </c>
    </row>
    <row r="9" spans="1:2" x14ac:dyDescent="0.3">
      <c r="A9" s="55">
        <v>-155000</v>
      </c>
      <c r="B9" s="54">
        <v>-465000</v>
      </c>
    </row>
    <row r="10" spans="1:2" x14ac:dyDescent="0.3">
      <c r="A10" s="55">
        <v>-105000</v>
      </c>
      <c r="B10" s="54">
        <v>-210000</v>
      </c>
    </row>
    <row r="11" spans="1:2" x14ac:dyDescent="0.3">
      <c r="A11" s="55">
        <v>-55000</v>
      </c>
      <c r="B11" s="54">
        <v>-55000</v>
      </c>
    </row>
    <row r="12" spans="1:2" x14ac:dyDescent="0.3">
      <c r="A12" s="55">
        <v>48000</v>
      </c>
      <c r="B12" s="54">
        <v>48000</v>
      </c>
    </row>
    <row r="13" spans="1:2" x14ac:dyDescent="0.3">
      <c r="A13" s="55">
        <v>95000</v>
      </c>
      <c r="B13" s="54">
        <v>95000</v>
      </c>
    </row>
    <row r="14" spans="1:2" x14ac:dyDescent="0.3">
      <c r="A14" s="55">
        <v>295000</v>
      </c>
      <c r="B14" s="54">
        <v>295000</v>
      </c>
    </row>
    <row r="15" spans="1:2" x14ac:dyDescent="0.3">
      <c r="A15" s="55">
        <v>495000</v>
      </c>
      <c r="B15" s="54">
        <v>495000</v>
      </c>
    </row>
    <row r="16" spans="1:2" x14ac:dyDescent="0.3">
      <c r="A16" s="55" t="s">
        <v>176</v>
      </c>
      <c r="B16" s="54">
        <v>-2584000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D8180-7C42-41BB-ACF9-A4FAEBAA5E09}">
  <dimension ref="A3:B17"/>
  <sheetViews>
    <sheetView workbookViewId="0">
      <selection activeCell="L10" sqref="L10"/>
    </sheetView>
  </sheetViews>
  <sheetFormatPr defaultRowHeight="14.4" x14ac:dyDescent="0.3"/>
  <cols>
    <col min="1" max="1" width="29.33203125" bestFit="1" customWidth="1"/>
    <col min="2" max="2" width="12" bestFit="1" customWidth="1"/>
    <col min="3" max="3" width="30.21875" bestFit="1" customWidth="1"/>
    <col min="4" max="5" width="7" bestFit="1" customWidth="1"/>
    <col min="6" max="8" width="8" bestFit="1" customWidth="1"/>
    <col min="9" max="13" width="9" bestFit="1" customWidth="1"/>
    <col min="14" max="14" width="7" bestFit="1" customWidth="1"/>
    <col min="15" max="15" width="30.21875" bestFit="1" customWidth="1"/>
    <col min="16" max="17" width="7" bestFit="1" customWidth="1"/>
    <col min="18" max="21" width="8" bestFit="1" customWidth="1"/>
    <col min="22" max="26" width="9" bestFit="1" customWidth="1"/>
    <col min="27" max="27" width="7" bestFit="1" customWidth="1"/>
    <col min="28" max="28" width="34.21875" bestFit="1" customWidth="1"/>
    <col min="29" max="29" width="34.77734375" bestFit="1" customWidth="1"/>
  </cols>
  <sheetData>
    <row r="3" spans="1:2" ht="43.2" x14ac:dyDescent="0.3">
      <c r="A3" s="64" t="s">
        <v>175</v>
      </c>
      <c r="B3" s="37" t="s">
        <v>197</v>
      </c>
    </row>
    <row r="4" spans="1:2" x14ac:dyDescent="0.3">
      <c r="A4" s="40" t="s">
        <v>177</v>
      </c>
      <c r="B4" s="54">
        <v>-260000</v>
      </c>
    </row>
    <row r="5" spans="1:2" x14ac:dyDescent="0.3">
      <c r="A5" s="40" t="s">
        <v>39</v>
      </c>
      <c r="B5" s="54">
        <v>-430000</v>
      </c>
    </row>
    <row r="6" spans="1:2" x14ac:dyDescent="0.3">
      <c r="A6" s="40" t="s">
        <v>40</v>
      </c>
      <c r="B6" s="54">
        <v>-382000</v>
      </c>
    </row>
    <row r="7" spans="1:2" x14ac:dyDescent="0.3">
      <c r="A7" s="40" t="s">
        <v>63</v>
      </c>
      <c r="B7" s="54">
        <v>-637000</v>
      </c>
    </row>
    <row r="8" spans="1:2" x14ac:dyDescent="0.3">
      <c r="A8" s="40" t="s">
        <v>64</v>
      </c>
      <c r="B8" s="54">
        <v>-1042000</v>
      </c>
    </row>
    <row r="9" spans="1:2" ht="43.2" x14ac:dyDescent="0.3">
      <c r="A9" s="57" t="s">
        <v>29</v>
      </c>
      <c r="B9" s="54">
        <v>-1197000</v>
      </c>
    </row>
    <row r="10" spans="1:2" x14ac:dyDescent="0.3">
      <c r="A10" s="40" t="s">
        <v>66</v>
      </c>
      <c r="B10" s="54">
        <v>-1352000</v>
      </c>
    </row>
    <row r="11" spans="1:2" x14ac:dyDescent="0.3">
      <c r="A11" s="40" t="s">
        <v>43</v>
      </c>
      <c r="B11" s="54">
        <v>-1457000</v>
      </c>
    </row>
    <row r="12" spans="1:2" x14ac:dyDescent="0.3">
      <c r="A12" s="40" t="s">
        <v>178</v>
      </c>
      <c r="B12" s="54">
        <v>-1562000</v>
      </c>
    </row>
    <row r="13" spans="1:2" x14ac:dyDescent="0.3">
      <c r="A13" s="40" t="s">
        <v>56</v>
      </c>
      <c r="B13" s="54">
        <v>-1967000</v>
      </c>
    </row>
    <row r="14" spans="1:2" x14ac:dyDescent="0.3">
      <c r="A14" s="40" t="s">
        <v>42</v>
      </c>
      <c r="B14" s="54">
        <v>-2122000</v>
      </c>
    </row>
    <row r="15" spans="1:2" x14ac:dyDescent="0.3">
      <c r="A15" s="40" t="s">
        <v>57</v>
      </c>
      <c r="B15" s="54">
        <v>-2177000</v>
      </c>
    </row>
    <row r="16" spans="1:2" x14ac:dyDescent="0.3">
      <c r="A16" s="40" t="s">
        <v>37</v>
      </c>
      <c r="B16" s="54">
        <v>-2082000</v>
      </c>
    </row>
    <row r="17" spans="1:2" x14ac:dyDescent="0.3">
      <c r="A17" s="40" t="s">
        <v>176</v>
      </c>
      <c r="B17" s="54">
        <v>-16667000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F9969-0C52-4DD0-864B-E322F10B07EC}">
  <dimension ref="A1:S17"/>
  <sheetViews>
    <sheetView workbookViewId="0">
      <selection activeCell="S2" sqref="S2"/>
    </sheetView>
  </sheetViews>
  <sheetFormatPr defaultRowHeight="14.4" x14ac:dyDescent="0.3"/>
  <cols>
    <col min="1" max="1" width="10.44140625" style="42" bestFit="1" customWidth="1"/>
    <col min="2" max="2" width="11.88671875" style="42" bestFit="1" customWidth="1"/>
    <col min="3" max="3" width="14.33203125" style="42" bestFit="1" customWidth="1"/>
    <col min="4" max="4" width="11.33203125" style="42" bestFit="1" customWidth="1"/>
    <col min="5" max="5" width="21.44140625" style="42" bestFit="1" customWidth="1"/>
    <col min="6" max="6" width="19.5546875" style="42" bestFit="1" customWidth="1"/>
    <col min="7" max="7" width="20.88671875" style="42" bestFit="1" customWidth="1"/>
    <col min="8" max="8" width="21.5546875" style="42" bestFit="1" customWidth="1"/>
    <col min="9" max="9" width="22.33203125" style="42" bestFit="1" customWidth="1"/>
    <col min="10" max="10" width="16.88671875" style="42" bestFit="1" customWidth="1"/>
    <col min="11" max="11" width="19.5546875" style="42" bestFit="1" customWidth="1"/>
    <col min="12" max="12" width="21.77734375" style="42" bestFit="1" customWidth="1"/>
    <col min="13" max="13" width="20.44140625" style="42" bestFit="1" customWidth="1"/>
    <col min="14" max="14" width="15" style="42" bestFit="1" customWidth="1"/>
    <col min="15" max="15" width="10.44140625" style="42" bestFit="1" customWidth="1"/>
    <col min="16" max="16" width="12" style="42" bestFit="1" customWidth="1"/>
    <col min="17" max="17" width="10.21875" style="42" bestFit="1" customWidth="1"/>
    <col min="18" max="18" width="30.88671875" style="42" customWidth="1"/>
    <col min="19" max="19" width="24" style="42" bestFit="1" customWidth="1"/>
    <col min="20" max="16384" width="8.88671875" style="42"/>
  </cols>
  <sheetData>
    <row r="1" spans="1:19" s="41" customFormat="1" x14ac:dyDescent="0.3">
      <c r="A1" s="43" t="s">
        <v>180</v>
      </c>
      <c r="B1" s="43" t="s">
        <v>189</v>
      </c>
      <c r="C1" s="43" t="s">
        <v>185</v>
      </c>
      <c r="D1" s="43" t="s">
        <v>181</v>
      </c>
      <c r="E1" s="43" t="s">
        <v>182</v>
      </c>
      <c r="F1" s="43" t="s">
        <v>184</v>
      </c>
      <c r="G1" s="43" t="s">
        <v>190</v>
      </c>
      <c r="H1" s="43" t="s">
        <v>187</v>
      </c>
      <c r="I1" s="43" t="s">
        <v>186</v>
      </c>
      <c r="J1" s="43" t="s">
        <v>183</v>
      </c>
      <c r="K1" s="43" t="s">
        <v>184</v>
      </c>
      <c r="L1" s="43" t="s">
        <v>63</v>
      </c>
      <c r="M1" s="43" t="s">
        <v>64</v>
      </c>
      <c r="N1" s="43" t="s">
        <v>65</v>
      </c>
      <c r="O1" s="43" t="s">
        <v>66</v>
      </c>
      <c r="P1" s="43" t="s">
        <v>67</v>
      </c>
      <c r="Q1" s="43" t="s">
        <v>188</v>
      </c>
      <c r="R1" s="43" t="s">
        <v>179</v>
      </c>
      <c r="S1" s="43" t="s">
        <v>191</v>
      </c>
    </row>
    <row r="2" spans="1:19" x14ac:dyDescent="0.3">
      <c r="A2" s="44" t="s">
        <v>0</v>
      </c>
      <c r="B2" s="45">
        <v>270000</v>
      </c>
      <c r="C2" s="46">
        <v>400000</v>
      </c>
      <c r="D2" s="45">
        <v>660000</v>
      </c>
      <c r="E2" s="46">
        <v>90000</v>
      </c>
      <c r="F2" s="49">
        <v>0</v>
      </c>
      <c r="G2" s="58">
        <f>C2-D2</f>
        <v>-260000</v>
      </c>
      <c r="H2" s="46">
        <v>110000</v>
      </c>
      <c r="I2" s="46">
        <v>-260000</v>
      </c>
      <c r="J2" s="45">
        <v>400000</v>
      </c>
      <c r="K2" s="49">
        <v>0</v>
      </c>
      <c r="L2" s="49">
        <v>0</v>
      </c>
      <c r="M2" s="49">
        <v>0</v>
      </c>
      <c r="N2" s="49">
        <v>0</v>
      </c>
      <c r="O2" s="49">
        <v>0</v>
      </c>
      <c r="P2" s="49">
        <v>0</v>
      </c>
      <c r="Q2" s="46">
        <v>190000</v>
      </c>
      <c r="R2" s="47" t="s">
        <v>177</v>
      </c>
      <c r="S2" s="48">
        <v>650000</v>
      </c>
    </row>
    <row r="3" spans="1:19" x14ac:dyDescent="0.3">
      <c r="A3" s="44" t="s">
        <v>1</v>
      </c>
      <c r="B3" s="45">
        <v>270000</v>
      </c>
      <c r="C3" s="46">
        <v>600000</v>
      </c>
      <c r="D3" s="45">
        <v>770000</v>
      </c>
      <c r="E3" s="46">
        <v>100000</v>
      </c>
      <c r="F3" s="49">
        <v>0</v>
      </c>
      <c r="G3" s="58">
        <f t="shared" ref="G3:G17" si="0">C3-D3</f>
        <v>-170000</v>
      </c>
      <c r="H3" s="46">
        <v>170000</v>
      </c>
      <c r="I3" s="46">
        <v>-430000</v>
      </c>
      <c r="J3" s="45">
        <v>600000</v>
      </c>
      <c r="K3" s="49">
        <v>0</v>
      </c>
      <c r="L3" s="49">
        <v>0</v>
      </c>
      <c r="M3" s="49">
        <v>0</v>
      </c>
      <c r="N3" s="49">
        <v>0</v>
      </c>
      <c r="O3" s="49">
        <v>0</v>
      </c>
      <c r="P3" s="49">
        <v>0</v>
      </c>
      <c r="Q3" s="46">
        <v>230000</v>
      </c>
      <c r="R3" s="47" t="s">
        <v>39</v>
      </c>
      <c r="S3" s="48">
        <v>455000</v>
      </c>
    </row>
    <row r="4" spans="1:19" x14ac:dyDescent="0.3">
      <c r="A4" s="44" t="s">
        <v>2</v>
      </c>
      <c r="B4" s="45">
        <v>267000</v>
      </c>
      <c r="C4" s="46">
        <v>1250000</v>
      </c>
      <c r="D4" s="45">
        <v>1202000</v>
      </c>
      <c r="E4" s="46">
        <v>235000</v>
      </c>
      <c r="F4" s="45">
        <v>400000</v>
      </c>
      <c r="G4" s="58">
        <f t="shared" si="0"/>
        <v>48000</v>
      </c>
      <c r="H4" s="46">
        <v>270000</v>
      </c>
      <c r="I4" s="46">
        <v>-382000</v>
      </c>
      <c r="J4" s="45">
        <v>850000</v>
      </c>
      <c r="K4" s="45">
        <v>400000</v>
      </c>
      <c r="L4" s="46">
        <v>300000</v>
      </c>
      <c r="M4" s="46">
        <v>270000</v>
      </c>
      <c r="N4" s="45">
        <v>100000</v>
      </c>
      <c r="O4" s="46">
        <v>-470000</v>
      </c>
      <c r="P4" s="46">
        <v>-470000</v>
      </c>
      <c r="Q4" s="46">
        <v>430000</v>
      </c>
      <c r="R4" s="47" t="s">
        <v>40</v>
      </c>
      <c r="S4" s="48">
        <v>650000</v>
      </c>
    </row>
    <row r="5" spans="1:19" x14ac:dyDescent="0.3">
      <c r="A5" s="44" t="s">
        <v>3</v>
      </c>
      <c r="B5" s="45">
        <v>270000</v>
      </c>
      <c r="C5" s="46">
        <v>1350000</v>
      </c>
      <c r="D5" s="45">
        <v>1605000</v>
      </c>
      <c r="E5" s="46">
        <v>235000</v>
      </c>
      <c r="F5" s="45">
        <v>550000</v>
      </c>
      <c r="G5" s="58">
        <f t="shared" si="0"/>
        <v>-255000</v>
      </c>
      <c r="H5" s="46">
        <v>570000</v>
      </c>
      <c r="I5" s="46">
        <v>-637000</v>
      </c>
      <c r="J5" s="45">
        <v>800000</v>
      </c>
      <c r="K5" s="45">
        <v>550000</v>
      </c>
      <c r="L5" s="46">
        <v>300000</v>
      </c>
      <c r="M5" s="46">
        <v>570000</v>
      </c>
      <c r="N5" s="45">
        <v>250000</v>
      </c>
      <c r="O5" s="46">
        <v>-620000</v>
      </c>
      <c r="P5" s="46">
        <v>-1090000</v>
      </c>
      <c r="Q5" s="46">
        <v>530000</v>
      </c>
      <c r="R5" s="47" t="s">
        <v>63</v>
      </c>
      <c r="S5" s="48">
        <v>3050000</v>
      </c>
    </row>
    <row r="6" spans="1:19" x14ac:dyDescent="0.3">
      <c r="A6" s="44" t="s">
        <v>4</v>
      </c>
      <c r="B6" s="45">
        <v>270000</v>
      </c>
      <c r="C6" s="46">
        <v>1250000</v>
      </c>
      <c r="D6" s="45">
        <v>1655000</v>
      </c>
      <c r="E6" s="46">
        <v>235000</v>
      </c>
      <c r="F6" s="45">
        <v>650000</v>
      </c>
      <c r="G6" s="58">
        <f t="shared" si="0"/>
        <v>-405000</v>
      </c>
      <c r="H6" s="46">
        <v>620000</v>
      </c>
      <c r="I6" s="46">
        <v>-1042000</v>
      </c>
      <c r="J6" s="45">
        <v>600000</v>
      </c>
      <c r="K6" s="45">
        <v>650000</v>
      </c>
      <c r="L6" s="46">
        <v>300000</v>
      </c>
      <c r="M6" s="46">
        <v>620000</v>
      </c>
      <c r="N6" s="45">
        <v>350000</v>
      </c>
      <c r="O6" s="46">
        <v>-570000</v>
      </c>
      <c r="P6" s="46">
        <v>-1660000</v>
      </c>
      <c r="Q6" s="46">
        <v>530000</v>
      </c>
      <c r="R6" s="47" t="s">
        <v>64</v>
      </c>
      <c r="S6" s="48">
        <v>10740000</v>
      </c>
    </row>
    <row r="7" spans="1:19" ht="30" customHeight="1" x14ac:dyDescent="0.3">
      <c r="A7" s="44" t="s">
        <v>5</v>
      </c>
      <c r="B7" s="45">
        <v>270000</v>
      </c>
      <c r="C7" s="46">
        <v>1600000</v>
      </c>
      <c r="D7" s="45">
        <v>1755000</v>
      </c>
      <c r="E7" s="46">
        <v>235000</v>
      </c>
      <c r="F7" s="45">
        <v>750000</v>
      </c>
      <c r="G7" s="58">
        <f t="shared" si="0"/>
        <v>-155000</v>
      </c>
      <c r="H7" s="46">
        <v>720000</v>
      </c>
      <c r="I7" s="46">
        <v>-1197000</v>
      </c>
      <c r="J7" s="45">
        <v>850000</v>
      </c>
      <c r="K7" s="45">
        <v>750000</v>
      </c>
      <c r="L7" s="46">
        <v>300000</v>
      </c>
      <c r="M7" s="46">
        <v>720000</v>
      </c>
      <c r="N7" s="45">
        <v>450000</v>
      </c>
      <c r="O7" s="46">
        <v>-570000</v>
      </c>
      <c r="P7" s="46">
        <v>-2230000</v>
      </c>
      <c r="Q7" s="46">
        <v>530000</v>
      </c>
      <c r="R7" s="60" t="s">
        <v>29</v>
      </c>
      <c r="S7" s="48">
        <v>1950000</v>
      </c>
    </row>
    <row r="8" spans="1:19" x14ac:dyDescent="0.3">
      <c r="A8" s="44" t="s">
        <v>6</v>
      </c>
      <c r="B8" s="45">
        <v>270000</v>
      </c>
      <c r="C8" s="46">
        <v>1700000</v>
      </c>
      <c r="D8" s="45">
        <v>1855000</v>
      </c>
      <c r="E8" s="46">
        <v>235000</v>
      </c>
      <c r="F8" s="45">
        <v>850000</v>
      </c>
      <c r="G8" s="58">
        <f t="shared" si="0"/>
        <v>-155000</v>
      </c>
      <c r="H8" s="46">
        <v>820000</v>
      </c>
      <c r="I8" s="46">
        <v>-1352000</v>
      </c>
      <c r="J8" s="45">
        <v>850000</v>
      </c>
      <c r="K8" s="45">
        <v>850000</v>
      </c>
      <c r="L8" s="46">
        <v>300000</v>
      </c>
      <c r="M8" s="46">
        <v>820000</v>
      </c>
      <c r="N8" s="45">
        <v>550000</v>
      </c>
      <c r="O8" s="46">
        <v>-570000</v>
      </c>
      <c r="P8" s="46">
        <v>-2800000</v>
      </c>
      <c r="Q8" s="46">
        <v>530000</v>
      </c>
      <c r="R8" s="47" t="s">
        <v>66</v>
      </c>
      <c r="S8" s="48">
        <v>-3790000</v>
      </c>
    </row>
    <row r="9" spans="1:19" x14ac:dyDescent="0.3">
      <c r="A9" s="44" t="s">
        <v>7</v>
      </c>
      <c r="B9" s="45">
        <v>270000</v>
      </c>
      <c r="C9" s="46">
        <v>1750000</v>
      </c>
      <c r="D9" s="45">
        <v>1855000</v>
      </c>
      <c r="E9" s="46">
        <v>235000</v>
      </c>
      <c r="F9" s="45">
        <v>950000</v>
      </c>
      <c r="G9" s="58">
        <f t="shared" si="0"/>
        <v>-105000</v>
      </c>
      <c r="H9" s="46">
        <v>820000</v>
      </c>
      <c r="I9" s="46">
        <v>-1457000</v>
      </c>
      <c r="J9" s="45">
        <v>800000</v>
      </c>
      <c r="K9" s="45">
        <v>950000</v>
      </c>
      <c r="L9" s="46">
        <v>300000</v>
      </c>
      <c r="M9" s="46">
        <v>820000</v>
      </c>
      <c r="N9" s="45">
        <v>650000</v>
      </c>
      <c r="O9" s="46">
        <v>-470000</v>
      </c>
      <c r="P9" s="46">
        <v>-3270000</v>
      </c>
      <c r="Q9" s="46">
        <v>530000</v>
      </c>
      <c r="R9" s="47" t="s">
        <v>43</v>
      </c>
      <c r="S9" s="48">
        <v>25592000</v>
      </c>
    </row>
    <row r="10" spans="1:19" x14ac:dyDescent="0.3">
      <c r="A10" s="44" t="s">
        <v>8</v>
      </c>
      <c r="B10" s="45">
        <v>270000</v>
      </c>
      <c r="C10" s="46">
        <v>1800000</v>
      </c>
      <c r="D10" s="45">
        <v>1905000</v>
      </c>
      <c r="E10" s="46">
        <v>235000</v>
      </c>
      <c r="F10" s="45">
        <v>1050000</v>
      </c>
      <c r="G10" s="58">
        <f t="shared" si="0"/>
        <v>-105000</v>
      </c>
      <c r="H10" s="46">
        <v>820000</v>
      </c>
      <c r="I10" s="46">
        <v>-1562000</v>
      </c>
      <c r="J10" s="45">
        <v>750000</v>
      </c>
      <c r="K10" s="45">
        <v>1050000</v>
      </c>
      <c r="L10" s="46">
        <v>350000</v>
      </c>
      <c r="M10" s="46">
        <v>820000</v>
      </c>
      <c r="N10" s="45">
        <v>750000</v>
      </c>
      <c r="O10" s="46">
        <v>-420000</v>
      </c>
      <c r="P10" s="46">
        <v>-3690000</v>
      </c>
      <c r="Q10" s="46">
        <v>580000</v>
      </c>
      <c r="R10" s="47" t="s">
        <v>178</v>
      </c>
      <c r="S10" s="48">
        <v>10740000</v>
      </c>
    </row>
    <row r="11" spans="1:19" x14ac:dyDescent="0.3">
      <c r="A11" s="44" t="s">
        <v>9</v>
      </c>
      <c r="B11" s="45">
        <v>270000</v>
      </c>
      <c r="C11" s="46">
        <v>1600000</v>
      </c>
      <c r="D11" s="45">
        <v>2005000</v>
      </c>
      <c r="E11" s="46">
        <v>235000</v>
      </c>
      <c r="F11" s="45">
        <v>850000</v>
      </c>
      <c r="G11" s="58">
        <f t="shared" si="0"/>
        <v>-405000</v>
      </c>
      <c r="H11" s="46">
        <v>920000</v>
      </c>
      <c r="I11" s="46">
        <v>-1967000</v>
      </c>
      <c r="J11" s="45">
        <v>750000</v>
      </c>
      <c r="K11" s="45">
        <v>850000</v>
      </c>
      <c r="L11" s="46">
        <v>350000</v>
      </c>
      <c r="M11" s="46">
        <v>920000</v>
      </c>
      <c r="N11" s="45">
        <v>850000</v>
      </c>
      <c r="O11" s="46">
        <v>-420000</v>
      </c>
      <c r="P11" s="46">
        <v>-4110000</v>
      </c>
      <c r="Q11" s="46">
        <v>580000</v>
      </c>
      <c r="R11" s="47" t="s">
        <v>56</v>
      </c>
      <c r="S11" s="48">
        <v>12100000</v>
      </c>
    </row>
    <row r="12" spans="1:19" x14ac:dyDescent="0.3">
      <c r="A12" s="44" t="s">
        <v>10</v>
      </c>
      <c r="B12" s="45">
        <v>270000</v>
      </c>
      <c r="C12" s="46">
        <v>1850000</v>
      </c>
      <c r="D12" s="45">
        <v>2005000</v>
      </c>
      <c r="E12" s="46">
        <v>235000</v>
      </c>
      <c r="F12" s="45">
        <v>900000</v>
      </c>
      <c r="G12" s="58">
        <f t="shared" si="0"/>
        <v>-155000</v>
      </c>
      <c r="H12" s="46">
        <v>920000</v>
      </c>
      <c r="I12" s="46">
        <v>-2122000</v>
      </c>
      <c r="J12" s="45">
        <v>950000</v>
      </c>
      <c r="K12" s="45">
        <v>900000</v>
      </c>
      <c r="L12" s="46">
        <v>350000</v>
      </c>
      <c r="M12" s="46">
        <v>920000</v>
      </c>
      <c r="N12" s="45">
        <v>900000</v>
      </c>
      <c r="O12" s="46">
        <v>-370000</v>
      </c>
      <c r="P12" s="46">
        <v>-4480000</v>
      </c>
      <c r="Q12" s="46">
        <v>580000</v>
      </c>
      <c r="R12" s="47" t="s">
        <v>42</v>
      </c>
      <c r="S12" s="48">
        <v>3095000</v>
      </c>
    </row>
    <row r="13" spans="1:19" x14ac:dyDescent="0.3">
      <c r="A13" s="44" t="s">
        <v>11</v>
      </c>
      <c r="B13" s="45">
        <v>270000</v>
      </c>
      <c r="C13" s="46">
        <v>1950000</v>
      </c>
      <c r="D13" s="45">
        <v>2005000</v>
      </c>
      <c r="E13" s="46">
        <v>235000</v>
      </c>
      <c r="F13" s="45">
        <v>950000</v>
      </c>
      <c r="G13" s="58">
        <f t="shared" si="0"/>
        <v>-55000</v>
      </c>
      <c r="H13" s="46">
        <v>920000</v>
      </c>
      <c r="I13" s="46">
        <v>-2177000</v>
      </c>
      <c r="J13" s="45">
        <v>1000000</v>
      </c>
      <c r="K13" s="45">
        <v>950000</v>
      </c>
      <c r="L13" s="46">
        <v>350000</v>
      </c>
      <c r="M13" s="46">
        <v>920000</v>
      </c>
      <c r="N13" s="45">
        <v>950000</v>
      </c>
      <c r="O13" s="46">
        <v>-320000</v>
      </c>
      <c r="P13" s="46">
        <v>-4800000</v>
      </c>
      <c r="Q13" s="46">
        <v>580000</v>
      </c>
      <c r="R13" s="47" t="s">
        <v>57</v>
      </c>
      <c r="S13" s="48">
        <v>24300000</v>
      </c>
    </row>
    <row r="14" spans="1:19" x14ac:dyDescent="0.3">
      <c r="A14" s="44" t="s">
        <v>0</v>
      </c>
      <c r="B14" s="45">
        <v>270000</v>
      </c>
      <c r="C14" s="46">
        <v>2200000</v>
      </c>
      <c r="D14" s="45">
        <v>2105000</v>
      </c>
      <c r="E14" s="46">
        <v>235000</v>
      </c>
      <c r="F14" s="45">
        <v>1200000</v>
      </c>
      <c r="G14" s="58">
        <f t="shared" si="0"/>
        <v>95000</v>
      </c>
      <c r="H14" s="46">
        <v>1020000</v>
      </c>
      <c r="I14" s="46">
        <v>-2082000</v>
      </c>
      <c r="J14" s="45">
        <v>1000000</v>
      </c>
      <c r="K14" s="45">
        <v>1200000</v>
      </c>
      <c r="L14" s="46">
        <v>350000</v>
      </c>
      <c r="M14" s="46">
        <v>1020000</v>
      </c>
      <c r="N14" s="45">
        <v>1200000</v>
      </c>
      <c r="O14" s="46">
        <v>-170000</v>
      </c>
      <c r="P14" s="46">
        <v>-4970000</v>
      </c>
      <c r="Q14" s="46">
        <v>580000</v>
      </c>
      <c r="R14" s="47" t="s">
        <v>37</v>
      </c>
      <c r="S14" s="48">
        <v>375000</v>
      </c>
    </row>
    <row r="15" spans="1:19" x14ac:dyDescent="0.3">
      <c r="A15" s="44" t="s">
        <v>1</v>
      </c>
      <c r="B15" s="45">
        <v>270000</v>
      </c>
      <c r="C15" s="46">
        <v>2400000</v>
      </c>
      <c r="D15" s="45">
        <v>2105000</v>
      </c>
      <c r="E15" s="46">
        <v>235000</v>
      </c>
      <c r="F15" s="45">
        <v>1400000</v>
      </c>
      <c r="G15" s="58">
        <f t="shared" si="0"/>
        <v>295000</v>
      </c>
      <c r="H15" s="46">
        <v>1020000</v>
      </c>
      <c r="I15" s="46">
        <v>-1787000</v>
      </c>
      <c r="J15" s="45">
        <v>1000000</v>
      </c>
      <c r="K15" s="45">
        <v>1400000</v>
      </c>
      <c r="L15" s="46">
        <v>350000</v>
      </c>
      <c r="M15" s="46">
        <v>1020000</v>
      </c>
      <c r="N15" s="45">
        <v>1400000</v>
      </c>
      <c r="O15" s="46">
        <v>30000</v>
      </c>
      <c r="P15" s="46">
        <v>-4940000</v>
      </c>
      <c r="Q15" s="46">
        <v>580000</v>
      </c>
      <c r="R15" s="49"/>
      <c r="S15" s="49">
        <v>0</v>
      </c>
    </row>
    <row r="16" spans="1:19" x14ac:dyDescent="0.3">
      <c r="A16" s="44" t="s">
        <v>2</v>
      </c>
      <c r="B16" s="45">
        <v>270000</v>
      </c>
      <c r="C16" s="46">
        <v>2600000</v>
      </c>
      <c r="D16" s="45">
        <v>2105000</v>
      </c>
      <c r="E16" s="46">
        <v>235000</v>
      </c>
      <c r="F16" s="45">
        <v>1600000</v>
      </c>
      <c r="G16" s="58">
        <f t="shared" si="0"/>
        <v>495000</v>
      </c>
      <c r="H16" s="46">
        <v>1020000</v>
      </c>
      <c r="I16" s="46">
        <v>-1292000</v>
      </c>
      <c r="J16" s="45">
        <v>1000000</v>
      </c>
      <c r="K16" s="45">
        <v>1600000</v>
      </c>
      <c r="L16" s="46">
        <v>350000</v>
      </c>
      <c r="M16" s="46">
        <v>1020000</v>
      </c>
      <c r="N16" s="45">
        <v>1600000</v>
      </c>
      <c r="O16" s="46">
        <v>230000</v>
      </c>
      <c r="P16" s="46">
        <v>-4710000</v>
      </c>
      <c r="Q16" s="46">
        <v>580000</v>
      </c>
      <c r="R16" s="49"/>
      <c r="S16" s="49">
        <v>0</v>
      </c>
    </row>
    <row r="17" spans="1:19" x14ac:dyDescent="0.3">
      <c r="A17" s="50" t="s">
        <v>12</v>
      </c>
      <c r="B17" s="51">
        <v>4047000</v>
      </c>
      <c r="C17" s="52">
        <v>24300000</v>
      </c>
      <c r="D17" s="51">
        <v>25592000</v>
      </c>
      <c r="E17" s="52">
        <v>3095000</v>
      </c>
      <c r="F17" s="51">
        <v>12100000</v>
      </c>
      <c r="G17" s="59">
        <f t="shared" si="0"/>
        <v>-1292000</v>
      </c>
      <c r="H17" s="52">
        <v>10740000</v>
      </c>
      <c r="I17" s="52">
        <v>-1292000</v>
      </c>
      <c r="J17" s="51">
        <v>12200000</v>
      </c>
      <c r="K17" s="51">
        <v>12100000</v>
      </c>
      <c r="L17" s="52">
        <v>3050000</v>
      </c>
      <c r="M17" s="52">
        <v>10740000</v>
      </c>
      <c r="N17" s="51">
        <v>10000000</v>
      </c>
      <c r="O17" s="52">
        <v>-3790000</v>
      </c>
      <c r="P17" s="52">
        <f>SUM(P2:P16)</f>
        <v>-43220000</v>
      </c>
      <c r="Q17" s="52">
        <v>5610000</v>
      </c>
      <c r="R17" s="50" t="s">
        <v>194</v>
      </c>
      <c r="S17" s="53">
        <f>SUM(S2:S16)</f>
        <v>89907000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3"/>
  <sheetViews>
    <sheetView zoomScale="120" zoomScaleNormal="120" workbookViewId="0">
      <pane ySplit="1" topLeftCell="A2" activePane="bottomLeft" state="frozen"/>
      <selection pane="bottomLeft" activeCell="A66" sqref="A66"/>
    </sheetView>
  </sheetViews>
  <sheetFormatPr defaultColWidth="8.77734375" defaultRowHeight="14.4" x14ac:dyDescent="0.3"/>
  <cols>
    <col min="1" max="1" width="54.109375" bestFit="1" customWidth="1"/>
    <col min="2" max="2" width="16.6640625" customWidth="1"/>
    <col min="3" max="3" width="17.109375" customWidth="1"/>
    <col min="4" max="4" width="17.44140625" customWidth="1"/>
    <col min="5" max="5" width="19" customWidth="1"/>
    <col min="6" max="6" width="18.33203125" customWidth="1"/>
    <col min="7" max="7" width="17.33203125" customWidth="1"/>
    <col min="8" max="8" width="17.44140625" customWidth="1"/>
    <col min="9" max="9" width="18.109375" customWidth="1"/>
    <col min="10" max="10" width="19.6640625" customWidth="1"/>
    <col min="11" max="11" width="19" customWidth="1"/>
    <col min="12" max="12" width="19.6640625" customWidth="1"/>
    <col min="13" max="13" width="19.44140625" customWidth="1"/>
    <col min="14" max="14" width="19" customWidth="1"/>
    <col min="15" max="15" width="21.44140625" customWidth="1"/>
    <col min="16" max="17" width="20.6640625" customWidth="1"/>
  </cols>
  <sheetData>
    <row r="1" spans="1:17" x14ac:dyDescent="0.3">
      <c r="A1" s="14" t="s">
        <v>174</v>
      </c>
      <c r="B1" s="1" t="s">
        <v>0</v>
      </c>
      <c r="C1" s="1" t="s">
        <v>1</v>
      </c>
      <c r="D1" s="1" t="s">
        <v>2</v>
      </c>
      <c r="E1" s="1" t="s">
        <v>3</v>
      </c>
      <c r="F1" s="1" t="s">
        <v>4</v>
      </c>
      <c r="G1" s="1" t="s">
        <v>5</v>
      </c>
      <c r="H1" s="1" t="s">
        <v>6</v>
      </c>
      <c r="I1" s="1" t="s">
        <v>7</v>
      </c>
      <c r="J1" s="1" t="s">
        <v>8</v>
      </c>
      <c r="K1" s="1" t="s">
        <v>9</v>
      </c>
      <c r="L1" s="1" t="s">
        <v>10</v>
      </c>
      <c r="M1" s="1" t="s">
        <v>11</v>
      </c>
      <c r="N1" s="1" t="s">
        <v>0</v>
      </c>
      <c r="O1" s="1" t="s">
        <v>1</v>
      </c>
      <c r="P1" s="1" t="s">
        <v>2</v>
      </c>
      <c r="Q1" t="s">
        <v>12</v>
      </c>
    </row>
    <row r="2" spans="1:17" x14ac:dyDescent="0.3">
      <c r="A2" s="2" t="s">
        <v>13</v>
      </c>
      <c r="B2" s="2">
        <v>25000</v>
      </c>
      <c r="C2" s="2">
        <v>25000</v>
      </c>
      <c r="D2" s="2">
        <v>25000</v>
      </c>
      <c r="E2" s="2">
        <v>25000</v>
      </c>
      <c r="F2" s="2">
        <v>25000</v>
      </c>
      <c r="G2" s="2">
        <v>25000</v>
      </c>
      <c r="H2" s="2">
        <v>25000</v>
      </c>
      <c r="I2" s="2">
        <v>25000</v>
      </c>
      <c r="J2" s="2">
        <v>25000</v>
      </c>
      <c r="K2" s="2">
        <v>25000</v>
      </c>
      <c r="L2" s="2">
        <v>25000</v>
      </c>
      <c r="M2" s="2">
        <v>25000</v>
      </c>
      <c r="N2" s="2">
        <v>25000</v>
      </c>
      <c r="O2" s="2">
        <v>25000</v>
      </c>
      <c r="P2" s="2">
        <v>25000</v>
      </c>
      <c r="Q2" s="1">
        <v>375000</v>
      </c>
    </row>
    <row r="3" spans="1:17" x14ac:dyDescent="0.3">
      <c r="A3" s="2" t="s">
        <v>14</v>
      </c>
      <c r="B3" s="2">
        <v>25000</v>
      </c>
      <c r="C3" s="2">
        <v>25000</v>
      </c>
      <c r="D3" s="1">
        <v>22000</v>
      </c>
      <c r="E3" s="1">
        <v>25000</v>
      </c>
      <c r="F3" s="1">
        <v>25000</v>
      </c>
      <c r="G3" s="1">
        <v>25000</v>
      </c>
      <c r="H3" s="1">
        <v>25000</v>
      </c>
      <c r="I3" s="1">
        <v>25000</v>
      </c>
      <c r="J3" s="1">
        <v>25000</v>
      </c>
      <c r="K3" s="1">
        <v>25000</v>
      </c>
      <c r="L3" s="1">
        <v>25000</v>
      </c>
      <c r="M3" s="1">
        <v>25000</v>
      </c>
      <c r="N3" s="1">
        <v>25000</v>
      </c>
      <c r="O3" s="1">
        <v>25000</v>
      </c>
      <c r="P3" s="1">
        <v>25000</v>
      </c>
      <c r="Q3" s="1">
        <v>372000</v>
      </c>
    </row>
    <row r="4" spans="1:17" x14ac:dyDescent="0.3">
      <c r="A4" s="2" t="s">
        <v>15</v>
      </c>
      <c r="B4" s="2">
        <v>25000</v>
      </c>
      <c r="C4" s="2">
        <v>25000</v>
      </c>
      <c r="D4" s="2">
        <v>25000</v>
      </c>
      <c r="E4" s="2">
        <v>25000</v>
      </c>
      <c r="F4" s="2">
        <v>25000</v>
      </c>
      <c r="G4" s="2">
        <v>25000</v>
      </c>
      <c r="H4" s="2">
        <v>25000</v>
      </c>
      <c r="I4" s="2">
        <v>25000</v>
      </c>
      <c r="J4" s="2">
        <v>25000</v>
      </c>
      <c r="K4" s="2">
        <v>25000</v>
      </c>
      <c r="L4" s="2">
        <v>25000</v>
      </c>
      <c r="M4" s="2">
        <v>25000</v>
      </c>
      <c r="N4" s="2">
        <v>25000</v>
      </c>
      <c r="O4" s="2">
        <v>25000</v>
      </c>
      <c r="P4" s="2">
        <v>25000</v>
      </c>
      <c r="Q4" s="1">
        <v>375000</v>
      </c>
    </row>
    <row r="5" spans="1:17" x14ac:dyDescent="0.3">
      <c r="A5" s="2" t="s">
        <v>16</v>
      </c>
      <c r="B5" s="2">
        <v>35000</v>
      </c>
      <c r="C5" s="2">
        <v>35000</v>
      </c>
      <c r="D5" s="2">
        <v>35000</v>
      </c>
      <c r="E5" s="2">
        <v>35000</v>
      </c>
      <c r="F5" s="2">
        <v>35000</v>
      </c>
      <c r="G5" s="2">
        <v>35000</v>
      </c>
      <c r="H5" s="2">
        <v>35000</v>
      </c>
      <c r="I5" s="2">
        <v>35000</v>
      </c>
      <c r="J5" s="2">
        <v>35000</v>
      </c>
      <c r="K5" s="2">
        <v>35000</v>
      </c>
      <c r="L5" s="2">
        <v>35000</v>
      </c>
      <c r="M5" s="2">
        <v>35000</v>
      </c>
      <c r="N5" s="2">
        <v>35000</v>
      </c>
      <c r="O5" s="2">
        <v>35000</v>
      </c>
      <c r="P5" s="2">
        <v>35000</v>
      </c>
      <c r="Q5" s="1">
        <v>525000</v>
      </c>
    </row>
    <row r="6" spans="1:17" x14ac:dyDescent="0.3">
      <c r="A6" s="2" t="s">
        <v>17</v>
      </c>
      <c r="B6" s="2">
        <v>25000</v>
      </c>
      <c r="C6" s="2">
        <v>25000</v>
      </c>
      <c r="D6" s="2">
        <v>25000</v>
      </c>
      <c r="E6" s="2">
        <v>25000</v>
      </c>
      <c r="F6" s="2">
        <v>25000</v>
      </c>
      <c r="G6" s="2">
        <v>25000</v>
      </c>
      <c r="H6" s="2">
        <v>25000</v>
      </c>
      <c r="I6" s="2">
        <v>25000</v>
      </c>
      <c r="J6" s="2">
        <v>25000</v>
      </c>
      <c r="K6" s="2">
        <v>25000</v>
      </c>
      <c r="L6" s="2">
        <v>25000</v>
      </c>
      <c r="M6" s="2">
        <v>25000</v>
      </c>
      <c r="N6" s="2">
        <v>25000</v>
      </c>
      <c r="O6" s="2">
        <v>25000</v>
      </c>
      <c r="P6" s="2">
        <v>25000</v>
      </c>
      <c r="Q6" s="1">
        <v>375000</v>
      </c>
    </row>
    <row r="7" spans="1:17" x14ac:dyDescent="0.3">
      <c r="A7" s="2" t="s">
        <v>18</v>
      </c>
      <c r="B7" s="2">
        <v>10000</v>
      </c>
      <c r="C7" s="2">
        <v>10000</v>
      </c>
      <c r="D7" s="2">
        <v>10000</v>
      </c>
      <c r="E7" s="2">
        <v>10000</v>
      </c>
      <c r="F7" s="2">
        <v>10000</v>
      </c>
      <c r="G7" s="2">
        <v>10000</v>
      </c>
      <c r="H7" s="2">
        <v>10000</v>
      </c>
      <c r="I7" s="2">
        <v>10000</v>
      </c>
      <c r="J7" s="2">
        <v>10000</v>
      </c>
      <c r="K7" s="2">
        <v>10000</v>
      </c>
      <c r="L7" s="2">
        <v>10000</v>
      </c>
      <c r="M7" s="2">
        <v>10000</v>
      </c>
      <c r="N7" s="2">
        <v>10000</v>
      </c>
      <c r="O7" s="2">
        <v>10000</v>
      </c>
      <c r="P7" s="2">
        <v>10000</v>
      </c>
      <c r="Q7" s="1">
        <v>150000</v>
      </c>
    </row>
    <row r="8" spans="1:17" x14ac:dyDescent="0.3">
      <c r="A8" s="2" t="s">
        <v>19</v>
      </c>
      <c r="B8" s="2">
        <v>10000</v>
      </c>
      <c r="C8" s="2">
        <v>10000</v>
      </c>
      <c r="D8" s="2">
        <v>10000</v>
      </c>
      <c r="E8" s="2">
        <v>10000</v>
      </c>
      <c r="F8" s="2">
        <v>10000</v>
      </c>
      <c r="G8" s="2">
        <v>10000</v>
      </c>
      <c r="H8" s="2">
        <v>10000</v>
      </c>
      <c r="I8" s="2">
        <v>10000</v>
      </c>
      <c r="J8" s="2">
        <v>10000</v>
      </c>
      <c r="K8" s="2">
        <v>10000</v>
      </c>
      <c r="L8" s="2">
        <v>10000</v>
      </c>
      <c r="M8" s="2">
        <v>10000</v>
      </c>
      <c r="N8" s="2">
        <v>10000</v>
      </c>
      <c r="O8" s="2">
        <v>10000</v>
      </c>
      <c r="P8" s="2">
        <v>10000</v>
      </c>
      <c r="Q8" s="1">
        <v>150000</v>
      </c>
    </row>
    <row r="9" spans="1:17" x14ac:dyDescent="0.3">
      <c r="A9" s="2" t="s">
        <v>20</v>
      </c>
      <c r="B9" s="2">
        <v>15000</v>
      </c>
      <c r="C9" s="2">
        <v>15000</v>
      </c>
      <c r="D9" s="2">
        <v>15000</v>
      </c>
      <c r="E9" s="2">
        <v>15000</v>
      </c>
      <c r="F9" s="2">
        <v>15000</v>
      </c>
      <c r="G9" s="2">
        <v>15000</v>
      </c>
      <c r="H9" s="2">
        <v>15000</v>
      </c>
      <c r="I9" s="2">
        <v>15000</v>
      </c>
      <c r="J9" s="2">
        <v>15000</v>
      </c>
      <c r="K9" s="2">
        <v>15000</v>
      </c>
      <c r="L9" s="2">
        <v>15000</v>
      </c>
      <c r="M9" s="2">
        <v>15000</v>
      </c>
      <c r="N9" s="2">
        <v>15000</v>
      </c>
      <c r="O9" s="2">
        <v>15000</v>
      </c>
      <c r="P9" s="2">
        <v>15000</v>
      </c>
      <c r="Q9" s="1">
        <v>225000</v>
      </c>
    </row>
    <row r="10" spans="1:17" x14ac:dyDescent="0.3">
      <c r="A10" s="2" t="s">
        <v>21</v>
      </c>
      <c r="B10" s="2">
        <v>100000</v>
      </c>
      <c r="C10" s="2">
        <v>100000</v>
      </c>
      <c r="D10" s="2">
        <v>100000</v>
      </c>
      <c r="E10" s="2">
        <v>100000</v>
      </c>
      <c r="F10" s="2">
        <v>100000</v>
      </c>
      <c r="G10" s="2">
        <v>100000</v>
      </c>
      <c r="H10" s="2">
        <v>100000</v>
      </c>
      <c r="I10" s="2">
        <v>100000</v>
      </c>
      <c r="J10" s="2">
        <v>100000</v>
      </c>
      <c r="K10" s="2">
        <v>100000</v>
      </c>
      <c r="L10" s="2">
        <v>100000</v>
      </c>
      <c r="M10" s="2">
        <v>100000</v>
      </c>
      <c r="N10" s="2">
        <v>100000</v>
      </c>
      <c r="O10" s="2">
        <v>100000</v>
      </c>
      <c r="P10" s="2">
        <v>100000</v>
      </c>
      <c r="Q10" s="1">
        <v>1500000</v>
      </c>
    </row>
    <row r="11" spans="1:17" x14ac:dyDescent="0.3">
      <c r="A11" s="2"/>
      <c r="B11" s="2"/>
      <c r="C11" s="2"/>
      <c r="D11" s="2"/>
      <c r="E11" s="2"/>
      <c r="F11" s="2"/>
      <c r="G11" s="2"/>
      <c r="H11" s="2"/>
      <c r="I11" s="2"/>
      <c r="J11" s="2"/>
      <c r="K11" s="2"/>
      <c r="L11" s="2"/>
      <c r="M11" s="2"/>
      <c r="N11" s="2"/>
      <c r="O11" s="2"/>
      <c r="P11" s="2"/>
      <c r="Q11" s="1"/>
    </row>
    <row r="12" spans="1:17" x14ac:dyDescent="0.3">
      <c r="A12" s="3" t="s">
        <v>22</v>
      </c>
      <c r="B12" s="3">
        <v>270000</v>
      </c>
      <c r="C12" s="3">
        <v>270000</v>
      </c>
      <c r="D12" s="3">
        <v>267000</v>
      </c>
      <c r="E12" s="3">
        <v>270000</v>
      </c>
      <c r="F12" s="3">
        <v>270000</v>
      </c>
      <c r="G12" s="3">
        <v>270000</v>
      </c>
      <c r="H12" s="3">
        <v>270000</v>
      </c>
      <c r="I12" s="3">
        <v>270000</v>
      </c>
      <c r="J12" s="3">
        <v>270000</v>
      </c>
      <c r="K12" s="3">
        <v>270000</v>
      </c>
      <c r="L12" s="3">
        <v>270000</v>
      </c>
      <c r="M12" s="3">
        <v>270000</v>
      </c>
      <c r="N12" s="3">
        <v>270000</v>
      </c>
      <c r="O12" s="3">
        <v>270000</v>
      </c>
      <c r="P12" s="3">
        <v>270000</v>
      </c>
      <c r="Q12" s="3">
        <v>4047000</v>
      </c>
    </row>
    <row r="13" spans="1:17" x14ac:dyDescent="0.3">
      <c r="A13" s="2"/>
      <c r="B13" s="2"/>
      <c r="C13" s="2"/>
      <c r="D13" s="2"/>
      <c r="E13" s="2"/>
      <c r="F13" s="2"/>
      <c r="G13" s="2"/>
      <c r="H13" s="2"/>
      <c r="I13" s="2"/>
      <c r="J13" s="2"/>
      <c r="K13" s="2"/>
      <c r="L13" s="2"/>
      <c r="M13" s="2"/>
      <c r="N13" s="2"/>
      <c r="O13" s="2"/>
      <c r="P13" s="2"/>
      <c r="Q13" s="1"/>
    </row>
    <row r="14" spans="1:17" x14ac:dyDescent="0.3">
      <c r="A14" s="2" t="s">
        <v>23</v>
      </c>
      <c r="B14" s="2">
        <v>60000</v>
      </c>
      <c r="C14" s="2">
        <v>60000</v>
      </c>
      <c r="D14" s="1">
        <v>60000</v>
      </c>
      <c r="E14" s="1">
        <v>60000</v>
      </c>
      <c r="F14" s="1">
        <v>60000</v>
      </c>
      <c r="G14" s="1">
        <v>60000</v>
      </c>
      <c r="H14" s="1">
        <v>60000</v>
      </c>
      <c r="I14" s="1">
        <v>60000</v>
      </c>
      <c r="J14" s="1">
        <v>60000</v>
      </c>
      <c r="K14" s="1">
        <v>60000</v>
      </c>
      <c r="L14" s="1">
        <v>60000</v>
      </c>
      <c r="M14" s="1">
        <v>60000</v>
      </c>
      <c r="N14" s="1">
        <v>60000</v>
      </c>
      <c r="O14" s="1">
        <v>60000</v>
      </c>
      <c r="P14" s="1">
        <v>60000</v>
      </c>
      <c r="Q14" s="1">
        <v>900000</v>
      </c>
    </row>
    <row r="15" spans="1:17" x14ac:dyDescent="0.3">
      <c r="A15" s="2" t="s">
        <v>24</v>
      </c>
      <c r="B15" s="2">
        <v>30000</v>
      </c>
      <c r="C15" s="2">
        <v>50000</v>
      </c>
      <c r="D15" s="1">
        <v>50000</v>
      </c>
      <c r="E15" s="1">
        <v>50000</v>
      </c>
      <c r="F15" s="1">
        <v>50000</v>
      </c>
      <c r="G15" s="1">
        <v>50000</v>
      </c>
      <c r="H15" s="1">
        <v>50000</v>
      </c>
      <c r="I15" s="1">
        <v>50000</v>
      </c>
      <c r="J15" s="1">
        <v>50000</v>
      </c>
      <c r="K15" s="1">
        <v>50000</v>
      </c>
      <c r="L15" s="1">
        <v>50000</v>
      </c>
      <c r="M15" s="1">
        <v>50000</v>
      </c>
      <c r="N15" s="1">
        <v>50000</v>
      </c>
      <c r="O15" s="1">
        <v>50000</v>
      </c>
      <c r="P15" s="1">
        <v>50000</v>
      </c>
      <c r="Q15" s="1">
        <v>730000</v>
      </c>
    </row>
    <row r="16" spans="1:17" x14ac:dyDescent="0.3">
      <c r="A16" s="2" t="s">
        <v>25</v>
      </c>
      <c r="B16" s="2"/>
      <c r="C16" s="2">
        <v>20000</v>
      </c>
      <c r="D16" s="1">
        <v>20000</v>
      </c>
      <c r="E16" s="1">
        <v>20000</v>
      </c>
      <c r="F16" s="1">
        <v>20000</v>
      </c>
      <c r="G16" s="1">
        <v>20000</v>
      </c>
      <c r="H16" s="1">
        <v>20000</v>
      </c>
      <c r="I16" s="1">
        <v>20000</v>
      </c>
      <c r="J16" s="1">
        <v>20000</v>
      </c>
      <c r="K16" s="1">
        <v>20000</v>
      </c>
      <c r="L16" s="1">
        <v>20000</v>
      </c>
      <c r="M16" s="1">
        <v>20000</v>
      </c>
      <c r="N16" s="1">
        <v>20000</v>
      </c>
      <c r="O16" s="1">
        <v>20000</v>
      </c>
      <c r="P16" s="1">
        <v>20000</v>
      </c>
      <c r="Q16" s="1">
        <v>280000</v>
      </c>
    </row>
    <row r="17" spans="1:17" x14ac:dyDescent="0.3">
      <c r="A17" s="2" t="s">
        <v>26</v>
      </c>
      <c r="B17" s="2"/>
      <c r="C17" s="2"/>
      <c r="D17" s="1">
        <v>50000</v>
      </c>
      <c r="E17" s="1">
        <v>50000</v>
      </c>
      <c r="F17" s="1">
        <v>50000</v>
      </c>
      <c r="G17" s="1">
        <v>50000</v>
      </c>
      <c r="H17" s="1">
        <v>50000</v>
      </c>
      <c r="I17" s="1">
        <v>50000</v>
      </c>
      <c r="J17" s="1">
        <v>100000</v>
      </c>
      <c r="K17" s="1">
        <v>100000</v>
      </c>
      <c r="L17" s="1">
        <v>100000</v>
      </c>
      <c r="M17" s="1">
        <v>100000</v>
      </c>
      <c r="N17" s="1">
        <v>100000</v>
      </c>
      <c r="O17" s="1">
        <v>100000</v>
      </c>
      <c r="P17" s="1">
        <v>100000</v>
      </c>
      <c r="Q17" s="1">
        <v>1000000</v>
      </c>
    </row>
    <row r="18" spans="1:17" x14ac:dyDescent="0.3">
      <c r="A18" s="2" t="s">
        <v>27</v>
      </c>
      <c r="B18" s="2">
        <v>100000</v>
      </c>
      <c r="C18" s="2">
        <v>100000</v>
      </c>
      <c r="D18" s="2">
        <v>100000</v>
      </c>
      <c r="E18" s="2">
        <v>100000</v>
      </c>
      <c r="F18" s="2">
        <v>100000</v>
      </c>
      <c r="G18" s="2">
        <v>100000</v>
      </c>
      <c r="H18" s="2">
        <v>100000</v>
      </c>
      <c r="I18" s="2">
        <v>100000</v>
      </c>
      <c r="J18" s="2">
        <v>100000</v>
      </c>
      <c r="K18" s="2">
        <v>100000</v>
      </c>
      <c r="L18" s="2">
        <v>100000</v>
      </c>
      <c r="M18" s="2">
        <v>100000</v>
      </c>
      <c r="N18" s="2">
        <v>100000</v>
      </c>
      <c r="O18" s="2">
        <v>100000</v>
      </c>
      <c r="P18" s="2">
        <v>100000</v>
      </c>
      <c r="Q18" s="1">
        <v>1500000</v>
      </c>
    </row>
    <row r="19" spans="1:17" x14ac:dyDescent="0.3">
      <c r="A19" s="2" t="s">
        <v>28</v>
      </c>
      <c r="B19" s="2">
        <v>0</v>
      </c>
      <c r="C19" s="2">
        <v>0</v>
      </c>
      <c r="D19" s="2">
        <v>0</v>
      </c>
      <c r="E19" s="2">
        <v>100000</v>
      </c>
      <c r="F19" s="2">
        <v>100000</v>
      </c>
      <c r="G19" s="2">
        <v>100000</v>
      </c>
      <c r="H19" s="2">
        <v>100000</v>
      </c>
      <c r="I19" s="2">
        <v>100000</v>
      </c>
      <c r="J19" s="2">
        <v>100000</v>
      </c>
      <c r="K19" s="2">
        <v>100000</v>
      </c>
      <c r="L19" s="2">
        <v>100000</v>
      </c>
      <c r="M19" s="2">
        <v>100000</v>
      </c>
      <c r="N19" s="2">
        <v>100000</v>
      </c>
      <c r="O19" s="2">
        <v>100000</v>
      </c>
      <c r="P19" s="2">
        <v>100000</v>
      </c>
      <c r="Q19" s="1">
        <v>1200000</v>
      </c>
    </row>
    <row r="20" spans="1:17" x14ac:dyDescent="0.3">
      <c r="A20" s="2" t="s">
        <v>29</v>
      </c>
      <c r="B20" s="2"/>
      <c r="C20" s="2"/>
      <c r="D20" s="2">
        <v>150000</v>
      </c>
      <c r="E20" s="2">
        <v>150000</v>
      </c>
      <c r="F20" s="2">
        <v>150000</v>
      </c>
      <c r="G20" s="2">
        <v>150000</v>
      </c>
      <c r="H20" s="2">
        <v>150000</v>
      </c>
      <c r="I20" s="2">
        <v>150000</v>
      </c>
      <c r="J20" s="2">
        <v>150000</v>
      </c>
      <c r="K20" s="2">
        <v>150000</v>
      </c>
      <c r="L20" s="2">
        <v>150000</v>
      </c>
      <c r="M20" s="2">
        <v>150000</v>
      </c>
      <c r="N20" s="2">
        <v>150000</v>
      </c>
      <c r="O20" s="2">
        <v>150000</v>
      </c>
      <c r="P20" s="2">
        <v>150000</v>
      </c>
      <c r="Q20" s="1">
        <v>1950000</v>
      </c>
    </row>
    <row r="21" spans="1:17" x14ac:dyDescent="0.3">
      <c r="A21" s="3" t="s">
        <v>30</v>
      </c>
      <c r="B21" s="3">
        <v>190000</v>
      </c>
      <c r="C21" s="3">
        <v>230000</v>
      </c>
      <c r="D21" s="3">
        <v>430000</v>
      </c>
      <c r="E21" s="3">
        <v>530000</v>
      </c>
      <c r="F21" s="3">
        <v>530000</v>
      </c>
      <c r="G21" s="3">
        <v>530000</v>
      </c>
      <c r="H21" s="3">
        <v>530000</v>
      </c>
      <c r="I21" s="3">
        <v>530000</v>
      </c>
      <c r="J21" s="3">
        <v>580000</v>
      </c>
      <c r="K21" s="3">
        <v>580000</v>
      </c>
      <c r="L21" s="3">
        <v>580000</v>
      </c>
      <c r="M21" s="3">
        <v>580000</v>
      </c>
      <c r="N21" s="3">
        <v>580000</v>
      </c>
      <c r="O21" s="3">
        <v>580000</v>
      </c>
      <c r="P21" s="3">
        <v>580000</v>
      </c>
      <c r="Q21" s="3">
        <v>5610000</v>
      </c>
    </row>
    <row r="22" spans="1:17" x14ac:dyDescent="0.3">
      <c r="A22" s="2"/>
      <c r="B22" s="2"/>
      <c r="C22" s="2"/>
      <c r="D22" s="1"/>
      <c r="E22" s="1"/>
      <c r="F22" s="1"/>
      <c r="G22" s="1"/>
      <c r="H22" s="1"/>
      <c r="I22" s="1"/>
      <c r="J22" s="1"/>
      <c r="K22" s="1"/>
      <c r="L22" s="1"/>
      <c r="M22" s="1"/>
      <c r="N22" s="1"/>
      <c r="O22" s="1"/>
      <c r="P22" s="1"/>
      <c r="Q22" s="1"/>
    </row>
    <row r="23" spans="1:17" x14ac:dyDescent="0.3">
      <c r="A23" s="2"/>
      <c r="B23" s="2"/>
      <c r="C23" s="2"/>
      <c r="D23" s="1"/>
      <c r="E23" s="1"/>
      <c r="F23" s="1"/>
      <c r="G23" s="1"/>
      <c r="H23" s="1"/>
      <c r="I23" s="1"/>
      <c r="J23" s="1"/>
      <c r="K23" s="1"/>
      <c r="L23" s="1"/>
      <c r="M23" s="1"/>
      <c r="N23" s="1"/>
      <c r="O23" s="1"/>
      <c r="P23" s="1"/>
      <c r="Q23" s="1"/>
    </row>
    <row r="24" spans="1:17" x14ac:dyDescent="0.3">
      <c r="A24" s="2" t="s">
        <v>31</v>
      </c>
      <c r="B24" s="2">
        <v>10000</v>
      </c>
      <c r="C24" s="2">
        <v>20000</v>
      </c>
      <c r="D24" s="2">
        <v>20000</v>
      </c>
      <c r="E24" s="2">
        <v>20000</v>
      </c>
      <c r="F24" s="2">
        <v>20000</v>
      </c>
      <c r="G24" s="2">
        <v>20000</v>
      </c>
      <c r="H24" s="2">
        <v>20000</v>
      </c>
      <c r="I24" s="2">
        <v>20000</v>
      </c>
      <c r="J24" s="2">
        <v>20000</v>
      </c>
      <c r="K24" s="2">
        <v>20000</v>
      </c>
      <c r="L24" s="2">
        <v>20000</v>
      </c>
      <c r="M24" s="2">
        <v>20000</v>
      </c>
      <c r="N24" s="2">
        <v>20000</v>
      </c>
      <c r="O24" s="2">
        <v>20000</v>
      </c>
      <c r="P24" s="2">
        <v>20000</v>
      </c>
      <c r="Q24" s="1">
        <v>290000</v>
      </c>
    </row>
    <row r="25" spans="1:17" x14ac:dyDescent="0.3">
      <c r="A25" s="1" t="s">
        <v>32</v>
      </c>
      <c r="B25" s="2"/>
      <c r="C25" s="2">
        <v>0</v>
      </c>
      <c r="D25" s="2">
        <v>100000</v>
      </c>
      <c r="E25" s="2">
        <v>250000</v>
      </c>
      <c r="F25" s="2">
        <v>300000</v>
      </c>
      <c r="G25" s="2">
        <v>400000</v>
      </c>
      <c r="H25" s="2">
        <v>500000</v>
      </c>
      <c r="I25" s="2">
        <v>500000</v>
      </c>
      <c r="J25" s="2">
        <v>500000</v>
      </c>
      <c r="K25" s="2">
        <v>600000</v>
      </c>
      <c r="L25" s="2">
        <v>600000</v>
      </c>
      <c r="M25" s="2">
        <v>600000</v>
      </c>
      <c r="N25" s="2">
        <v>700000</v>
      </c>
      <c r="O25" s="2">
        <v>700000</v>
      </c>
      <c r="P25" s="2">
        <v>700000</v>
      </c>
      <c r="Q25" s="5">
        <v>6450000</v>
      </c>
    </row>
    <row r="26" spans="1:17" x14ac:dyDescent="0.3">
      <c r="A26" s="2" t="s">
        <v>33</v>
      </c>
      <c r="B26" s="2">
        <v>100000</v>
      </c>
      <c r="C26" s="2">
        <v>150000</v>
      </c>
      <c r="D26" s="2">
        <v>150000</v>
      </c>
      <c r="E26" s="2">
        <v>300000</v>
      </c>
      <c r="F26" s="2">
        <v>300000</v>
      </c>
      <c r="G26" s="2">
        <v>300000</v>
      </c>
      <c r="H26" s="2">
        <v>300000</v>
      </c>
      <c r="I26" s="2">
        <v>300000</v>
      </c>
      <c r="J26" s="2">
        <v>300000</v>
      </c>
      <c r="K26" s="2">
        <v>300000</v>
      </c>
      <c r="L26" s="2">
        <v>300000</v>
      </c>
      <c r="M26" s="2">
        <v>300000</v>
      </c>
      <c r="N26" s="2">
        <v>300000</v>
      </c>
      <c r="O26" s="2">
        <v>300000</v>
      </c>
      <c r="P26" s="2">
        <v>300000</v>
      </c>
      <c r="Q26" s="1">
        <v>4000000</v>
      </c>
    </row>
    <row r="27" spans="1:17" s="7" customFormat="1" x14ac:dyDescent="0.3">
      <c r="A27" s="6" t="s">
        <v>34</v>
      </c>
      <c r="B27" s="6">
        <v>110000</v>
      </c>
      <c r="C27" s="6">
        <v>170000</v>
      </c>
      <c r="D27" s="6">
        <v>270000</v>
      </c>
      <c r="E27" s="6">
        <v>570000</v>
      </c>
      <c r="F27" s="6">
        <v>620000</v>
      </c>
      <c r="G27" s="6">
        <v>720000</v>
      </c>
      <c r="H27" s="6">
        <v>820000</v>
      </c>
      <c r="I27" s="6">
        <v>820000</v>
      </c>
      <c r="J27" s="6">
        <v>820000</v>
      </c>
      <c r="K27" s="6">
        <v>920000</v>
      </c>
      <c r="L27" s="6">
        <v>920000</v>
      </c>
      <c r="M27" s="6">
        <v>920000</v>
      </c>
      <c r="N27" s="6">
        <v>1020000</v>
      </c>
      <c r="O27" s="6">
        <v>1020000</v>
      </c>
      <c r="P27" s="6">
        <v>1020000</v>
      </c>
      <c r="Q27" s="6">
        <v>10740000</v>
      </c>
    </row>
    <row r="28" spans="1:17" x14ac:dyDescent="0.3">
      <c r="A28" s="2"/>
      <c r="B28" s="2"/>
      <c r="C28" s="2"/>
      <c r="D28" s="2"/>
      <c r="E28" s="2"/>
      <c r="F28" s="2"/>
      <c r="G28" s="2"/>
      <c r="H28" s="2"/>
      <c r="I28" s="2"/>
      <c r="J28" s="2"/>
      <c r="K28" s="2"/>
      <c r="L28" s="2"/>
      <c r="M28" s="2"/>
      <c r="N28" s="2"/>
      <c r="O28" s="2"/>
      <c r="P28" s="2"/>
      <c r="Q28" s="1"/>
    </row>
    <row r="29" spans="1:17" x14ac:dyDescent="0.3">
      <c r="A29" s="2" t="s">
        <v>35</v>
      </c>
      <c r="B29" s="2">
        <v>15000</v>
      </c>
      <c r="C29" s="2">
        <v>15000</v>
      </c>
      <c r="D29" s="1">
        <v>15000</v>
      </c>
      <c r="E29" s="1">
        <v>15000</v>
      </c>
      <c r="F29" s="1">
        <v>15000</v>
      </c>
      <c r="G29" s="1">
        <v>15000</v>
      </c>
      <c r="H29" s="1">
        <v>15000</v>
      </c>
      <c r="I29" s="1">
        <v>15000</v>
      </c>
      <c r="J29" s="1">
        <v>15000</v>
      </c>
      <c r="K29" s="1">
        <v>15000</v>
      </c>
      <c r="L29" s="1">
        <v>15000</v>
      </c>
      <c r="M29" s="1">
        <v>15000</v>
      </c>
      <c r="N29" s="1">
        <v>15000</v>
      </c>
      <c r="O29" s="1">
        <v>15000</v>
      </c>
      <c r="P29" s="1">
        <v>15000</v>
      </c>
      <c r="Q29" s="1">
        <v>225000</v>
      </c>
    </row>
    <row r="30" spans="1:17" x14ac:dyDescent="0.3">
      <c r="A30" s="2" t="s">
        <v>36</v>
      </c>
      <c r="B30" s="2">
        <v>40000</v>
      </c>
      <c r="C30" s="2">
        <v>50000</v>
      </c>
      <c r="D30" s="2">
        <v>50000</v>
      </c>
      <c r="E30" s="2">
        <v>50000</v>
      </c>
      <c r="F30" s="2">
        <v>50000</v>
      </c>
      <c r="G30" s="2">
        <v>50000</v>
      </c>
      <c r="H30" s="2">
        <v>50000</v>
      </c>
      <c r="I30" s="2">
        <v>50000</v>
      </c>
      <c r="J30" s="2">
        <v>50000</v>
      </c>
      <c r="K30" s="2">
        <v>50000</v>
      </c>
      <c r="L30" s="2">
        <v>50000</v>
      </c>
      <c r="M30" s="2">
        <v>50000</v>
      </c>
      <c r="N30" s="2">
        <v>50000</v>
      </c>
      <c r="O30" s="2">
        <v>50000</v>
      </c>
      <c r="P30" s="2">
        <v>50000</v>
      </c>
      <c r="Q30" s="1">
        <v>740000</v>
      </c>
    </row>
    <row r="31" spans="1:17" x14ac:dyDescent="0.3">
      <c r="A31" s="1" t="s">
        <v>37</v>
      </c>
      <c r="B31" s="2">
        <v>25000</v>
      </c>
      <c r="C31" s="2">
        <v>25000</v>
      </c>
      <c r="D31" s="2">
        <v>25000</v>
      </c>
      <c r="E31" s="2">
        <v>25000</v>
      </c>
      <c r="F31" s="2">
        <v>25000</v>
      </c>
      <c r="G31" s="2">
        <v>25000</v>
      </c>
      <c r="H31" s="2">
        <v>25000</v>
      </c>
      <c r="I31" s="2">
        <v>25000</v>
      </c>
      <c r="J31" s="2">
        <v>25000</v>
      </c>
      <c r="K31" s="2">
        <v>25000</v>
      </c>
      <c r="L31" s="2">
        <v>25000</v>
      </c>
      <c r="M31" s="2">
        <v>25000</v>
      </c>
      <c r="N31" s="2">
        <v>25000</v>
      </c>
      <c r="O31" s="2">
        <v>25000</v>
      </c>
      <c r="P31" s="2">
        <v>25000</v>
      </c>
      <c r="Q31" s="1">
        <v>375000</v>
      </c>
    </row>
    <row r="32" spans="1:17" x14ac:dyDescent="0.3">
      <c r="A32" s="1" t="s">
        <v>38</v>
      </c>
      <c r="B32" s="2"/>
      <c r="C32" s="2"/>
      <c r="D32" s="2">
        <v>50000</v>
      </c>
      <c r="E32" s="2">
        <v>50000</v>
      </c>
      <c r="F32" s="2">
        <v>50000</v>
      </c>
      <c r="G32" s="2">
        <v>50000</v>
      </c>
      <c r="H32" s="2">
        <v>50000</v>
      </c>
      <c r="I32" s="2">
        <v>50000</v>
      </c>
      <c r="J32" s="2">
        <v>50000</v>
      </c>
      <c r="K32" s="2">
        <v>50000</v>
      </c>
      <c r="L32" s="2">
        <v>50000</v>
      </c>
      <c r="M32" s="2">
        <v>50000</v>
      </c>
      <c r="N32" s="2">
        <v>50000</v>
      </c>
      <c r="O32" s="2">
        <v>50000</v>
      </c>
      <c r="P32" s="2">
        <v>50000</v>
      </c>
      <c r="Q32" s="1">
        <v>650000</v>
      </c>
    </row>
    <row r="33" spans="1:17" x14ac:dyDescent="0.3">
      <c r="A33" s="1" t="s">
        <v>39</v>
      </c>
      <c r="B33" s="2"/>
      <c r="C33" s="2"/>
      <c r="D33" s="2">
        <v>35000</v>
      </c>
      <c r="E33" s="2">
        <v>35000</v>
      </c>
      <c r="F33" s="2">
        <v>35000</v>
      </c>
      <c r="G33" s="2">
        <v>35000</v>
      </c>
      <c r="H33" s="2">
        <v>35000</v>
      </c>
      <c r="I33" s="2">
        <v>35000</v>
      </c>
      <c r="J33" s="2">
        <v>35000</v>
      </c>
      <c r="K33" s="2">
        <v>35000</v>
      </c>
      <c r="L33" s="2">
        <v>35000</v>
      </c>
      <c r="M33" s="2">
        <v>35000</v>
      </c>
      <c r="N33" s="2">
        <v>35000</v>
      </c>
      <c r="O33" s="2">
        <v>35000</v>
      </c>
      <c r="P33" s="2">
        <v>35000</v>
      </c>
      <c r="Q33" s="1">
        <v>455000</v>
      </c>
    </row>
    <row r="34" spans="1:17" x14ac:dyDescent="0.3">
      <c r="A34" s="1" t="s">
        <v>40</v>
      </c>
      <c r="B34" s="2">
        <v>0</v>
      </c>
      <c r="C34" s="2">
        <v>0</v>
      </c>
      <c r="D34" s="2">
        <v>50000</v>
      </c>
      <c r="E34" s="2">
        <v>50000</v>
      </c>
      <c r="F34" s="2">
        <v>50000</v>
      </c>
      <c r="G34" s="2">
        <v>50000</v>
      </c>
      <c r="H34" s="2">
        <v>50000</v>
      </c>
      <c r="I34" s="2">
        <v>50000</v>
      </c>
      <c r="J34" s="2">
        <v>50000</v>
      </c>
      <c r="K34" s="2">
        <v>50000</v>
      </c>
      <c r="L34" s="2">
        <v>50000</v>
      </c>
      <c r="M34" s="2">
        <v>50000</v>
      </c>
      <c r="N34" s="2">
        <v>50000</v>
      </c>
      <c r="O34" s="2">
        <v>50000</v>
      </c>
      <c r="P34" s="2">
        <v>50000</v>
      </c>
      <c r="Q34" s="1">
        <v>650000</v>
      </c>
    </row>
    <row r="35" spans="1:17" x14ac:dyDescent="0.3">
      <c r="A35" s="1" t="s">
        <v>41</v>
      </c>
      <c r="B35" s="2">
        <v>10000</v>
      </c>
      <c r="C35" s="2">
        <v>10000</v>
      </c>
      <c r="D35" s="2">
        <v>10000</v>
      </c>
      <c r="E35" s="2">
        <v>10000</v>
      </c>
      <c r="F35" s="2">
        <v>10000</v>
      </c>
      <c r="G35" s="2">
        <v>10000</v>
      </c>
      <c r="H35" s="2">
        <v>10000</v>
      </c>
      <c r="I35" s="2">
        <v>10000</v>
      </c>
      <c r="J35" s="2">
        <v>10000</v>
      </c>
      <c r="K35" s="2">
        <v>10000</v>
      </c>
      <c r="L35" s="2">
        <v>10000</v>
      </c>
      <c r="M35" s="2">
        <v>10000</v>
      </c>
      <c r="N35" s="2">
        <v>10000</v>
      </c>
      <c r="O35" s="2">
        <v>10000</v>
      </c>
      <c r="P35" s="2">
        <v>10000</v>
      </c>
      <c r="Q35" s="1">
        <v>150000</v>
      </c>
    </row>
    <row r="36" spans="1:17" x14ac:dyDescent="0.3">
      <c r="A36" s="1"/>
      <c r="B36" s="2"/>
      <c r="C36" s="2"/>
      <c r="D36" s="2"/>
      <c r="E36" s="1"/>
      <c r="F36" s="1"/>
      <c r="G36" s="1"/>
      <c r="H36" s="1"/>
      <c r="I36" s="1"/>
      <c r="J36" s="1"/>
      <c r="K36" s="1"/>
      <c r="L36" s="1"/>
      <c r="M36" s="1"/>
      <c r="N36" s="1"/>
      <c r="O36" s="1"/>
      <c r="P36" s="1"/>
      <c r="Q36" s="1"/>
    </row>
    <row r="37" spans="1:17" x14ac:dyDescent="0.3">
      <c r="A37" s="4" t="s">
        <v>42</v>
      </c>
      <c r="B37" s="3">
        <v>90000</v>
      </c>
      <c r="C37" s="3">
        <v>100000</v>
      </c>
      <c r="D37" s="3">
        <v>235000</v>
      </c>
      <c r="E37" s="3">
        <v>235000</v>
      </c>
      <c r="F37" s="3">
        <v>235000</v>
      </c>
      <c r="G37" s="3">
        <v>235000</v>
      </c>
      <c r="H37" s="3">
        <v>235000</v>
      </c>
      <c r="I37" s="3">
        <v>235000</v>
      </c>
      <c r="J37" s="3">
        <v>235000</v>
      </c>
      <c r="K37" s="3">
        <v>235000</v>
      </c>
      <c r="L37" s="3">
        <v>235000</v>
      </c>
      <c r="M37" s="3">
        <v>235000</v>
      </c>
      <c r="N37" s="3">
        <v>235000</v>
      </c>
      <c r="O37" s="3">
        <v>235000</v>
      </c>
      <c r="P37" s="3">
        <v>235000</v>
      </c>
      <c r="Q37" s="3">
        <v>3095000</v>
      </c>
    </row>
    <row r="38" spans="1:17" x14ac:dyDescent="0.3">
      <c r="A38" s="1"/>
      <c r="B38" s="2"/>
      <c r="C38" s="2"/>
      <c r="D38" s="2"/>
      <c r="E38" s="2"/>
      <c r="F38" s="1"/>
      <c r="G38" s="1"/>
      <c r="H38" s="1"/>
      <c r="I38" s="1"/>
      <c r="J38" s="1"/>
      <c r="K38" s="1"/>
      <c r="L38" s="1"/>
      <c r="M38" s="1"/>
      <c r="N38" s="1"/>
      <c r="O38" s="1"/>
      <c r="P38" s="1"/>
    </row>
    <row r="39" spans="1:17" x14ac:dyDescent="0.3">
      <c r="A39" s="4" t="s">
        <v>43</v>
      </c>
      <c r="B39" s="3">
        <v>660000</v>
      </c>
      <c r="C39" s="3">
        <v>770000</v>
      </c>
      <c r="D39" s="3">
        <v>1202000</v>
      </c>
      <c r="E39" s="3">
        <v>1605000</v>
      </c>
      <c r="F39" s="3">
        <v>1655000</v>
      </c>
      <c r="G39" s="3">
        <v>1755000</v>
      </c>
      <c r="H39" s="3">
        <v>1855000</v>
      </c>
      <c r="I39" s="3">
        <v>1855000</v>
      </c>
      <c r="J39" s="3">
        <v>1905000</v>
      </c>
      <c r="K39" s="3">
        <v>2005000</v>
      </c>
      <c r="L39" s="3">
        <v>2005000</v>
      </c>
      <c r="M39" s="3">
        <v>2005000</v>
      </c>
      <c r="N39" s="3">
        <v>2105000</v>
      </c>
      <c r="O39" s="3">
        <v>2105000</v>
      </c>
      <c r="P39" s="3">
        <v>2105000</v>
      </c>
      <c r="Q39" s="3">
        <v>25592000</v>
      </c>
    </row>
    <row r="40" spans="1:17" x14ac:dyDescent="0.3">
      <c r="A40" s="1"/>
      <c r="B40" s="2"/>
      <c r="C40" s="2"/>
      <c r="D40" s="2"/>
      <c r="E40" s="2"/>
      <c r="F40" s="1"/>
      <c r="G40" s="1"/>
      <c r="H40" s="1"/>
      <c r="I40" s="1"/>
      <c r="J40" s="1"/>
      <c r="K40" s="1"/>
      <c r="L40" s="1"/>
      <c r="M40" s="1"/>
      <c r="N40" s="1"/>
      <c r="O40" s="1"/>
      <c r="P40" s="1"/>
    </row>
    <row r="41" spans="1:17" x14ac:dyDescent="0.3">
      <c r="A41" s="1"/>
      <c r="B41" s="2"/>
      <c r="C41" s="2"/>
      <c r="D41" s="2"/>
      <c r="E41" s="2"/>
      <c r="F41" s="1"/>
      <c r="G41" s="1"/>
      <c r="H41" s="1"/>
      <c r="I41" s="1"/>
      <c r="J41" s="1"/>
      <c r="K41" s="1"/>
      <c r="L41" s="1"/>
      <c r="M41" s="1"/>
      <c r="N41" s="1"/>
      <c r="O41" s="1"/>
      <c r="P41" s="1"/>
    </row>
    <row r="42" spans="1:17" x14ac:dyDescent="0.3">
      <c r="A42" s="1" t="s">
        <v>44</v>
      </c>
      <c r="B42" s="2"/>
      <c r="C42" s="2"/>
      <c r="D42" s="2"/>
      <c r="E42" s="2"/>
      <c r="F42" s="1"/>
      <c r="G42" s="1"/>
      <c r="H42" s="1"/>
      <c r="I42" s="1"/>
      <c r="J42" s="1"/>
      <c r="K42" s="1"/>
      <c r="L42" s="1"/>
      <c r="M42" s="1"/>
      <c r="N42" s="1"/>
      <c r="O42" s="1"/>
      <c r="P42" s="1"/>
    </row>
    <row r="43" spans="1:17" x14ac:dyDescent="0.3">
      <c r="A43" s="1" t="s">
        <v>45</v>
      </c>
      <c r="B43" s="2">
        <v>150000</v>
      </c>
      <c r="C43" s="2">
        <v>150000</v>
      </c>
      <c r="D43" s="2">
        <v>150000</v>
      </c>
      <c r="E43" s="2">
        <v>150000</v>
      </c>
      <c r="F43" s="2">
        <v>150000</v>
      </c>
      <c r="G43" s="2">
        <v>150000</v>
      </c>
      <c r="H43" s="2">
        <v>150000</v>
      </c>
      <c r="I43" s="1"/>
      <c r="J43" s="1"/>
      <c r="K43" s="1"/>
      <c r="L43" s="1"/>
      <c r="M43" s="1"/>
      <c r="N43" s="1"/>
      <c r="O43" s="1"/>
      <c r="P43" s="1"/>
      <c r="Q43" s="1">
        <v>1050000</v>
      </c>
    </row>
    <row r="44" spans="1:17" x14ac:dyDescent="0.3">
      <c r="A44" s="1" t="s">
        <v>46</v>
      </c>
      <c r="B44" s="2"/>
      <c r="C44" s="2">
        <v>200000</v>
      </c>
      <c r="D44" s="2">
        <v>300000</v>
      </c>
      <c r="E44" s="2">
        <v>300000</v>
      </c>
      <c r="F44" s="2">
        <v>200000</v>
      </c>
      <c r="G44" s="2">
        <v>200000</v>
      </c>
      <c r="H44" s="2">
        <v>200000</v>
      </c>
      <c r="I44" s="1">
        <v>300000</v>
      </c>
      <c r="J44" s="1">
        <v>300000</v>
      </c>
      <c r="K44" s="1">
        <v>300000</v>
      </c>
      <c r="L44" s="1">
        <v>500000</v>
      </c>
      <c r="M44" s="1">
        <v>500000</v>
      </c>
      <c r="N44" s="1">
        <v>500000</v>
      </c>
      <c r="O44" s="1">
        <v>500000</v>
      </c>
      <c r="P44" s="1">
        <v>500000</v>
      </c>
      <c r="Q44" s="1">
        <v>4800000</v>
      </c>
    </row>
    <row r="45" spans="1:17" x14ac:dyDescent="0.3">
      <c r="A45" s="1" t="s">
        <v>47</v>
      </c>
      <c r="B45" s="2">
        <v>100000</v>
      </c>
      <c r="C45" s="2">
        <v>100000</v>
      </c>
      <c r="D45" s="2">
        <v>100000</v>
      </c>
      <c r="E45" s="2">
        <v>100000</v>
      </c>
      <c r="F45" s="1"/>
      <c r="G45" s="1"/>
      <c r="H45" s="1"/>
      <c r="I45" s="1"/>
      <c r="J45" s="1"/>
      <c r="K45" s="1"/>
      <c r="L45" s="1"/>
      <c r="M45" s="1"/>
      <c r="N45" s="1"/>
      <c r="O45" s="1"/>
      <c r="P45" s="1"/>
      <c r="Q45" s="1">
        <v>400000</v>
      </c>
    </row>
    <row r="46" spans="1:17" x14ac:dyDescent="0.3">
      <c r="A46" s="1" t="s">
        <v>48</v>
      </c>
      <c r="B46" s="2">
        <v>150000</v>
      </c>
      <c r="C46" s="2">
        <v>150000</v>
      </c>
      <c r="D46" s="2">
        <v>150000</v>
      </c>
      <c r="E46" s="2">
        <v>100000</v>
      </c>
      <c r="F46" s="2">
        <v>100000</v>
      </c>
      <c r="G46" s="2">
        <v>100000</v>
      </c>
      <c r="H46" s="2">
        <v>100000</v>
      </c>
      <c r="I46" s="2">
        <v>100000</v>
      </c>
      <c r="J46" s="2">
        <v>100000</v>
      </c>
      <c r="K46" s="2">
        <v>100000</v>
      </c>
      <c r="L46" s="2">
        <v>100000</v>
      </c>
      <c r="M46" s="2">
        <v>100000</v>
      </c>
      <c r="N46" s="2">
        <v>100000</v>
      </c>
      <c r="O46" s="2">
        <v>100000</v>
      </c>
      <c r="P46" s="2">
        <v>100000</v>
      </c>
      <c r="Q46" s="1">
        <v>1650000</v>
      </c>
    </row>
    <row r="47" spans="1:17" x14ac:dyDescent="0.3">
      <c r="A47" s="1" t="s">
        <v>49</v>
      </c>
      <c r="B47" s="2"/>
      <c r="C47" s="2"/>
      <c r="D47" s="2">
        <v>50000</v>
      </c>
      <c r="E47" s="2">
        <v>50000</v>
      </c>
      <c r="F47" s="2">
        <v>50000</v>
      </c>
      <c r="G47" s="1">
        <v>100000</v>
      </c>
      <c r="H47" s="1">
        <v>100000</v>
      </c>
      <c r="I47" s="1">
        <v>100000</v>
      </c>
      <c r="J47" s="1">
        <v>150000</v>
      </c>
      <c r="K47" s="1">
        <v>150000</v>
      </c>
      <c r="L47" s="1">
        <v>150000</v>
      </c>
      <c r="M47" s="1">
        <v>200000</v>
      </c>
      <c r="N47" s="1">
        <v>200000</v>
      </c>
      <c r="O47" s="1">
        <v>200000</v>
      </c>
      <c r="P47" s="1">
        <v>200000</v>
      </c>
      <c r="Q47" s="1">
        <v>1700000</v>
      </c>
    </row>
    <row r="48" spans="1:17" x14ac:dyDescent="0.3">
      <c r="A48" s="1" t="s">
        <v>50</v>
      </c>
      <c r="B48" s="2"/>
      <c r="C48" s="2"/>
      <c r="D48" s="2"/>
      <c r="E48" s="2"/>
      <c r="F48" s="1"/>
      <c r="G48" s="1">
        <v>200000</v>
      </c>
      <c r="H48" s="1">
        <v>200000</v>
      </c>
      <c r="I48" s="1">
        <v>200000</v>
      </c>
      <c r="J48" s="1">
        <v>200000</v>
      </c>
      <c r="K48" s="1">
        <v>200000</v>
      </c>
      <c r="L48" s="1">
        <v>200000</v>
      </c>
      <c r="M48" s="1">
        <v>200000</v>
      </c>
      <c r="N48" s="1">
        <v>200000</v>
      </c>
      <c r="O48" s="1">
        <v>200000</v>
      </c>
      <c r="P48" s="1">
        <v>200000</v>
      </c>
      <c r="Q48" s="1">
        <v>2000000</v>
      </c>
    </row>
    <row r="49" spans="1:17" x14ac:dyDescent="0.3">
      <c r="A49" s="1" t="s">
        <v>51</v>
      </c>
      <c r="B49" s="2"/>
      <c r="C49" s="2"/>
      <c r="D49" s="2">
        <v>100000</v>
      </c>
      <c r="E49" s="2">
        <v>100000</v>
      </c>
      <c r="F49" s="2">
        <v>100000</v>
      </c>
      <c r="G49" s="2">
        <v>100000</v>
      </c>
      <c r="H49" s="2">
        <v>100000</v>
      </c>
      <c r="I49" s="2">
        <v>100000</v>
      </c>
      <c r="J49" s="1"/>
      <c r="K49" s="1"/>
      <c r="L49" s="1"/>
      <c r="M49" s="1"/>
      <c r="N49" s="1"/>
      <c r="O49" s="1"/>
      <c r="P49" s="1"/>
      <c r="Q49" s="1">
        <v>600000</v>
      </c>
    </row>
    <row r="50" spans="1:17" x14ac:dyDescent="0.3">
      <c r="A50" s="1"/>
      <c r="B50" s="2"/>
      <c r="C50" s="2"/>
      <c r="D50" s="2"/>
      <c r="E50" s="2"/>
      <c r="F50" s="2"/>
      <c r="G50" s="2"/>
      <c r="H50" s="2"/>
      <c r="I50" s="2"/>
      <c r="J50" s="1"/>
      <c r="K50" s="1"/>
      <c r="L50" s="1"/>
      <c r="M50" s="1"/>
      <c r="N50" s="1"/>
      <c r="O50" s="1"/>
      <c r="P50" s="1"/>
    </row>
    <row r="51" spans="1:17" x14ac:dyDescent="0.3">
      <c r="A51" s="4" t="s">
        <v>52</v>
      </c>
      <c r="B51" s="3">
        <v>400000</v>
      </c>
      <c r="C51" s="3">
        <v>600000</v>
      </c>
      <c r="D51" s="3">
        <v>850000</v>
      </c>
      <c r="E51" s="3">
        <v>800000</v>
      </c>
      <c r="F51" s="3">
        <v>600000</v>
      </c>
      <c r="G51" s="3">
        <v>850000</v>
      </c>
      <c r="H51" s="3">
        <v>850000</v>
      </c>
      <c r="I51" s="3">
        <v>800000</v>
      </c>
      <c r="J51" s="3">
        <v>750000</v>
      </c>
      <c r="K51" s="3">
        <v>750000</v>
      </c>
      <c r="L51" s="3">
        <v>950000</v>
      </c>
      <c r="M51" s="3">
        <v>1000000</v>
      </c>
      <c r="N51" s="3">
        <v>1000000</v>
      </c>
      <c r="O51" s="3">
        <v>1000000</v>
      </c>
      <c r="P51" s="3">
        <v>1000000</v>
      </c>
      <c r="Q51" s="3">
        <v>12200000</v>
      </c>
    </row>
    <row r="52" spans="1:17" x14ac:dyDescent="0.3">
      <c r="A52" s="1" t="s">
        <v>53</v>
      </c>
      <c r="B52" s="2"/>
      <c r="C52" s="2"/>
      <c r="D52" s="2">
        <v>300000</v>
      </c>
      <c r="E52" s="2">
        <v>300000</v>
      </c>
      <c r="F52" s="2">
        <v>300000</v>
      </c>
      <c r="G52" s="2">
        <v>300000</v>
      </c>
      <c r="H52" s="2">
        <v>300000</v>
      </c>
      <c r="I52" s="2">
        <v>300000</v>
      </c>
      <c r="J52" s="2">
        <v>300000</v>
      </c>
      <c r="K52" s="1"/>
      <c r="L52" s="1"/>
      <c r="M52" s="1"/>
      <c r="N52" s="1"/>
      <c r="O52" s="1"/>
      <c r="P52" s="1"/>
      <c r="Q52" s="1">
        <v>2100000</v>
      </c>
    </row>
    <row r="53" spans="1:17" x14ac:dyDescent="0.3">
      <c r="A53" s="1" t="s">
        <v>54</v>
      </c>
      <c r="B53" s="2"/>
      <c r="C53" s="2"/>
      <c r="D53" s="2"/>
      <c r="E53" s="2">
        <v>100000</v>
      </c>
      <c r="F53" s="2">
        <v>150000</v>
      </c>
      <c r="G53" s="2">
        <v>200000</v>
      </c>
      <c r="H53" s="2">
        <v>250000</v>
      </c>
      <c r="I53" s="2">
        <v>300000</v>
      </c>
      <c r="J53" s="2">
        <v>350000</v>
      </c>
      <c r="K53" s="1">
        <v>400000</v>
      </c>
      <c r="L53" s="1">
        <v>450000</v>
      </c>
      <c r="M53" s="1">
        <v>500000</v>
      </c>
      <c r="N53" s="1">
        <v>600000</v>
      </c>
      <c r="O53" s="1">
        <v>700000</v>
      </c>
      <c r="P53" s="1">
        <v>800000</v>
      </c>
      <c r="Q53" s="1">
        <v>4800000</v>
      </c>
    </row>
    <row r="54" spans="1:17" x14ac:dyDescent="0.3">
      <c r="A54" s="1" t="s">
        <v>55</v>
      </c>
      <c r="B54" s="2"/>
      <c r="C54" s="2"/>
      <c r="D54" s="2">
        <v>100000</v>
      </c>
      <c r="E54" s="2">
        <v>150000</v>
      </c>
      <c r="F54" s="2">
        <v>200000</v>
      </c>
      <c r="G54" s="2">
        <v>250000</v>
      </c>
      <c r="H54" s="2">
        <v>300000</v>
      </c>
      <c r="I54" s="2">
        <v>350000</v>
      </c>
      <c r="J54" s="2">
        <v>400000</v>
      </c>
      <c r="K54" s="1">
        <v>450000</v>
      </c>
      <c r="L54" s="1">
        <v>450000</v>
      </c>
      <c r="M54" s="1">
        <v>450000</v>
      </c>
      <c r="N54" s="1">
        <v>600000</v>
      </c>
      <c r="O54" s="1">
        <v>700000</v>
      </c>
      <c r="P54" s="1">
        <v>800000</v>
      </c>
      <c r="Q54" s="1">
        <v>5200000</v>
      </c>
    </row>
    <row r="55" spans="1:17" x14ac:dyDescent="0.3">
      <c r="A55" s="1"/>
      <c r="B55" s="2"/>
      <c r="C55" s="2"/>
      <c r="D55" s="2"/>
      <c r="E55" s="2"/>
      <c r="F55" s="1"/>
      <c r="G55" s="1"/>
      <c r="H55" s="1"/>
      <c r="I55" s="1"/>
      <c r="J55" s="1"/>
      <c r="K55" s="1"/>
      <c r="L55" s="1"/>
      <c r="M55" s="1"/>
      <c r="N55" s="1"/>
      <c r="O55" s="1"/>
      <c r="P55" s="1"/>
    </row>
    <row r="56" spans="1:17" x14ac:dyDescent="0.3">
      <c r="A56" s="4" t="s">
        <v>56</v>
      </c>
      <c r="B56" s="3">
        <v>0</v>
      </c>
      <c r="C56" s="3">
        <v>0</v>
      </c>
      <c r="D56" s="3">
        <v>400000</v>
      </c>
      <c r="E56" s="3">
        <v>550000</v>
      </c>
      <c r="F56" s="3">
        <v>650000</v>
      </c>
      <c r="G56" s="3">
        <v>750000</v>
      </c>
      <c r="H56" s="3">
        <v>850000</v>
      </c>
      <c r="I56" s="3">
        <v>950000</v>
      </c>
      <c r="J56" s="3">
        <v>1050000</v>
      </c>
      <c r="K56" s="3">
        <v>850000</v>
      </c>
      <c r="L56" s="3">
        <v>900000</v>
      </c>
      <c r="M56" s="3">
        <v>950000</v>
      </c>
      <c r="N56" s="3">
        <v>1200000</v>
      </c>
      <c r="O56" s="3">
        <v>1400000</v>
      </c>
      <c r="P56" s="3">
        <v>1600000</v>
      </c>
      <c r="Q56" s="3">
        <v>12100000</v>
      </c>
    </row>
    <row r="57" spans="1:17" x14ac:dyDescent="0.3">
      <c r="A57" s="1"/>
      <c r="B57" s="2"/>
      <c r="C57" s="2"/>
      <c r="D57" s="2"/>
      <c r="E57" s="2"/>
      <c r="F57" s="1"/>
      <c r="G57" s="1"/>
      <c r="H57" s="1"/>
      <c r="I57" s="1"/>
      <c r="J57" s="1"/>
      <c r="K57" s="1"/>
      <c r="L57" s="1"/>
      <c r="M57" s="1"/>
      <c r="N57" s="1"/>
      <c r="O57" s="1"/>
      <c r="P57" s="1"/>
    </row>
    <row r="58" spans="1:17" x14ac:dyDescent="0.3">
      <c r="A58" s="4" t="s">
        <v>57</v>
      </c>
      <c r="B58" s="3">
        <v>400000</v>
      </c>
      <c r="C58" s="3">
        <v>600000</v>
      </c>
      <c r="D58" s="3">
        <v>1250000</v>
      </c>
      <c r="E58" s="3">
        <v>1350000</v>
      </c>
      <c r="F58" s="3">
        <v>1250000</v>
      </c>
      <c r="G58" s="3">
        <v>1600000</v>
      </c>
      <c r="H58" s="3">
        <v>1700000</v>
      </c>
      <c r="I58" s="3">
        <v>1750000</v>
      </c>
      <c r="J58" s="3">
        <v>1800000</v>
      </c>
      <c r="K58" s="3">
        <v>1600000</v>
      </c>
      <c r="L58" s="3">
        <v>1850000</v>
      </c>
      <c r="M58" s="3">
        <v>1950000</v>
      </c>
      <c r="N58" s="3">
        <v>2200000</v>
      </c>
      <c r="O58" s="3">
        <v>2400000</v>
      </c>
      <c r="P58" s="3">
        <v>2600000</v>
      </c>
      <c r="Q58" s="4">
        <v>24300000</v>
      </c>
    </row>
    <row r="59" spans="1:17" x14ac:dyDescent="0.3">
      <c r="A59" s="1"/>
      <c r="B59" s="2"/>
      <c r="C59" s="2"/>
      <c r="D59" s="2"/>
      <c r="E59" s="2"/>
      <c r="F59" s="2"/>
      <c r="G59" s="2"/>
      <c r="H59" s="2"/>
      <c r="I59" s="2"/>
      <c r="J59" s="2"/>
      <c r="K59" s="2"/>
      <c r="L59" s="2"/>
      <c r="M59" s="2"/>
      <c r="N59" s="2"/>
      <c r="O59" s="2"/>
      <c r="P59" s="2"/>
    </row>
    <row r="60" spans="1:17" x14ac:dyDescent="0.3">
      <c r="A60" s="4" t="s">
        <v>58</v>
      </c>
      <c r="B60" s="3">
        <v>-260000</v>
      </c>
      <c r="C60" s="3">
        <v>-170000</v>
      </c>
      <c r="D60" s="3">
        <v>48000</v>
      </c>
      <c r="E60" s="3">
        <v>-255000</v>
      </c>
      <c r="F60" s="3">
        <v>-405000</v>
      </c>
      <c r="G60" s="3">
        <v>-155000</v>
      </c>
      <c r="H60" s="3">
        <v>-155000</v>
      </c>
      <c r="I60" s="3">
        <v>-105000</v>
      </c>
      <c r="J60" s="3">
        <v>-105000</v>
      </c>
      <c r="K60" s="3">
        <v>-405000</v>
      </c>
      <c r="L60" s="3">
        <v>-155000</v>
      </c>
      <c r="M60" s="3">
        <v>-55000</v>
      </c>
      <c r="N60" s="3">
        <v>95000</v>
      </c>
      <c r="O60" s="3">
        <v>295000</v>
      </c>
      <c r="P60" s="3">
        <v>495000</v>
      </c>
    </row>
    <row r="61" spans="1:17" x14ac:dyDescent="0.3">
      <c r="A61" s="1"/>
      <c r="B61" s="2"/>
      <c r="C61" s="2"/>
      <c r="D61" s="2"/>
      <c r="E61" s="2"/>
      <c r="F61" s="2"/>
      <c r="G61" s="2"/>
      <c r="H61" s="2"/>
      <c r="I61" s="2"/>
      <c r="J61" s="2"/>
      <c r="K61" s="2"/>
      <c r="L61" s="2"/>
      <c r="M61" s="2"/>
      <c r="N61" s="2"/>
      <c r="O61" s="2"/>
      <c r="P61" s="2"/>
    </row>
    <row r="62" spans="1:17" x14ac:dyDescent="0.3">
      <c r="A62" s="4" t="s">
        <v>59</v>
      </c>
      <c r="B62" s="3">
        <v>-260000</v>
      </c>
      <c r="C62" s="3">
        <v>-430000</v>
      </c>
      <c r="D62" s="3">
        <v>-382000</v>
      </c>
      <c r="E62" s="3">
        <v>-637000</v>
      </c>
      <c r="F62" s="3">
        <v>-1042000</v>
      </c>
      <c r="G62" s="3">
        <v>-1197000</v>
      </c>
      <c r="H62" s="3">
        <v>-1352000</v>
      </c>
      <c r="I62" s="3">
        <v>-1457000</v>
      </c>
      <c r="J62" s="3">
        <v>-1562000</v>
      </c>
      <c r="K62" s="3">
        <v>-1967000</v>
      </c>
      <c r="L62" s="3">
        <v>-2122000</v>
      </c>
      <c r="M62" s="3">
        <v>-2177000</v>
      </c>
      <c r="N62" s="3">
        <v>-2082000</v>
      </c>
      <c r="O62" s="3">
        <v>-1787000</v>
      </c>
      <c r="P62" s="3">
        <v>-1292000</v>
      </c>
      <c r="Q62" s="1">
        <v>-1292000</v>
      </c>
    </row>
    <row r="64" spans="1:17" x14ac:dyDescent="0.3">
      <c r="A64" t="s">
        <v>60</v>
      </c>
      <c r="N64" s="1" t="s">
        <v>61</v>
      </c>
    </row>
    <row r="65" spans="1:17" x14ac:dyDescent="0.3">
      <c r="N65" s="1" t="s">
        <v>61</v>
      </c>
      <c r="P65" s="1" t="s">
        <v>61</v>
      </c>
    </row>
    <row r="66" spans="1:17" x14ac:dyDescent="0.3">
      <c r="A66" t="s">
        <v>62</v>
      </c>
    </row>
    <row r="67" spans="1:17" x14ac:dyDescent="0.3">
      <c r="P67" s="1" t="s">
        <v>61</v>
      </c>
    </row>
    <row r="69" spans="1:17" x14ac:dyDescent="0.3">
      <c r="A69" t="s">
        <v>63</v>
      </c>
      <c r="B69" s="1"/>
      <c r="C69" s="1"/>
      <c r="D69" s="1">
        <v>300000</v>
      </c>
      <c r="E69" s="1">
        <v>300000</v>
      </c>
      <c r="F69" s="1">
        <v>300000</v>
      </c>
      <c r="G69" s="1">
        <v>300000</v>
      </c>
      <c r="H69" s="1">
        <v>300000</v>
      </c>
      <c r="I69" s="1">
        <v>300000</v>
      </c>
      <c r="J69" s="1">
        <v>350000</v>
      </c>
      <c r="K69" s="1">
        <v>350000</v>
      </c>
      <c r="L69" s="1">
        <v>350000</v>
      </c>
      <c r="M69" s="1">
        <v>350000</v>
      </c>
      <c r="N69" s="1">
        <v>350000</v>
      </c>
      <c r="O69" s="1">
        <v>350000</v>
      </c>
      <c r="P69" s="1">
        <v>350000</v>
      </c>
      <c r="Q69" s="1">
        <v>3050000</v>
      </c>
    </row>
    <row r="70" spans="1:17" x14ac:dyDescent="0.3">
      <c r="A70" t="s">
        <v>64</v>
      </c>
      <c r="B70" s="1"/>
      <c r="C70" s="1"/>
      <c r="D70" s="1">
        <v>270000</v>
      </c>
      <c r="E70" s="1">
        <v>570000</v>
      </c>
      <c r="F70" s="1">
        <v>620000</v>
      </c>
      <c r="G70" s="1">
        <v>720000</v>
      </c>
      <c r="H70" s="1">
        <v>820000</v>
      </c>
      <c r="I70" s="1">
        <v>820000</v>
      </c>
      <c r="J70" s="1">
        <v>820000</v>
      </c>
      <c r="K70" s="1">
        <v>920000</v>
      </c>
      <c r="L70" s="1">
        <v>920000</v>
      </c>
      <c r="M70" s="1">
        <v>920000</v>
      </c>
      <c r="N70" s="1">
        <v>1020000</v>
      </c>
      <c r="O70" s="1">
        <v>1020000</v>
      </c>
      <c r="P70" s="1">
        <v>1020000</v>
      </c>
      <c r="Q70" s="1">
        <v>10740000</v>
      </c>
    </row>
    <row r="71" spans="1:17" x14ac:dyDescent="0.3">
      <c r="A71" t="s">
        <v>65</v>
      </c>
      <c r="D71" s="1">
        <v>100000</v>
      </c>
      <c r="E71" s="1">
        <v>250000</v>
      </c>
      <c r="F71" s="1">
        <v>350000</v>
      </c>
      <c r="G71" s="1">
        <v>450000</v>
      </c>
      <c r="H71" s="1">
        <v>550000</v>
      </c>
      <c r="I71" s="1">
        <v>650000</v>
      </c>
      <c r="J71" s="1">
        <v>750000</v>
      </c>
      <c r="K71" s="1">
        <v>850000</v>
      </c>
      <c r="L71" s="1">
        <v>900000</v>
      </c>
      <c r="M71" s="1">
        <v>950000</v>
      </c>
      <c r="N71" s="1">
        <v>1200000</v>
      </c>
      <c r="O71" s="1">
        <v>1400000</v>
      </c>
      <c r="P71" s="1">
        <v>1600000</v>
      </c>
      <c r="Q71" s="1">
        <v>10000000</v>
      </c>
    </row>
    <row r="72" spans="1:17" x14ac:dyDescent="0.3">
      <c r="A72" t="s">
        <v>66</v>
      </c>
      <c r="D72" s="1">
        <v>-470000</v>
      </c>
      <c r="E72" s="1">
        <v>-620000</v>
      </c>
      <c r="F72" s="1">
        <v>-570000</v>
      </c>
      <c r="G72" s="1">
        <v>-570000</v>
      </c>
      <c r="H72" s="1">
        <v>-570000</v>
      </c>
      <c r="I72" s="1">
        <v>-470000</v>
      </c>
      <c r="J72" s="1">
        <v>-420000</v>
      </c>
      <c r="K72" s="1">
        <v>-420000</v>
      </c>
      <c r="L72" s="1">
        <v>-370000</v>
      </c>
      <c r="M72" s="1">
        <v>-320000</v>
      </c>
      <c r="N72" s="1">
        <v>-170000</v>
      </c>
      <c r="O72" s="1">
        <v>30000</v>
      </c>
      <c r="P72" s="1">
        <v>230000</v>
      </c>
      <c r="Q72" s="1">
        <v>-3790000</v>
      </c>
    </row>
    <row r="73" spans="1:17" x14ac:dyDescent="0.3">
      <c r="A73" t="s">
        <v>67</v>
      </c>
      <c r="D73" s="1">
        <v>-470000</v>
      </c>
      <c r="E73" s="1">
        <v>-1090000</v>
      </c>
      <c r="F73" s="1">
        <v>-1660000</v>
      </c>
      <c r="G73" s="1">
        <v>-2230000</v>
      </c>
      <c r="H73" s="1">
        <v>-2800000</v>
      </c>
      <c r="I73" s="1">
        <v>-3270000</v>
      </c>
      <c r="J73" s="1">
        <v>-3690000</v>
      </c>
      <c r="K73" s="1">
        <v>-4110000</v>
      </c>
      <c r="L73" s="1">
        <v>-4480000</v>
      </c>
      <c r="M73" s="1">
        <v>-4800000</v>
      </c>
      <c r="N73" s="1">
        <v>-4970000</v>
      </c>
      <c r="O73" s="1">
        <v>-4940000</v>
      </c>
      <c r="P73" s="1">
        <v>-4710000</v>
      </c>
      <c r="Q73"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42C3E-A20B-494A-85C6-C9199B61072D}">
  <dimension ref="A1:Q52"/>
  <sheetViews>
    <sheetView zoomScale="130" zoomScaleNormal="130" workbookViewId="0">
      <pane ySplit="1" topLeftCell="A2" activePane="bottomLeft" state="frozen"/>
      <selection pane="bottomLeft" activeCell="A14" sqref="A14"/>
    </sheetView>
  </sheetViews>
  <sheetFormatPr defaultColWidth="11.5546875" defaultRowHeight="14.4" x14ac:dyDescent="0.3"/>
  <cols>
    <col min="1" max="1" width="35" customWidth="1"/>
    <col min="2" max="2" width="15.44140625" customWidth="1"/>
    <col min="3" max="17" width="13.44140625" customWidth="1"/>
    <col min="18" max="18" width="10.77734375" customWidth="1"/>
  </cols>
  <sheetData>
    <row r="1" spans="1:17" x14ac:dyDescent="0.3">
      <c r="A1" s="9" t="s">
        <v>82</v>
      </c>
      <c r="B1" s="9" t="s">
        <v>0</v>
      </c>
      <c r="C1" s="9" t="s">
        <v>1</v>
      </c>
      <c r="D1" s="9" t="s">
        <v>2</v>
      </c>
      <c r="E1" s="9" t="s">
        <v>3</v>
      </c>
      <c r="F1" s="9" t="s">
        <v>4</v>
      </c>
      <c r="G1" s="9" t="s">
        <v>5</v>
      </c>
      <c r="H1" s="9" t="s">
        <v>6</v>
      </c>
      <c r="I1" s="9" t="s">
        <v>7</v>
      </c>
      <c r="J1" s="9" t="s">
        <v>8</v>
      </c>
      <c r="K1" s="9" t="s">
        <v>9</v>
      </c>
      <c r="L1" s="9" t="s">
        <v>10</v>
      </c>
      <c r="M1" s="9" t="s">
        <v>11</v>
      </c>
      <c r="N1" s="9" t="s">
        <v>0</v>
      </c>
      <c r="O1" s="9" t="s">
        <v>1</v>
      </c>
      <c r="P1" s="9" t="s">
        <v>2</v>
      </c>
      <c r="Q1" s="8" t="s">
        <v>12</v>
      </c>
    </row>
    <row r="2" spans="1:17" x14ac:dyDescent="0.3">
      <c r="A2" s="2" t="s">
        <v>13</v>
      </c>
      <c r="B2" s="2">
        <v>25000</v>
      </c>
      <c r="C2" s="2">
        <v>25000</v>
      </c>
      <c r="D2" s="2">
        <v>25000</v>
      </c>
      <c r="E2" s="2">
        <v>25000</v>
      </c>
      <c r="F2" s="2">
        <v>25000</v>
      </c>
      <c r="G2" s="2">
        <v>25000</v>
      </c>
      <c r="H2" s="2">
        <v>25000</v>
      </c>
      <c r="I2" s="2">
        <v>25000</v>
      </c>
      <c r="J2" s="2">
        <v>25000</v>
      </c>
      <c r="K2" s="2">
        <v>25000</v>
      </c>
      <c r="L2" s="2">
        <v>25000</v>
      </c>
      <c r="M2" s="2">
        <v>25000</v>
      </c>
      <c r="N2" s="2">
        <v>25000</v>
      </c>
      <c r="O2" s="2">
        <v>25000</v>
      </c>
      <c r="P2" s="2">
        <v>25000</v>
      </c>
      <c r="Q2" s="1">
        <f>SUM(B2:P2)</f>
        <v>375000</v>
      </c>
    </row>
    <row r="3" spans="1:17" x14ac:dyDescent="0.3">
      <c r="A3" s="2" t="s">
        <v>14</v>
      </c>
      <c r="B3" s="2">
        <v>25000</v>
      </c>
      <c r="C3" s="2">
        <v>25000</v>
      </c>
      <c r="D3" s="1">
        <v>22000</v>
      </c>
      <c r="E3" s="1">
        <v>25000</v>
      </c>
      <c r="F3" s="1">
        <v>25000</v>
      </c>
      <c r="G3" s="1">
        <v>25000</v>
      </c>
      <c r="H3" s="1">
        <v>25000</v>
      </c>
      <c r="I3" s="1">
        <v>25000</v>
      </c>
      <c r="J3" s="1">
        <v>25000</v>
      </c>
      <c r="K3" s="1">
        <v>25000</v>
      </c>
      <c r="L3" s="1">
        <v>25000</v>
      </c>
      <c r="M3" s="1">
        <v>25000</v>
      </c>
      <c r="N3" s="1">
        <v>25000</v>
      </c>
      <c r="O3" s="1">
        <v>25000</v>
      </c>
      <c r="P3" s="1">
        <v>25000</v>
      </c>
      <c r="Q3" s="1">
        <f>SUM(B3:P3)</f>
        <v>372000</v>
      </c>
    </row>
    <row r="4" spans="1:17" x14ac:dyDescent="0.3">
      <c r="A4" s="2" t="s">
        <v>15</v>
      </c>
      <c r="B4" s="2">
        <v>25000</v>
      </c>
      <c r="C4" s="2">
        <v>25000</v>
      </c>
      <c r="D4" s="2">
        <v>25000</v>
      </c>
      <c r="E4" s="2">
        <v>25000</v>
      </c>
      <c r="F4" s="2">
        <v>25000</v>
      </c>
      <c r="G4" s="2">
        <v>25000</v>
      </c>
      <c r="H4" s="2">
        <v>25000</v>
      </c>
      <c r="I4" s="2">
        <v>25000</v>
      </c>
      <c r="J4" s="2">
        <v>25000</v>
      </c>
      <c r="K4" s="2">
        <v>25000</v>
      </c>
      <c r="L4" s="2">
        <v>25000</v>
      </c>
      <c r="M4" s="2">
        <v>25000</v>
      </c>
      <c r="N4" s="2">
        <v>25000</v>
      </c>
      <c r="O4" s="2">
        <v>25000</v>
      </c>
      <c r="P4" s="2">
        <v>25000</v>
      </c>
      <c r="Q4" s="1">
        <f t="shared" ref="Q4:Q10" si="0">SUM(B4:P4)</f>
        <v>375000</v>
      </c>
    </row>
    <row r="5" spans="1:17" x14ac:dyDescent="0.3">
      <c r="A5" s="2" t="s">
        <v>16</v>
      </c>
      <c r="B5" s="2">
        <v>35000</v>
      </c>
      <c r="C5" s="2">
        <v>35000</v>
      </c>
      <c r="D5" s="2">
        <v>35000</v>
      </c>
      <c r="E5" s="2">
        <v>35000</v>
      </c>
      <c r="F5" s="2">
        <v>35000</v>
      </c>
      <c r="G5" s="2">
        <v>35000</v>
      </c>
      <c r="H5" s="2">
        <v>35000</v>
      </c>
      <c r="I5" s="2">
        <v>35000</v>
      </c>
      <c r="J5" s="2">
        <v>35000</v>
      </c>
      <c r="K5" s="2">
        <v>35000</v>
      </c>
      <c r="L5" s="2">
        <v>35000</v>
      </c>
      <c r="M5" s="2">
        <v>35000</v>
      </c>
      <c r="N5" s="2">
        <v>35000</v>
      </c>
      <c r="O5" s="2">
        <v>35000</v>
      </c>
      <c r="P5" s="2">
        <v>35000</v>
      </c>
      <c r="Q5" s="1">
        <f t="shared" si="0"/>
        <v>525000</v>
      </c>
    </row>
    <row r="6" spans="1:17" x14ac:dyDescent="0.3">
      <c r="A6" s="2" t="s">
        <v>17</v>
      </c>
      <c r="B6" s="2">
        <v>25000</v>
      </c>
      <c r="C6" s="2">
        <v>25000</v>
      </c>
      <c r="D6" s="2">
        <v>25000</v>
      </c>
      <c r="E6" s="2">
        <v>25000</v>
      </c>
      <c r="F6" s="2">
        <v>25000</v>
      </c>
      <c r="G6" s="2">
        <v>25000</v>
      </c>
      <c r="H6" s="2">
        <v>25000</v>
      </c>
      <c r="I6" s="2">
        <v>25000</v>
      </c>
      <c r="J6" s="2">
        <v>25000</v>
      </c>
      <c r="K6" s="2">
        <v>25000</v>
      </c>
      <c r="L6" s="2">
        <v>25000</v>
      </c>
      <c r="M6" s="2">
        <v>25000</v>
      </c>
      <c r="N6" s="2">
        <v>25000</v>
      </c>
      <c r="O6" s="2">
        <v>25000</v>
      </c>
      <c r="P6" s="2">
        <v>25000</v>
      </c>
      <c r="Q6" s="1">
        <f t="shared" si="0"/>
        <v>375000</v>
      </c>
    </row>
    <row r="7" spans="1:17" x14ac:dyDescent="0.3">
      <c r="A7" s="2" t="s">
        <v>18</v>
      </c>
      <c r="B7" s="2">
        <v>10000</v>
      </c>
      <c r="C7" s="2">
        <v>10000</v>
      </c>
      <c r="D7" s="2">
        <v>10000</v>
      </c>
      <c r="E7" s="2">
        <v>10000</v>
      </c>
      <c r="F7" s="2">
        <v>10000</v>
      </c>
      <c r="G7" s="2">
        <v>10000</v>
      </c>
      <c r="H7" s="2">
        <v>10000</v>
      </c>
      <c r="I7" s="2">
        <v>10000</v>
      </c>
      <c r="J7" s="2">
        <v>10000</v>
      </c>
      <c r="K7" s="2">
        <v>10000</v>
      </c>
      <c r="L7" s="2">
        <v>10000</v>
      </c>
      <c r="M7" s="2">
        <v>10000</v>
      </c>
      <c r="N7" s="2">
        <v>10000</v>
      </c>
      <c r="O7" s="2">
        <v>10000</v>
      </c>
      <c r="P7" s="2">
        <v>10000</v>
      </c>
      <c r="Q7" s="1">
        <f t="shared" si="0"/>
        <v>150000</v>
      </c>
    </row>
    <row r="8" spans="1:17" x14ac:dyDescent="0.3">
      <c r="A8" s="2" t="s">
        <v>19</v>
      </c>
      <c r="B8" s="2">
        <v>10000</v>
      </c>
      <c r="C8" s="2">
        <v>10000</v>
      </c>
      <c r="D8" s="2">
        <v>10000</v>
      </c>
      <c r="E8" s="2">
        <v>10000</v>
      </c>
      <c r="F8" s="2">
        <v>10000</v>
      </c>
      <c r="G8" s="2">
        <v>10000</v>
      </c>
      <c r="H8" s="2">
        <v>10000</v>
      </c>
      <c r="I8" s="2">
        <v>10000</v>
      </c>
      <c r="J8" s="2">
        <v>10000</v>
      </c>
      <c r="K8" s="2">
        <v>10000</v>
      </c>
      <c r="L8" s="2">
        <v>10000</v>
      </c>
      <c r="M8" s="2">
        <v>10000</v>
      </c>
      <c r="N8" s="2">
        <v>10000</v>
      </c>
      <c r="O8" s="2">
        <v>10000</v>
      </c>
      <c r="P8" s="2">
        <v>10000</v>
      </c>
      <c r="Q8" s="1">
        <f t="shared" si="0"/>
        <v>150000</v>
      </c>
    </row>
    <row r="9" spans="1:17" x14ac:dyDescent="0.3">
      <c r="A9" s="2" t="s">
        <v>20</v>
      </c>
      <c r="B9" s="2">
        <v>15000</v>
      </c>
      <c r="C9" s="2">
        <v>15000</v>
      </c>
      <c r="D9" s="2">
        <v>15000</v>
      </c>
      <c r="E9" s="2">
        <v>15000</v>
      </c>
      <c r="F9" s="2">
        <v>15000</v>
      </c>
      <c r="G9" s="2">
        <v>15000</v>
      </c>
      <c r="H9" s="2">
        <v>15000</v>
      </c>
      <c r="I9" s="2">
        <v>15000</v>
      </c>
      <c r="J9" s="2">
        <v>15000</v>
      </c>
      <c r="K9" s="2">
        <v>15000</v>
      </c>
      <c r="L9" s="2">
        <v>15000</v>
      </c>
      <c r="M9" s="2">
        <v>15000</v>
      </c>
      <c r="N9" s="2">
        <v>15000</v>
      </c>
      <c r="O9" s="2">
        <v>15000</v>
      </c>
      <c r="P9" s="2">
        <v>15000</v>
      </c>
      <c r="Q9" s="1">
        <f t="shared" si="0"/>
        <v>225000</v>
      </c>
    </row>
    <row r="10" spans="1:17" x14ac:dyDescent="0.3">
      <c r="A10" s="2" t="s">
        <v>95</v>
      </c>
      <c r="B10" s="2">
        <v>50000</v>
      </c>
      <c r="C10" s="2">
        <v>50000</v>
      </c>
      <c r="D10" s="2">
        <v>50000</v>
      </c>
      <c r="E10" s="2">
        <v>50000</v>
      </c>
      <c r="F10" s="2">
        <v>50000</v>
      </c>
      <c r="G10" s="2">
        <v>50000</v>
      </c>
      <c r="H10" s="2">
        <v>50000</v>
      </c>
      <c r="I10" s="2">
        <v>50000</v>
      </c>
      <c r="J10" s="2">
        <v>50000</v>
      </c>
      <c r="K10" s="2">
        <v>50000</v>
      </c>
      <c r="L10" s="2">
        <v>50000</v>
      </c>
      <c r="M10" s="2">
        <v>50000</v>
      </c>
      <c r="N10" s="2">
        <v>50000</v>
      </c>
      <c r="O10" s="2">
        <v>50000</v>
      </c>
      <c r="P10" s="2">
        <v>50000</v>
      </c>
      <c r="Q10" s="1">
        <f t="shared" si="0"/>
        <v>750000</v>
      </c>
    </row>
    <row r="11" spans="1:17" x14ac:dyDescent="0.3">
      <c r="A11" s="2" t="s">
        <v>79</v>
      </c>
      <c r="B11" s="2"/>
      <c r="C11" s="2"/>
      <c r="D11" s="2"/>
      <c r="E11" s="2"/>
      <c r="F11" s="2"/>
      <c r="G11" s="2"/>
      <c r="H11" s="2"/>
      <c r="I11" s="2"/>
      <c r="J11" s="2"/>
      <c r="K11" s="2"/>
      <c r="L11" s="2"/>
      <c r="M11" s="2"/>
      <c r="N11" s="2"/>
      <c r="O11" s="2"/>
      <c r="P11" s="2"/>
      <c r="Q11" s="1"/>
    </row>
    <row r="12" spans="1:17" x14ac:dyDescent="0.3">
      <c r="A12" s="3" t="s">
        <v>80</v>
      </c>
      <c r="B12" s="3">
        <f>SUM(B2:B11)</f>
        <v>220000</v>
      </c>
      <c r="C12" s="3">
        <f t="shared" ref="C12:Q12" si="1">SUM(C2:C11)</f>
        <v>220000</v>
      </c>
      <c r="D12" s="3">
        <f t="shared" si="1"/>
        <v>217000</v>
      </c>
      <c r="E12" s="3">
        <f t="shared" si="1"/>
        <v>220000</v>
      </c>
      <c r="F12" s="3">
        <f t="shared" si="1"/>
        <v>220000</v>
      </c>
      <c r="G12" s="3">
        <f t="shared" si="1"/>
        <v>220000</v>
      </c>
      <c r="H12" s="3">
        <f t="shared" si="1"/>
        <v>220000</v>
      </c>
      <c r="I12" s="3">
        <f t="shared" si="1"/>
        <v>220000</v>
      </c>
      <c r="J12" s="3">
        <f t="shared" si="1"/>
        <v>220000</v>
      </c>
      <c r="K12" s="3">
        <f t="shared" si="1"/>
        <v>220000</v>
      </c>
      <c r="L12" s="3">
        <f t="shared" si="1"/>
        <v>220000</v>
      </c>
      <c r="M12" s="3">
        <f t="shared" si="1"/>
        <v>220000</v>
      </c>
      <c r="N12" s="3">
        <f t="shared" si="1"/>
        <v>220000</v>
      </c>
      <c r="O12" s="3">
        <f t="shared" si="1"/>
        <v>220000</v>
      </c>
      <c r="P12" s="3">
        <f t="shared" si="1"/>
        <v>220000</v>
      </c>
      <c r="Q12" s="3">
        <f t="shared" si="1"/>
        <v>3297000</v>
      </c>
    </row>
    <row r="14" spans="1:17" x14ac:dyDescent="0.3">
      <c r="A14" s="9" t="s">
        <v>70</v>
      </c>
    </row>
    <row r="15" spans="1:17" x14ac:dyDescent="0.3">
      <c r="A15" s="2" t="s">
        <v>96</v>
      </c>
      <c r="B15" s="2">
        <v>50000</v>
      </c>
      <c r="C15" s="2">
        <v>50000</v>
      </c>
      <c r="D15" s="2">
        <v>50000</v>
      </c>
      <c r="E15" s="2">
        <v>50000</v>
      </c>
      <c r="F15" s="2">
        <v>50000</v>
      </c>
      <c r="G15" s="2">
        <v>50000</v>
      </c>
      <c r="H15" s="2">
        <v>50000</v>
      </c>
      <c r="I15" s="2">
        <v>50000</v>
      </c>
      <c r="J15" s="2">
        <v>50000</v>
      </c>
      <c r="K15" s="2">
        <v>50000</v>
      </c>
      <c r="L15" s="2">
        <v>50000</v>
      </c>
      <c r="M15" s="2">
        <v>50000</v>
      </c>
      <c r="N15" s="2">
        <v>50000</v>
      </c>
      <c r="O15" s="2">
        <v>50000</v>
      </c>
      <c r="P15" s="2">
        <v>50000</v>
      </c>
      <c r="Q15" s="1">
        <f>SUM(B15:P15)</f>
        <v>750000</v>
      </c>
    </row>
    <row r="16" spans="1:17" x14ac:dyDescent="0.3">
      <c r="A16" s="2" t="s">
        <v>111</v>
      </c>
      <c r="B16" s="2">
        <v>30000</v>
      </c>
      <c r="C16" s="2">
        <v>30000</v>
      </c>
      <c r="D16" s="2">
        <v>30000</v>
      </c>
      <c r="E16" s="2">
        <v>30000</v>
      </c>
      <c r="F16" s="2">
        <v>30000</v>
      </c>
      <c r="G16" s="2">
        <v>30000</v>
      </c>
      <c r="H16" s="2">
        <v>30000</v>
      </c>
      <c r="I16" s="2">
        <v>30000</v>
      </c>
      <c r="J16" s="2">
        <v>30000</v>
      </c>
      <c r="K16" s="2">
        <v>30000</v>
      </c>
      <c r="L16" s="2">
        <v>30000</v>
      </c>
      <c r="M16" s="2">
        <v>30000</v>
      </c>
      <c r="N16" s="2">
        <v>30000</v>
      </c>
      <c r="O16" s="2">
        <v>30000</v>
      </c>
      <c r="P16" s="2">
        <v>30000</v>
      </c>
      <c r="Q16" s="1">
        <f>SUM(B16:P16)</f>
        <v>450000</v>
      </c>
    </row>
    <row r="17" spans="1:17" x14ac:dyDescent="0.3">
      <c r="A17" s="10" t="s">
        <v>115</v>
      </c>
      <c r="B17" s="2">
        <v>50000</v>
      </c>
      <c r="C17" s="2">
        <v>50000</v>
      </c>
      <c r="D17" s="2">
        <v>50000</v>
      </c>
      <c r="E17" s="2">
        <v>50000</v>
      </c>
      <c r="F17" s="2">
        <v>50000</v>
      </c>
      <c r="G17" s="2">
        <v>50000</v>
      </c>
      <c r="H17" s="2">
        <v>50000</v>
      </c>
      <c r="I17" s="2">
        <v>50000</v>
      </c>
      <c r="J17" s="2">
        <v>50000</v>
      </c>
      <c r="K17" s="2">
        <v>50000</v>
      </c>
      <c r="L17" s="2">
        <v>50000</v>
      </c>
      <c r="M17" s="2">
        <v>50000</v>
      </c>
      <c r="N17" s="2">
        <v>50000</v>
      </c>
      <c r="O17" s="2">
        <v>50000</v>
      </c>
      <c r="P17" s="2">
        <v>50000</v>
      </c>
      <c r="Q17" s="1">
        <f>SUM(B17:P17)</f>
        <v>750000</v>
      </c>
    </row>
    <row r="18" spans="1:17" x14ac:dyDescent="0.3">
      <c r="A18" s="10" t="s">
        <v>72</v>
      </c>
      <c r="Q18" s="1">
        <f t="shared" ref="Q18:Q19" si="2">SUM(B18:P18)</f>
        <v>0</v>
      </c>
    </row>
    <row r="19" spans="1:17" x14ac:dyDescent="0.3">
      <c r="A19" s="10" t="s">
        <v>37</v>
      </c>
      <c r="E19" s="2">
        <v>50000</v>
      </c>
      <c r="F19" s="2">
        <v>50000</v>
      </c>
      <c r="G19" s="2">
        <v>50000</v>
      </c>
      <c r="H19" s="2">
        <v>50000</v>
      </c>
      <c r="I19" s="2">
        <v>50000</v>
      </c>
      <c r="J19" s="2">
        <v>50000</v>
      </c>
      <c r="K19" s="2">
        <v>50000</v>
      </c>
      <c r="L19" s="2">
        <v>50000</v>
      </c>
      <c r="M19" s="2">
        <v>50000</v>
      </c>
      <c r="N19" s="2">
        <v>50000</v>
      </c>
      <c r="O19" s="2">
        <v>50000</v>
      </c>
      <c r="P19" s="2">
        <v>50000</v>
      </c>
      <c r="Q19" s="1">
        <f t="shared" si="2"/>
        <v>600000</v>
      </c>
    </row>
    <row r="20" spans="1:17" x14ac:dyDescent="0.3">
      <c r="A20" s="10" t="s">
        <v>73</v>
      </c>
      <c r="E20" s="2">
        <v>50000</v>
      </c>
      <c r="F20" s="2">
        <v>50000</v>
      </c>
      <c r="G20" s="2">
        <v>50000</v>
      </c>
      <c r="H20" s="2">
        <v>50000</v>
      </c>
      <c r="I20" s="2">
        <v>50000</v>
      </c>
      <c r="J20" s="2">
        <v>50000</v>
      </c>
      <c r="K20" s="2">
        <v>50000</v>
      </c>
      <c r="L20" s="2">
        <v>50000</v>
      </c>
      <c r="M20" s="2">
        <v>50000</v>
      </c>
      <c r="N20" s="2">
        <v>50000</v>
      </c>
      <c r="O20" s="2">
        <v>50000</v>
      </c>
      <c r="P20" s="2">
        <v>50000</v>
      </c>
      <c r="Q20" s="1">
        <f>SUM(E20:P20)</f>
        <v>600000</v>
      </c>
    </row>
    <row r="21" spans="1:17" x14ac:dyDescent="0.3">
      <c r="A21" s="16" t="s">
        <v>75</v>
      </c>
      <c r="B21" s="17">
        <f>SUM(B15:B20)</f>
        <v>130000</v>
      </c>
      <c r="C21" s="17">
        <f t="shared" ref="C21:N21" si="3">SUM(C15:C20)</f>
        <v>130000</v>
      </c>
      <c r="D21" s="17">
        <f t="shared" si="3"/>
        <v>130000</v>
      </c>
      <c r="E21" s="17">
        <f t="shared" si="3"/>
        <v>230000</v>
      </c>
      <c r="F21" s="17">
        <f t="shared" si="3"/>
        <v>230000</v>
      </c>
      <c r="G21" s="17">
        <f t="shared" si="3"/>
        <v>230000</v>
      </c>
      <c r="H21" s="17">
        <f t="shared" si="3"/>
        <v>230000</v>
      </c>
      <c r="I21" s="17">
        <f t="shared" si="3"/>
        <v>230000</v>
      </c>
      <c r="J21" s="17">
        <f t="shared" si="3"/>
        <v>230000</v>
      </c>
      <c r="K21" s="17">
        <f t="shared" si="3"/>
        <v>230000</v>
      </c>
      <c r="L21" s="17">
        <f t="shared" si="3"/>
        <v>230000</v>
      </c>
      <c r="M21" s="17">
        <f t="shared" si="3"/>
        <v>230000</v>
      </c>
      <c r="N21" s="17">
        <f t="shared" si="3"/>
        <v>230000</v>
      </c>
      <c r="O21" s="17">
        <f>SUM(O15:O20)</f>
        <v>230000</v>
      </c>
      <c r="P21" s="17">
        <f t="shared" ref="P21" si="4">SUM(P15:P20)</f>
        <v>230000</v>
      </c>
      <c r="Q21" s="17">
        <f>SUM(B21:P21)</f>
        <v>3150000</v>
      </c>
    </row>
    <row r="22" spans="1:17" x14ac:dyDescent="0.3">
      <c r="A22" s="10"/>
    </row>
    <row r="23" spans="1:17" x14ac:dyDescent="0.3">
      <c r="A23" s="18" t="s">
        <v>43</v>
      </c>
      <c r="B23" s="19">
        <f>B12+B21</f>
        <v>350000</v>
      </c>
      <c r="C23" s="19">
        <f t="shared" ref="C23:P23" si="5">C12+C21</f>
        <v>350000</v>
      </c>
      <c r="D23" s="19">
        <f t="shared" si="5"/>
        <v>347000</v>
      </c>
      <c r="E23" s="19">
        <f t="shared" si="5"/>
        <v>450000</v>
      </c>
      <c r="F23" s="19">
        <f t="shared" si="5"/>
        <v>450000</v>
      </c>
      <c r="G23" s="19">
        <f t="shared" si="5"/>
        <v>450000</v>
      </c>
      <c r="H23" s="19">
        <f t="shared" si="5"/>
        <v>450000</v>
      </c>
      <c r="I23" s="19">
        <f t="shared" si="5"/>
        <v>450000</v>
      </c>
      <c r="J23" s="19">
        <f t="shared" si="5"/>
        <v>450000</v>
      </c>
      <c r="K23" s="19">
        <f t="shared" si="5"/>
        <v>450000</v>
      </c>
      <c r="L23" s="19">
        <f t="shared" si="5"/>
        <v>450000</v>
      </c>
      <c r="M23" s="19">
        <f t="shared" si="5"/>
        <v>450000</v>
      </c>
      <c r="N23" s="19">
        <f t="shared" si="5"/>
        <v>450000</v>
      </c>
      <c r="O23" s="19">
        <f t="shared" si="5"/>
        <v>450000</v>
      </c>
      <c r="P23" s="19">
        <f t="shared" si="5"/>
        <v>450000</v>
      </c>
      <c r="Q23" s="19">
        <f>SUM(B23:P23)</f>
        <v>6447000</v>
      </c>
    </row>
    <row r="24" spans="1:17" x14ac:dyDescent="0.3">
      <c r="A24" s="13"/>
    </row>
    <row r="25" spans="1:17" x14ac:dyDescent="0.3">
      <c r="A25" s="6" t="s">
        <v>69</v>
      </c>
    </row>
    <row r="26" spans="1:17" x14ac:dyDescent="0.3">
      <c r="A26" s="1" t="s">
        <v>77</v>
      </c>
      <c r="B26" s="2"/>
      <c r="C26" s="2"/>
      <c r="D26" s="12">
        <v>50000</v>
      </c>
      <c r="E26" s="12">
        <v>50000</v>
      </c>
      <c r="F26" s="12">
        <v>50000</v>
      </c>
      <c r="G26" s="12">
        <v>50000</v>
      </c>
      <c r="H26" s="12">
        <v>50000</v>
      </c>
      <c r="I26" s="12">
        <v>50000</v>
      </c>
      <c r="J26" s="12">
        <v>50000</v>
      </c>
      <c r="K26" s="12">
        <v>50000</v>
      </c>
      <c r="L26" s="12">
        <v>50000</v>
      </c>
      <c r="M26" s="12">
        <v>50000</v>
      </c>
      <c r="N26" s="12">
        <v>50000</v>
      </c>
      <c r="O26" s="12">
        <v>50000</v>
      </c>
      <c r="P26" s="12">
        <v>50000</v>
      </c>
      <c r="Q26" s="1">
        <f t="shared" ref="Q26" si="6">SUM(B26:P26)</f>
        <v>650000</v>
      </c>
    </row>
    <row r="27" spans="1:17" x14ac:dyDescent="0.3">
      <c r="A27" t="s">
        <v>78</v>
      </c>
      <c r="B27" s="2">
        <v>30000</v>
      </c>
      <c r="C27" s="10">
        <v>100000</v>
      </c>
      <c r="D27" s="10">
        <v>100000</v>
      </c>
      <c r="E27" s="2">
        <v>100000</v>
      </c>
    </row>
    <row r="28" spans="1:17" x14ac:dyDescent="0.3">
      <c r="A28" s="6" t="s">
        <v>68</v>
      </c>
    </row>
    <row r="29" spans="1:17" x14ac:dyDescent="0.3">
      <c r="A29" s="1" t="s">
        <v>49</v>
      </c>
      <c r="B29" s="2"/>
      <c r="C29" s="2"/>
      <c r="D29" s="2"/>
      <c r="E29" s="2">
        <v>50000</v>
      </c>
      <c r="F29" s="2">
        <v>100000</v>
      </c>
      <c r="G29" s="1">
        <v>100000</v>
      </c>
      <c r="H29" s="1">
        <v>100000</v>
      </c>
      <c r="I29" s="1">
        <v>100000</v>
      </c>
      <c r="J29" s="1">
        <v>150000</v>
      </c>
      <c r="K29" s="1">
        <v>150000</v>
      </c>
      <c r="L29" s="1">
        <v>150000</v>
      </c>
      <c r="M29" s="1">
        <v>200000</v>
      </c>
      <c r="N29" s="1">
        <v>200000</v>
      </c>
      <c r="O29" s="1">
        <v>200000</v>
      </c>
      <c r="P29" s="1">
        <v>200000</v>
      </c>
      <c r="Q29" s="1">
        <f t="shared" ref="Q29:Q31" si="7">SUM(B29:P29)</f>
        <v>1700000</v>
      </c>
    </row>
    <row r="30" spans="1:17" x14ac:dyDescent="0.3">
      <c r="A30" s="1" t="s">
        <v>50</v>
      </c>
      <c r="B30" s="2"/>
      <c r="C30" s="2"/>
      <c r="D30" s="2"/>
      <c r="E30" s="2"/>
      <c r="F30" s="1"/>
      <c r="G30" s="1">
        <v>200000</v>
      </c>
      <c r="H30" s="1">
        <v>200000</v>
      </c>
      <c r="I30" s="1">
        <v>200000</v>
      </c>
      <c r="J30" s="1">
        <v>200000</v>
      </c>
      <c r="K30" s="1">
        <v>200000</v>
      </c>
      <c r="L30" s="1">
        <v>200000</v>
      </c>
      <c r="M30" s="1">
        <v>200000</v>
      </c>
      <c r="N30" s="1">
        <v>200000</v>
      </c>
      <c r="O30" s="1">
        <v>200000</v>
      </c>
      <c r="P30" s="1">
        <v>200000</v>
      </c>
      <c r="Q30" s="1">
        <f t="shared" si="7"/>
        <v>2000000</v>
      </c>
    </row>
    <row r="31" spans="1:17" x14ac:dyDescent="0.3">
      <c r="A31" s="1" t="s">
        <v>51</v>
      </c>
      <c r="B31" s="2"/>
      <c r="C31" s="2"/>
      <c r="D31" s="2">
        <v>100000</v>
      </c>
      <c r="E31" s="2">
        <v>100000</v>
      </c>
      <c r="F31" s="2">
        <v>100000</v>
      </c>
      <c r="G31" s="2">
        <v>100000</v>
      </c>
      <c r="H31" s="2">
        <v>100000</v>
      </c>
      <c r="I31" s="2">
        <v>100000</v>
      </c>
      <c r="J31" s="1"/>
      <c r="K31" s="1"/>
      <c r="L31" s="1"/>
      <c r="M31" s="1"/>
      <c r="N31" s="1"/>
      <c r="O31" s="1"/>
      <c r="P31" s="1"/>
      <c r="Q31" s="1">
        <f t="shared" si="7"/>
        <v>600000</v>
      </c>
    </row>
    <row r="32" spans="1:17" x14ac:dyDescent="0.3">
      <c r="A32" s="13" t="s">
        <v>74</v>
      </c>
    </row>
    <row r="33" spans="1:17" x14ac:dyDescent="0.3">
      <c r="A33" s="11" t="s">
        <v>76</v>
      </c>
      <c r="B33" s="10"/>
      <c r="C33" s="10"/>
      <c r="D33" s="12">
        <v>100000</v>
      </c>
      <c r="E33" s="12">
        <v>200000</v>
      </c>
      <c r="F33" s="12">
        <v>300000</v>
      </c>
      <c r="G33" s="12">
        <v>300000</v>
      </c>
      <c r="H33" s="12">
        <v>300000</v>
      </c>
      <c r="I33" s="12">
        <v>300000</v>
      </c>
      <c r="J33" s="12">
        <v>300000</v>
      </c>
      <c r="K33" s="12">
        <v>300000</v>
      </c>
      <c r="L33" s="12">
        <v>300000</v>
      </c>
      <c r="M33" s="12">
        <v>300000</v>
      </c>
      <c r="N33" s="12">
        <v>300000</v>
      </c>
      <c r="O33" s="12">
        <v>300000</v>
      </c>
      <c r="P33" s="12">
        <v>300000</v>
      </c>
      <c r="Q33" s="11">
        <f>SUM(D33:P33)</f>
        <v>3600000</v>
      </c>
    </row>
    <row r="34" spans="1:17" x14ac:dyDescent="0.3">
      <c r="A34" s="11"/>
      <c r="B34" s="10"/>
      <c r="C34" s="10"/>
      <c r="D34" s="10"/>
      <c r="E34" s="10"/>
      <c r="F34" s="10"/>
      <c r="G34" s="10"/>
      <c r="H34" s="10"/>
      <c r="I34" s="10"/>
      <c r="J34" s="10"/>
      <c r="K34" s="11"/>
      <c r="L34" s="11"/>
      <c r="M34" s="11"/>
      <c r="N34" s="11"/>
      <c r="O34" s="11"/>
      <c r="P34" s="11"/>
      <c r="Q34" s="11"/>
    </row>
    <row r="35" spans="1:17" x14ac:dyDescent="0.3">
      <c r="A35" s="20" t="s">
        <v>57</v>
      </c>
      <c r="B35" s="21">
        <f t="shared" ref="B35:P35" si="8">SUM(B26:B33)</f>
        <v>30000</v>
      </c>
      <c r="C35" s="21">
        <f t="shared" si="8"/>
        <v>100000</v>
      </c>
      <c r="D35" s="21">
        <f t="shared" si="8"/>
        <v>350000</v>
      </c>
      <c r="E35" s="21">
        <f t="shared" si="8"/>
        <v>500000</v>
      </c>
      <c r="F35" s="21">
        <f t="shared" si="8"/>
        <v>550000</v>
      </c>
      <c r="G35" s="21">
        <f t="shared" si="8"/>
        <v>750000</v>
      </c>
      <c r="H35" s="21">
        <f t="shared" si="8"/>
        <v>750000</v>
      </c>
      <c r="I35" s="21">
        <f t="shared" si="8"/>
        <v>750000</v>
      </c>
      <c r="J35" s="21">
        <f t="shared" si="8"/>
        <v>700000</v>
      </c>
      <c r="K35" s="21">
        <f t="shared" si="8"/>
        <v>700000</v>
      </c>
      <c r="L35" s="21">
        <f t="shared" si="8"/>
        <v>700000</v>
      </c>
      <c r="M35" s="21">
        <f t="shared" si="8"/>
        <v>750000</v>
      </c>
      <c r="N35" s="21">
        <f t="shared" si="8"/>
        <v>750000</v>
      </c>
      <c r="O35" s="21">
        <f t="shared" si="8"/>
        <v>750000</v>
      </c>
      <c r="P35" s="21">
        <f t="shared" si="8"/>
        <v>750000</v>
      </c>
      <c r="Q35" s="21">
        <f>SUM(B35:P35)</f>
        <v>8880000</v>
      </c>
    </row>
    <row r="38" spans="1:17" x14ac:dyDescent="0.3">
      <c r="A38" s="22" t="s">
        <v>58</v>
      </c>
      <c r="B38" s="23">
        <f t="shared" ref="B38:P38" si="9">B35-B23</f>
        <v>-320000</v>
      </c>
      <c r="C38" s="23">
        <f t="shared" si="9"/>
        <v>-250000</v>
      </c>
      <c r="D38" s="23">
        <f t="shared" si="9"/>
        <v>3000</v>
      </c>
      <c r="E38" s="23">
        <f t="shared" si="9"/>
        <v>50000</v>
      </c>
      <c r="F38" s="23">
        <f t="shared" si="9"/>
        <v>100000</v>
      </c>
      <c r="G38" s="23">
        <f t="shared" si="9"/>
        <v>300000</v>
      </c>
      <c r="H38" s="23">
        <f t="shared" si="9"/>
        <v>300000</v>
      </c>
      <c r="I38" s="23">
        <f t="shared" si="9"/>
        <v>300000</v>
      </c>
      <c r="J38" s="23">
        <f t="shared" si="9"/>
        <v>250000</v>
      </c>
      <c r="K38" s="23">
        <f t="shared" si="9"/>
        <v>250000</v>
      </c>
      <c r="L38" s="23">
        <f t="shared" si="9"/>
        <v>250000</v>
      </c>
      <c r="M38" s="23">
        <f t="shared" si="9"/>
        <v>300000</v>
      </c>
      <c r="N38" s="23">
        <f t="shared" si="9"/>
        <v>300000</v>
      </c>
      <c r="O38" s="23">
        <f t="shared" si="9"/>
        <v>300000</v>
      </c>
      <c r="P38" s="23">
        <f t="shared" si="9"/>
        <v>300000</v>
      </c>
      <c r="Q38" s="23">
        <f>SUM(B38:P38)</f>
        <v>2433000</v>
      </c>
    </row>
    <row r="39" spans="1:17" x14ac:dyDescent="0.3">
      <c r="A39" s="14"/>
    </row>
    <row r="40" spans="1:17" x14ac:dyDescent="0.3">
      <c r="A40" s="14" t="s">
        <v>125</v>
      </c>
    </row>
    <row r="41" spans="1:17" x14ac:dyDescent="0.3">
      <c r="A41" t="s">
        <v>122</v>
      </c>
    </row>
    <row r="42" spans="1:17" x14ac:dyDescent="0.3">
      <c r="A42" t="s">
        <v>129</v>
      </c>
    </row>
    <row r="43" spans="1:17" x14ac:dyDescent="0.3">
      <c r="A43" t="s">
        <v>123</v>
      </c>
      <c r="B43" s="35" t="s">
        <v>127</v>
      </c>
    </row>
    <row r="44" spans="1:17" x14ac:dyDescent="0.3">
      <c r="A44" t="s">
        <v>124</v>
      </c>
      <c r="B44" t="s">
        <v>128</v>
      </c>
    </row>
    <row r="45" spans="1:17" x14ac:dyDescent="0.3">
      <c r="A45" t="s">
        <v>70</v>
      </c>
      <c r="B45" s="35" t="s">
        <v>130</v>
      </c>
    </row>
    <row r="46" spans="1:17" x14ac:dyDescent="0.3">
      <c r="A46" t="s">
        <v>131</v>
      </c>
      <c r="B46" s="35" t="s">
        <v>132</v>
      </c>
    </row>
    <row r="47" spans="1:17" x14ac:dyDescent="0.3">
      <c r="A47" t="s">
        <v>133</v>
      </c>
      <c r="B47" s="35" t="s">
        <v>151</v>
      </c>
    </row>
    <row r="48" spans="1:17" x14ac:dyDescent="0.3">
      <c r="B48" s="35"/>
    </row>
    <row r="49" spans="1:3" x14ac:dyDescent="0.3">
      <c r="A49" s="8" t="s">
        <v>126</v>
      </c>
      <c r="B49" s="36" t="s">
        <v>137</v>
      </c>
      <c r="C49" s="7" t="s">
        <v>138</v>
      </c>
    </row>
    <row r="50" spans="1:3" x14ac:dyDescent="0.3">
      <c r="A50" t="s">
        <v>136</v>
      </c>
      <c r="B50" s="35" t="s">
        <v>2</v>
      </c>
      <c r="C50" t="s">
        <v>139</v>
      </c>
    </row>
    <row r="51" spans="1:3" x14ac:dyDescent="0.3">
      <c r="A51" t="s">
        <v>134</v>
      </c>
      <c r="B51" s="35" t="s">
        <v>2</v>
      </c>
      <c r="C51" t="s">
        <v>140</v>
      </c>
    </row>
    <row r="52" spans="1:3" x14ac:dyDescent="0.3">
      <c r="A52" t="s">
        <v>135</v>
      </c>
      <c r="B52" s="35" t="s">
        <v>2</v>
      </c>
      <c r="C52" t="s">
        <v>141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Rev Vs. Cost Sheet</vt:lpstr>
      <vt:lpstr>Chart Summary</vt:lpstr>
      <vt:lpstr>Team-wise Rev Contribution</vt:lpstr>
      <vt:lpstr>Cost Distribution</vt:lpstr>
      <vt:lpstr>Profit-Loss Trend</vt:lpstr>
      <vt:lpstr>Cumulative Cash Flow</vt:lpstr>
      <vt:lpstr>Summary Sheet</vt:lpstr>
      <vt:lpstr>Business Plan</vt:lpstr>
      <vt:lpstr>LD Content Gen - service</vt:lpstr>
      <vt:lpstr>HR L&amp;D Product</vt:lpstr>
      <vt:lpstr>Services - AI Solutions</vt:lpstr>
      <vt:lpstr>Partner Roles</vt:lpstr>
      <vt:lpstr>HR L&amp;D Product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Kevyn G J</dc:creator>
  <cp:keywords/>
  <dc:description/>
  <cp:lastModifiedBy>Kevyn G J</cp:lastModifiedBy>
  <cp:revision/>
  <dcterms:created xsi:type="dcterms:W3CDTF">2025-02-18T16:08:17Z</dcterms:created>
  <dcterms:modified xsi:type="dcterms:W3CDTF">2025-03-11T07:49:36Z</dcterms:modified>
  <cp:category/>
  <cp:contentStatus/>
</cp:coreProperties>
</file>