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/>
  <mc:AlternateContent xmlns:mc="http://schemas.openxmlformats.org/markup-compatibility/2006">
    <mc:Choice Requires="x15">
      <x15ac:absPath xmlns:x15ac="http://schemas.microsoft.com/office/spreadsheetml/2010/11/ac" url="C:\Users\SSD\Downloads\"/>
    </mc:Choice>
  </mc:AlternateContent>
  <xr:revisionPtr revIDLastSave="0" documentId="13_ncr:1_{68600C90-BF53-4E10-A2A9-C9094709B180}" xr6:coauthVersionLast="43" xr6:coauthVersionMax="43" xr10:uidLastSave="{00000000-0000-0000-0000-000000000000}"/>
  <bookViews>
    <workbookView xWindow="-120" yWindow="-120" windowWidth="20730" windowHeight="11040" activeTab="1" xr2:uid="{00000000-000D-0000-FFFF-FFFF00000000}"/>
  </bookViews>
  <sheets>
    <sheet name="SMART-A" sheetId="1" r:id="rId1"/>
    <sheet name="SMART-B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6" roundtripDataChecksum="zkAuUJChCphEluxFJ7oWta4xcXLDiaEKz/NRnO7SeuM="/>
    </ext>
  </extLst>
</workbook>
</file>

<file path=xl/calcChain.xml><?xml version="1.0" encoding="utf-8"?>
<calcChain xmlns="http://schemas.openxmlformats.org/spreadsheetml/2006/main">
  <c r="G13" i="2" l="1"/>
  <c r="G19" i="2" s="1"/>
  <c r="F13" i="2"/>
  <c r="F19" i="2" s="1"/>
  <c r="E13" i="2"/>
  <c r="E19" i="2" s="1"/>
  <c r="D13" i="2"/>
  <c r="D19" i="2" s="1"/>
  <c r="C13" i="2"/>
  <c r="C19" i="2" s="1"/>
  <c r="H19" i="2" s="1"/>
  <c r="G12" i="2"/>
  <c r="G18" i="2" s="1"/>
  <c r="F12" i="2"/>
  <c r="F18" i="2" s="1"/>
  <c r="E12" i="2"/>
  <c r="E18" i="2" s="1"/>
  <c r="D12" i="2"/>
  <c r="D18" i="2" s="1"/>
  <c r="C12" i="2"/>
  <c r="C18" i="2" s="1"/>
  <c r="G11" i="2"/>
  <c r="G17" i="2" s="1"/>
  <c r="F11" i="2"/>
  <c r="F17" i="2" s="1"/>
  <c r="E11" i="2"/>
  <c r="E17" i="2" s="1"/>
  <c r="D11" i="2"/>
  <c r="D17" i="2" s="1"/>
  <c r="C11" i="2"/>
  <c r="C17" i="2" s="1"/>
  <c r="H17" i="2" s="1"/>
  <c r="G10" i="2"/>
  <c r="G16" i="2" s="1"/>
  <c r="F10" i="2"/>
  <c r="F16" i="2" s="1"/>
  <c r="E10" i="2"/>
  <c r="E16" i="2" s="1"/>
  <c r="D10" i="2"/>
  <c r="D16" i="2" s="1"/>
  <c r="C10" i="2"/>
  <c r="C16" i="2" s="1"/>
  <c r="I6" i="2"/>
  <c r="I5" i="2"/>
  <c r="J8" i="2" s="1"/>
  <c r="O3" i="2"/>
  <c r="G14" i="1"/>
  <c r="G22" i="1" s="1"/>
  <c r="F14" i="1"/>
  <c r="F22" i="1" s="1"/>
  <c r="E14" i="1"/>
  <c r="E22" i="1" s="1"/>
  <c r="D14" i="1"/>
  <c r="D22" i="1" s="1"/>
  <c r="C14" i="1"/>
  <c r="C22" i="1" s="1"/>
  <c r="G13" i="1"/>
  <c r="G21" i="1" s="1"/>
  <c r="F13" i="1"/>
  <c r="F21" i="1" s="1"/>
  <c r="E13" i="1"/>
  <c r="E21" i="1" s="1"/>
  <c r="D13" i="1"/>
  <c r="D21" i="1" s="1"/>
  <c r="C13" i="1"/>
  <c r="C21" i="1" s="1"/>
  <c r="H21" i="1" s="1"/>
  <c r="G12" i="1"/>
  <c r="G20" i="1" s="1"/>
  <c r="F12" i="1"/>
  <c r="F20" i="1" s="1"/>
  <c r="E12" i="1"/>
  <c r="E20" i="1" s="1"/>
  <c r="D12" i="1"/>
  <c r="D20" i="1" s="1"/>
  <c r="C12" i="1"/>
  <c r="C20" i="1" s="1"/>
  <c r="G11" i="1"/>
  <c r="G19" i="1" s="1"/>
  <c r="F11" i="1"/>
  <c r="F19" i="1" s="1"/>
  <c r="E11" i="1"/>
  <c r="E19" i="1" s="1"/>
  <c r="D11" i="1"/>
  <c r="D19" i="1" s="1"/>
  <c r="C11" i="1"/>
  <c r="C19" i="1" s="1"/>
  <c r="H19" i="1" s="1"/>
  <c r="G10" i="1"/>
  <c r="G18" i="1" s="1"/>
  <c r="F10" i="1"/>
  <c r="F18" i="1" s="1"/>
  <c r="E10" i="1"/>
  <c r="E18" i="1" s="1"/>
  <c r="D10" i="1"/>
  <c r="D18" i="1" s="1"/>
  <c r="C10" i="1"/>
  <c r="C18" i="1" s="1"/>
  <c r="H18" i="1" l="1"/>
  <c r="H20" i="1"/>
  <c r="I20" i="1" s="1"/>
  <c r="H22" i="1"/>
  <c r="I22" i="1" s="1"/>
  <c r="H16" i="2"/>
  <c r="I16" i="2" s="1"/>
  <c r="H18" i="2"/>
  <c r="I21" i="1"/>
  <c r="J7" i="2"/>
  <c r="J5" i="2"/>
  <c r="J6" i="2"/>
  <c r="I17" i="2" l="1"/>
  <c r="I19" i="2"/>
  <c r="I18" i="2"/>
  <c r="I18" i="1"/>
  <c r="I19" i="1"/>
</calcChain>
</file>

<file path=xl/sharedStrings.xml><?xml version="1.0" encoding="utf-8"?>
<sst xmlns="http://schemas.openxmlformats.org/spreadsheetml/2006/main" count="84" uniqueCount="25">
  <si>
    <t>ALTERNATIF</t>
  </si>
  <si>
    <t>C1</t>
  </si>
  <si>
    <t>C2</t>
  </si>
  <si>
    <t>C3</t>
  </si>
  <si>
    <t>C4</t>
  </si>
  <si>
    <t>C5</t>
  </si>
  <si>
    <t>KRITERIA</t>
  </si>
  <si>
    <t>A1</t>
  </si>
  <si>
    <t>BOBOT</t>
  </si>
  <si>
    <t>A2</t>
  </si>
  <si>
    <t>A3</t>
  </si>
  <si>
    <t>A4</t>
  </si>
  <si>
    <t>A5</t>
  </si>
  <si>
    <t>Benefit</t>
  </si>
  <si>
    <t>Cost</t>
  </si>
  <si>
    <t>C1=((0,5-0,2)/1-0,2)) x 100% = 0,375</t>
  </si>
  <si>
    <r>
      <rPr>
        <b/>
        <sz val="8"/>
        <color rgb="FFFF0000"/>
        <rFont val="Arial"/>
      </rPr>
      <t xml:space="preserve">C4(14) = </t>
    </r>
    <r>
      <rPr>
        <b/>
        <sz val="8"/>
        <color rgb="FFFF0000"/>
        <rFont val="Cambria Math"/>
      </rPr>
      <t>((0,9-0,7)/(0,9-0,5 ))  x 100%=0,5</t>
    </r>
    <r>
      <rPr>
        <b/>
        <sz val="8"/>
        <color rgb="FFFF0000"/>
        <rFont val="Arial"/>
      </rPr>
      <t xml:space="preserve"> </t>
    </r>
  </si>
  <si>
    <t>dst</t>
  </si>
  <si>
    <t>TOTAL</t>
  </si>
  <si>
    <t>RANKING</t>
  </si>
  <si>
    <t>Pilihan</t>
  </si>
  <si>
    <t>COST</t>
  </si>
  <si>
    <t>BENEFIT</t>
  </si>
  <si>
    <t>Nama: Yogi Pramuja Supriyanto</t>
  </si>
  <si>
    <t>Nim: G.231.22.0001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</si>
</sst>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b/>
      <sz val="8"/>
      <color rgb="FFFF0000"/>
      <name val="Arial"/>
    </font>
    <font>
      <sz val="11"/>
      <color rgb="FFFF0000"/>
      <name val="Calibri"/>
    </font>
    <font>
      <sz val="11"/>
      <color theme="0"/>
      <name val="Calibri"/>
    </font>
    <font>
      <sz val="11"/>
      <color theme="1"/>
      <name val="Calibri"/>
      <scheme val="minor"/>
    </font>
    <font>
      <sz val="8"/>
      <color rgb="FFFF0000"/>
      <name val="Arial"/>
    </font>
    <font>
      <sz val="10"/>
      <color theme="1"/>
      <name val="Trebuchet MS"/>
    </font>
    <font>
      <b/>
      <sz val="8"/>
      <color rgb="FFFF0000"/>
      <name val="Cambria Math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953734"/>
        <bgColor rgb="FF953734"/>
      </patternFill>
    </fill>
    <fill>
      <patternFill patternType="solid">
        <fgColor rgb="FFFF0000"/>
        <bgColor rgb="FFFF0000"/>
      </patternFill>
    </fill>
    <fill>
      <patternFill patternType="solid">
        <fgColor rgb="FFE36C09"/>
        <bgColor rgb="FFE36C09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164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4" borderId="1" xfId="0" applyFont="1" applyFill="1" applyBorder="1"/>
    <xf numFmtId="0" fontId="6" fillId="5" borderId="1" xfId="0" applyFont="1" applyFill="1" applyBorder="1"/>
    <xf numFmtId="0" fontId="7" fillId="0" borderId="0" xfId="0" applyFont="1"/>
    <xf numFmtId="0" fontId="8" fillId="0" borderId="0" xfId="0" applyFont="1" applyAlignment="1">
      <alignment horizontal="left" vertic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9" fillId="0" borderId="1" xfId="0" applyFont="1" applyBorder="1" applyAlignment="1">
      <alignment horizontal="center" vertical="center" wrapText="1"/>
    </xf>
    <xf numFmtId="0" fontId="2" fillId="0" borderId="5" xfId="0" applyFont="1" applyBorder="1"/>
    <xf numFmtId="0" fontId="2" fillId="6" borderId="1" xfId="0" applyFont="1" applyFill="1" applyBorder="1"/>
    <xf numFmtId="0" fontId="2" fillId="6" borderId="6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400050</xdr:colOff>
      <xdr:row>4</xdr:row>
      <xdr:rowOff>76200</xdr:rowOff>
    </xdr:from>
    <xdr:ext cx="3762375" cy="12096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11.5703125" customWidth="1"/>
    <col min="3" max="3" width="31.7109375" customWidth="1"/>
    <col min="4" max="26" width="8.7109375" customWidth="1"/>
  </cols>
  <sheetData>
    <row r="1" spans="2:14" ht="14.25" customHeight="1" x14ac:dyDescent="0.25"/>
    <row r="2" spans="2:14" ht="14.2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2:14" ht="14.25" customHeight="1" x14ac:dyDescent="0.25">
      <c r="B3" s="3" t="s">
        <v>7</v>
      </c>
      <c r="C3" s="3">
        <v>0.5</v>
      </c>
      <c r="D3" s="3">
        <v>1</v>
      </c>
      <c r="E3" s="3">
        <v>0.7</v>
      </c>
      <c r="F3" s="3">
        <v>0.7</v>
      </c>
      <c r="G3" s="3">
        <v>0.8</v>
      </c>
      <c r="I3" s="2" t="s">
        <v>8</v>
      </c>
      <c r="J3" s="3">
        <v>0.3</v>
      </c>
      <c r="K3" s="3">
        <v>0.2</v>
      </c>
      <c r="L3" s="3">
        <v>0.2</v>
      </c>
      <c r="M3" s="3">
        <v>0.15</v>
      </c>
      <c r="N3" s="3">
        <v>0.15</v>
      </c>
    </row>
    <row r="4" spans="2:14" ht="14.25" customHeight="1" x14ac:dyDescent="0.25">
      <c r="B4" s="3" t="s">
        <v>9</v>
      </c>
      <c r="C4" s="3">
        <v>0.8</v>
      </c>
      <c r="D4" s="3">
        <v>0.7</v>
      </c>
      <c r="E4" s="3">
        <v>1</v>
      </c>
      <c r="F4" s="3">
        <v>0.5</v>
      </c>
      <c r="G4" s="3">
        <v>1</v>
      </c>
    </row>
    <row r="5" spans="2:14" ht="14.25" customHeight="1" x14ac:dyDescent="0.25">
      <c r="B5" s="3" t="s">
        <v>10</v>
      </c>
      <c r="C5" s="3">
        <v>1</v>
      </c>
      <c r="D5" s="3">
        <v>0.3</v>
      </c>
      <c r="E5" s="3">
        <v>0.4</v>
      </c>
      <c r="F5" s="3">
        <v>0.7</v>
      </c>
      <c r="G5" s="3">
        <v>1</v>
      </c>
    </row>
    <row r="6" spans="2:14" ht="14.25" customHeight="1" x14ac:dyDescent="0.25">
      <c r="B6" s="3" t="s">
        <v>11</v>
      </c>
      <c r="C6" s="3">
        <v>0.2</v>
      </c>
      <c r="D6" s="3">
        <v>1</v>
      </c>
      <c r="E6" s="3">
        <v>0.5</v>
      </c>
      <c r="F6" s="3">
        <v>0.9</v>
      </c>
      <c r="G6" s="3">
        <v>0.7</v>
      </c>
    </row>
    <row r="7" spans="2:14" ht="14.25" customHeight="1" x14ac:dyDescent="0.25">
      <c r="B7" s="3" t="s">
        <v>12</v>
      </c>
      <c r="C7" s="3">
        <v>1</v>
      </c>
      <c r="D7" s="3">
        <v>0.7</v>
      </c>
      <c r="E7" s="3">
        <v>0.4</v>
      </c>
      <c r="F7" s="3">
        <v>0.7</v>
      </c>
      <c r="G7" s="3">
        <v>1</v>
      </c>
    </row>
    <row r="8" spans="2:14" ht="14.25" customHeight="1" x14ac:dyDescent="0.25">
      <c r="C8" s="4" t="s">
        <v>13</v>
      </c>
      <c r="D8" s="4" t="s">
        <v>13</v>
      </c>
      <c r="E8" s="4" t="s">
        <v>13</v>
      </c>
      <c r="F8" s="5" t="s">
        <v>14</v>
      </c>
      <c r="G8" s="5" t="s">
        <v>14</v>
      </c>
    </row>
    <row r="9" spans="2:14" ht="14.25" customHeight="1" x14ac:dyDescent="0.25"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</row>
    <row r="10" spans="2:14" ht="14.25" customHeight="1" x14ac:dyDescent="0.25">
      <c r="B10" s="3" t="s">
        <v>7</v>
      </c>
      <c r="C10" s="6">
        <f t="shared" ref="C10:E10" si="0">((C3-(MIN(C$3:C$7)))/(MAX(C$3:C$7)-MIN(C$3:C$7))*100%)</f>
        <v>0.37499999999999994</v>
      </c>
      <c r="D10" s="7">
        <f t="shared" si="0"/>
        <v>1</v>
      </c>
      <c r="E10" s="7">
        <f t="shared" si="0"/>
        <v>0.49999999999999989</v>
      </c>
      <c r="F10" s="7">
        <f t="shared" ref="F10:G10" si="1">((MAX(F$3:F$7)-F3))/(MAX(F$3:F$7)-MIN(F$3:F$7))*100%</f>
        <v>0.50000000000000011</v>
      </c>
      <c r="G10" s="7">
        <f t="shared" si="1"/>
        <v>0.66666666666666641</v>
      </c>
      <c r="H10" s="4" t="s">
        <v>13</v>
      </c>
      <c r="I10" s="8"/>
    </row>
    <row r="11" spans="2:14" ht="14.25" customHeight="1" x14ac:dyDescent="0.25">
      <c r="B11" s="3" t="s">
        <v>9</v>
      </c>
      <c r="C11" s="6">
        <f t="shared" ref="C11:E11" si="2">((C4-(MIN(C$3:C$7)))/(MAX(C$3:C$7)-MIN(C$3:C$7))*100%)</f>
        <v>0.75000000000000011</v>
      </c>
      <c r="D11" s="7">
        <f t="shared" si="2"/>
        <v>0.5714285714285714</v>
      </c>
      <c r="E11" s="7">
        <f t="shared" si="2"/>
        <v>1</v>
      </c>
      <c r="F11" s="7">
        <f t="shared" ref="F11:G11" si="3">((MAX(F$3:F$7)-F4))/(MAX(F$3:F$7)-MIN(F$3:F$7))*100%</f>
        <v>1</v>
      </c>
      <c r="G11" s="7">
        <f t="shared" si="3"/>
        <v>0</v>
      </c>
      <c r="H11" s="4" t="s">
        <v>13</v>
      </c>
    </row>
    <row r="12" spans="2:14" ht="14.25" customHeight="1" x14ac:dyDescent="0.25">
      <c r="B12" s="3" t="s">
        <v>10</v>
      </c>
      <c r="C12" s="6">
        <f t="shared" ref="C12:E12" si="4">((C5-(MIN(C$3:C$7)))/(MAX(C$3:C$7)-MIN(C$3:C$7))*100%)</f>
        <v>1</v>
      </c>
      <c r="D12" s="7">
        <f t="shared" si="4"/>
        <v>0</v>
      </c>
      <c r="E12" s="7">
        <f t="shared" si="4"/>
        <v>0</v>
      </c>
      <c r="F12" s="7">
        <f t="shared" ref="F12:G12" si="5">((MAX(F$3:F$7)-F5))/(MAX(F$3:F$7)-MIN(F$3:F$7))*100%</f>
        <v>0.50000000000000011</v>
      </c>
      <c r="G12" s="7">
        <f t="shared" si="5"/>
        <v>0</v>
      </c>
      <c r="H12" s="4" t="s">
        <v>13</v>
      </c>
    </row>
    <row r="13" spans="2:14" ht="14.25" customHeight="1" x14ac:dyDescent="0.25">
      <c r="B13" s="3" t="s">
        <v>11</v>
      </c>
      <c r="C13" s="6">
        <f t="shared" ref="C13:E13" si="6">((C6-(MIN(C$3:C$7)))/(MAX(C$3:C$7)-MIN(C$3:C$7))*100%)</f>
        <v>0</v>
      </c>
      <c r="D13" s="7">
        <f t="shared" si="6"/>
        <v>1</v>
      </c>
      <c r="E13" s="7">
        <f t="shared" si="6"/>
        <v>0.16666666666666663</v>
      </c>
      <c r="F13" s="7">
        <f t="shared" ref="F13:G13" si="7">((MAX(F$3:F$7)-F6))/(MAX(F$3:F$7)-MIN(F$3:F$7))*100%</f>
        <v>0</v>
      </c>
      <c r="G13" s="7">
        <f t="shared" si="7"/>
        <v>1</v>
      </c>
      <c r="H13" s="5" t="s">
        <v>14</v>
      </c>
    </row>
    <row r="14" spans="2:14" ht="14.25" customHeight="1" x14ac:dyDescent="0.25">
      <c r="B14" s="3" t="s">
        <v>12</v>
      </c>
      <c r="C14" s="6">
        <f t="shared" ref="C14:E14" si="8">((C7-(MIN(C$3:C$7)))/(MAX(C$3:C$7)-MIN(C$3:C$7))*100%)</f>
        <v>1</v>
      </c>
      <c r="D14" s="7">
        <f t="shared" si="8"/>
        <v>0.5714285714285714</v>
      </c>
      <c r="E14" s="7">
        <f t="shared" si="8"/>
        <v>0</v>
      </c>
      <c r="F14" s="7">
        <f t="shared" ref="F14:G14" si="9">((MAX(F$3:F$7)-F7))/(MAX(F$3:F$7)-MIN(F$3:F$7))*100%</f>
        <v>0.50000000000000011</v>
      </c>
      <c r="G14" s="7">
        <f t="shared" si="9"/>
        <v>0</v>
      </c>
      <c r="H14" s="5" t="s">
        <v>14</v>
      </c>
    </row>
    <row r="15" spans="2:14" ht="14.25" customHeight="1" x14ac:dyDescent="2.5499999999999998">
      <c r="C15" s="8" t="s">
        <v>15</v>
      </c>
      <c r="F15" s="9" t="s">
        <v>16</v>
      </c>
    </row>
    <row r="16" spans="2:14" ht="14.25" customHeight="1" x14ac:dyDescent="0.25">
      <c r="C16" s="10" t="s">
        <v>17</v>
      </c>
    </row>
    <row r="17" spans="2:10" ht="14.25" customHeight="1" x14ac:dyDescent="0.25">
      <c r="H17" s="11" t="s">
        <v>18</v>
      </c>
      <c r="I17" s="11" t="s">
        <v>19</v>
      </c>
    </row>
    <row r="18" spans="2:10" ht="14.25" customHeight="1" x14ac:dyDescent="0.25">
      <c r="B18" s="3" t="s">
        <v>7</v>
      </c>
      <c r="C18" s="3">
        <f t="shared" ref="C18:G18" si="10">C10*J$3</f>
        <v>0.11249999999999998</v>
      </c>
      <c r="D18" s="3">
        <f t="shared" si="10"/>
        <v>0.2</v>
      </c>
      <c r="E18" s="3">
        <f t="shared" si="10"/>
        <v>9.9999999999999978E-2</v>
      </c>
      <c r="F18" s="3">
        <f t="shared" si="10"/>
        <v>7.5000000000000011E-2</v>
      </c>
      <c r="G18" s="3">
        <f t="shared" si="10"/>
        <v>9.9999999999999964E-2</v>
      </c>
      <c r="H18" s="2">
        <f t="shared" ref="H18:H22" si="11">SUM(C18:G18)</f>
        <v>0.58749999999999991</v>
      </c>
      <c r="I18" s="12">
        <f t="shared" ref="I18:I22" si="12">RANK(H18,$H$18:$H$22,0)</f>
        <v>2</v>
      </c>
      <c r="J18" s="13" t="s">
        <v>20</v>
      </c>
    </row>
    <row r="19" spans="2:10" ht="14.25" customHeight="1" x14ac:dyDescent="0.25">
      <c r="B19" s="3" t="s">
        <v>9</v>
      </c>
      <c r="C19" s="3">
        <f t="shared" ref="C19:G19" si="13">C11*J$3</f>
        <v>0.22500000000000003</v>
      </c>
      <c r="D19" s="3">
        <f t="shared" si="13"/>
        <v>0.11428571428571428</v>
      </c>
      <c r="E19" s="3">
        <f t="shared" si="13"/>
        <v>0.2</v>
      </c>
      <c r="F19" s="3">
        <f t="shared" si="13"/>
        <v>0.15</v>
      </c>
      <c r="G19" s="3">
        <f t="shared" si="13"/>
        <v>0</v>
      </c>
      <c r="H19" s="2">
        <f t="shared" si="11"/>
        <v>0.68928571428571439</v>
      </c>
      <c r="I19" s="12">
        <f t="shared" si="12"/>
        <v>1</v>
      </c>
      <c r="J19" s="13" t="s">
        <v>20</v>
      </c>
    </row>
    <row r="20" spans="2:10" ht="14.25" customHeight="1" x14ac:dyDescent="0.25">
      <c r="B20" s="3" t="s">
        <v>10</v>
      </c>
      <c r="C20" s="3">
        <f t="shared" ref="C20:G20" si="14">C12*J$3</f>
        <v>0.3</v>
      </c>
      <c r="D20" s="3">
        <f t="shared" si="14"/>
        <v>0</v>
      </c>
      <c r="E20" s="3">
        <f t="shared" si="14"/>
        <v>0</v>
      </c>
      <c r="F20" s="3">
        <f t="shared" si="14"/>
        <v>7.5000000000000011E-2</v>
      </c>
      <c r="G20" s="3">
        <f t="shared" si="14"/>
        <v>0</v>
      </c>
      <c r="H20" s="2">
        <f t="shared" si="11"/>
        <v>0.375</v>
      </c>
      <c r="I20" s="3">
        <f t="shared" si="12"/>
        <v>5</v>
      </c>
    </row>
    <row r="21" spans="2:10" ht="14.25" customHeight="1" x14ac:dyDescent="0.25">
      <c r="B21" s="3" t="s">
        <v>11</v>
      </c>
      <c r="C21" s="3">
        <f t="shared" ref="C21:G21" si="15">C13*J$3</f>
        <v>0</v>
      </c>
      <c r="D21" s="3">
        <f t="shared" si="15"/>
        <v>0.2</v>
      </c>
      <c r="E21" s="3">
        <f t="shared" si="15"/>
        <v>3.3333333333333326E-2</v>
      </c>
      <c r="F21" s="3">
        <f t="shared" si="15"/>
        <v>0</v>
      </c>
      <c r="G21" s="3">
        <f t="shared" si="15"/>
        <v>0.15</v>
      </c>
      <c r="H21" s="2">
        <f t="shared" si="11"/>
        <v>0.3833333333333333</v>
      </c>
      <c r="I21" s="3">
        <f t="shared" si="12"/>
        <v>4</v>
      </c>
    </row>
    <row r="22" spans="2:10" ht="14.25" customHeight="1" x14ac:dyDescent="0.25">
      <c r="B22" s="3" t="s">
        <v>12</v>
      </c>
      <c r="C22" s="3">
        <f t="shared" ref="C22:G22" si="16">C14*J$3</f>
        <v>0.3</v>
      </c>
      <c r="D22" s="3">
        <f t="shared" si="16"/>
        <v>0.11428571428571428</v>
      </c>
      <c r="E22" s="3">
        <f t="shared" si="16"/>
        <v>0</v>
      </c>
      <c r="F22" s="3">
        <f t="shared" si="16"/>
        <v>7.5000000000000011E-2</v>
      </c>
      <c r="G22" s="3">
        <f t="shared" si="16"/>
        <v>0</v>
      </c>
      <c r="H22" s="2">
        <f t="shared" si="11"/>
        <v>0.48928571428571427</v>
      </c>
      <c r="I22" s="3">
        <f t="shared" si="12"/>
        <v>3</v>
      </c>
    </row>
    <row r="23" spans="2:10" ht="14.25" customHeight="1" x14ac:dyDescent="0.25"/>
    <row r="24" spans="2:10" ht="14.25" customHeight="1" x14ac:dyDescent="0.25">
      <c r="G24" s="14"/>
    </row>
    <row r="25" spans="2:10" ht="14.25" customHeight="1" x14ac:dyDescent="0.25"/>
    <row r="26" spans="2:10" ht="14.25" customHeight="1" x14ac:dyDescent="0.25"/>
    <row r="27" spans="2:10" ht="14.25" customHeight="1" x14ac:dyDescent="0.25"/>
    <row r="28" spans="2:10" ht="14.25" customHeight="1" x14ac:dyDescent="0.25"/>
    <row r="29" spans="2:10" ht="14.25" customHeight="1" x14ac:dyDescent="0.25"/>
    <row r="30" spans="2:10" ht="14.25" customHeight="1" x14ac:dyDescent="0.25"/>
    <row r="31" spans="2:10" ht="14.25" customHeight="1" x14ac:dyDescent="0.25"/>
    <row r="32" spans="2:10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00"/>
  <sheetViews>
    <sheetView tabSelected="1" workbookViewId="0">
      <selection activeCell="I13" sqref="I13"/>
    </sheetView>
  </sheetViews>
  <sheetFormatPr defaultColWidth="14.42578125" defaultRowHeight="15" customHeight="1" x14ac:dyDescent="0.25"/>
  <cols>
    <col min="1" max="1" width="8.7109375" customWidth="1"/>
    <col min="2" max="2" width="11.5703125" customWidth="1"/>
    <col min="3" max="26" width="8.7109375" customWidth="1"/>
  </cols>
  <sheetData>
    <row r="1" spans="2:15" ht="14.25" customHeight="1" x14ac:dyDescent="0.25"/>
    <row r="2" spans="2:15" ht="14.25" customHeight="1" x14ac:dyDescent="0.25">
      <c r="B2" s="1" t="s">
        <v>0</v>
      </c>
      <c r="C2" s="15" t="s">
        <v>1</v>
      </c>
      <c r="D2" s="15" t="s">
        <v>2</v>
      </c>
      <c r="E2" s="15" t="s">
        <v>3</v>
      </c>
      <c r="F2" s="15" t="s">
        <v>4</v>
      </c>
      <c r="G2" s="15" t="s">
        <v>5</v>
      </c>
      <c r="I2" s="2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</row>
    <row r="3" spans="2:15" ht="14.25" customHeight="1" x14ac:dyDescent="0.25">
      <c r="B3" s="16" t="s">
        <v>7</v>
      </c>
      <c r="C3" s="17">
        <v>150</v>
      </c>
      <c r="D3" s="17">
        <v>15</v>
      </c>
      <c r="E3" s="17">
        <v>2</v>
      </c>
      <c r="F3" s="17">
        <v>2</v>
      </c>
      <c r="G3" s="17">
        <v>3</v>
      </c>
      <c r="I3" s="2" t="s">
        <v>8</v>
      </c>
      <c r="J3" s="3">
        <v>0.25</v>
      </c>
      <c r="K3" s="3">
        <v>0.15</v>
      </c>
      <c r="L3" s="3">
        <v>0.3</v>
      </c>
      <c r="M3" s="3">
        <v>0.35</v>
      </c>
      <c r="N3" s="3">
        <v>0.5</v>
      </c>
      <c r="O3" s="13">
        <f>SUM(J3:N3)</f>
        <v>1.5499999999999998</v>
      </c>
    </row>
    <row r="4" spans="2:15" ht="14.25" customHeight="1" x14ac:dyDescent="0.25">
      <c r="B4" s="16" t="s">
        <v>9</v>
      </c>
      <c r="C4" s="17">
        <v>500</v>
      </c>
      <c r="D4" s="17">
        <v>200</v>
      </c>
      <c r="E4" s="17">
        <v>2</v>
      </c>
      <c r="F4" s="17">
        <v>3</v>
      </c>
      <c r="G4" s="17">
        <v>2</v>
      </c>
    </row>
    <row r="5" spans="2:15" ht="14.25" customHeight="1" x14ac:dyDescent="0.25">
      <c r="B5" s="16" t="s">
        <v>10</v>
      </c>
      <c r="C5" s="17">
        <v>200</v>
      </c>
      <c r="D5" s="17">
        <v>10</v>
      </c>
      <c r="E5" s="17">
        <v>3</v>
      </c>
      <c r="F5" s="17">
        <v>1</v>
      </c>
      <c r="G5" s="17">
        <v>3</v>
      </c>
      <c r="I5" s="13">
        <f>MIN(F3:F7)</f>
        <v>1</v>
      </c>
      <c r="J5" s="13">
        <f t="shared" ref="J5:J8" si="0">(F3-$I$5)/($I$6-$I$5)</f>
        <v>0.5</v>
      </c>
    </row>
    <row r="6" spans="2:15" ht="14.25" customHeight="1" x14ac:dyDescent="0.25">
      <c r="B6" s="16" t="s">
        <v>11</v>
      </c>
      <c r="C6" s="17">
        <v>350</v>
      </c>
      <c r="D6" s="17">
        <v>100</v>
      </c>
      <c r="E6" s="17">
        <v>3</v>
      </c>
      <c r="F6" s="17">
        <v>1</v>
      </c>
      <c r="G6" s="17">
        <v>2</v>
      </c>
      <c r="I6" s="13">
        <f>MAX(F3:F7)</f>
        <v>3</v>
      </c>
      <c r="J6" s="13">
        <f t="shared" si="0"/>
        <v>1</v>
      </c>
    </row>
    <row r="7" spans="2:15" ht="14.25" customHeight="1" x14ac:dyDescent="0.25">
      <c r="B7" s="3"/>
      <c r="C7" s="18"/>
      <c r="D7" s="18"/>
      <c r="E7" s="18"/>
      <c r="F7" s="18"/>
      <c r="G7" s="18"/>
      <c r="J7" s="13">
        <f t="shared" si="0"/>
        <v>0</v>
      </c>
    </row>
    <row r="8" spans="2:15" ht="14.25" customHeight="1" x14ac:dyDescent="0.25">
      <c r="J8" s="13">
        <f t="shared" si="0"/>
        <v>0</v>
      </c>
    </row>
    <row r="9" spans="2:15" ht="14.25" customHeight="1" x14ac:dyDescent="0.25">
      <c r="C9" s="19" t="s">
        <v>21</v>
      </c>
      <c r="D9" s="19" t="s">
        <v>22</v>
      </c>
      <c r="E9" s="19" t="s">
        <v>22</v>
      </c>
      <c r="F9" s="19" t="s">
        <v>21</v>
      </c>
      <c r="G9" s="19" t="s">
        <v>22</v>
      </c>
      <c r="I9" s="20"/>
    </row>
    <row r="10" spans="2:15" ht="14.25" customHeight="1" x14ac:dyDescent="0.25">
      <c r="B10" s="3" t="s">
        <v>7</v>
      </c>
      <c r="C10" s="7">
        <f t="shared" ref="C10:C13" si="1">((MAX(C$3:C$6)-C3))/(MAX(C$3:C$6)-MIN(C$3:C$6))*100%</f>
        <v>1</v>
      </c>
      <c r="D10" s="7">
        <f t="shared" ref="D10:E10" si="2">((D3-(MIN(D$3:D$6)))/(MAX(D$3:D$6)-MIN(D$3:D$6))*100%)</f>
        <v>2.6315789473684209E-2</v>
      </c>
      <c r="E10" s="7">
        <f t="shared" si="2"/>
        <v>0</v>
      </c>
      <c r="F10" s="7">
        <f t="shared" ref="F10:F13" si="3">((MAX(F$3:F$6)-F3))/(MAX(F$3:F$6)-MIN(F$3:F$6))*100%</f>
        <v>0.5</v>
      </c>
      <c r="G10" s="7">
        <f t="shared" ref="G10:G13" si="4">((G3-(MIN(G$3:G$6)))/(MAX(G$3:G$6)-MIN(G$3:G$6))*100%)</f>
        <v>1</v>
      </c>
    </row>
    <row r="11" spans="2:15" ht="14.25" customHeight="1" x14ac:dyDescent="0.25">
      <c r="B11" s="3" t="s">
        <v>9</v>
      </c>
      <c r="C11" s="7">
        <f t="shared" si="1"/>
        <v>0</v>
      </c>
      <c r="D11" s="7">
        <f t="shared" ref="D11:E11" si="5">((D4-(MIN(D$3:D$6)))/(MAX(D$3:D$6)-MIN(D$3:D$6))*100%)</f>
        <v>1</v>
      </c>
      <c r="E11" s="7">
        <f t="shared" si="5"/>
        <v>0</v>
      </c>
      <c r="F11" s="7">
        <f t="shared" si="3"/>
        <v>0</v>
      </c>
      <c r="G11" s="7">
        <f t="shared" si="4"/>
        <v>0</v>
      </c>
      <c r="I11" s="13" t="s">
        <v>23</v>
      </c>
    </row>
    <row r="12" spans="2:15" ht="14.25" customHeight="1" x14ac:dyDescent="0.25">
      <c r="B12" s="3" t="s">
        <v>10</v>
      </c>
      <c r="C12" s="7">
        <f t="shared" si="1"/>
        <v>0.8571428571428571</v>
      </c>
      <c r="D12" s="7">
        <f t="shared" ref="D12:E12" si="6">((D5-(MIN(D$3:D$6)))/(MAX(D$3:D$6)-MIN(D$3:D$6))*100%)</f>
        <v>0</v>
      </c>
      <c r="E12" s="7">
        <f t="shared" si="6"/>
        <v>1</v>
      </c>
      <c r="F12" s="7">
        <f t="shared" si="3"/>
        <v>1</v>
      </c>
      <c r="G12" s="7">
        <f t="shared" si="4"/>
        <v>1</v>
      </c>
      <c r="I12" s="13" t="s">
        <v>24</v>
      </c>
    </row>
    <row r="13" spans="2:15" ht="14.25" customHeight="1" x14ac:dyDescent="0.25">
      <c r="B13" s="3" t="s">
        <v>11</v>
      </c>
      <c r="C13" s="7">
        <f t="shared" si="1"/>
        <v>0.42857142857142855</v>
      </c>
      <c r="D13" s="7">
        <f t="shared" ref="D13:E13" si="7">((D6-(MIN(D$3:D$6)))/(MAX(D$3:D$6)-MIN(D$3:D$6))*100%)</f>
        <v>0.47368421052631576</v>
      </c>
      <c r="E13" s="7">
        <f t="shared" si="7"/>
        <v>1</v>
      </c>
      <c r="F13" s="7">
        <f t="shared" si="3"/>
        <v>1</v>
      </c>
      <c r="G13" s="7">
        <f t="shared" si="4"/>
        <v>0</v>
      </c>
    </row>
    <row r="14" spans="2:15" ht="14.25" customHeight="1" x14ac:dyDescent="0.25">
      <c r="B14" s="3"/>
      <c r="C14" s="7"/>
      <c r="D14" s="7"/>
      <c r="E14" s="7"/>
      <c r="F14" s="7"/>
      <c r="G14" s="7"/>
    </row>
    <row r="15" spans="2:15" ht="14.25" customHeight="1" x14ac:dyDescent="0.25">
      <c r="H15" s="11" t="s">
        <v>18</v>
      </c>
      <c r="I15" s="11" t="s">
        <v>19</v>
      </c>
    </row>
    <row r="16" spans="2:15" ht="14.25" customHeight="1" x14ac:dyDescent="0.25">
      <c r="B16" s="3" t="s">
        <v>7</v>
      </c>
      <c r="C16" s="3">
        <f t="shared" ref="C16:G16" si="8">C10*J$3</f>
        <v>0.25</v>
      </c>
      <c r="D16" s="3">
        <f t="shared" si="8"/>
        <v>3.9473684210526308E-3</v>
      </c>
      <c r="E16" s="3">
        <f t="shared" si="8"/>
        <v>0</v>
      </c>
      <c r="F16" s="3">
        <f t="shared" si="8"/>
        <v>0.17499999999999999</v>
      </c>
      <c r="G16" s="3">
        <f t="shared" si="8"/>
        <v>0.5</v>
      </c>
      <c r="H16" s="2">
        <f t="shared" ref="H16:H19" si="9">SUM(C16:G16)</f>
        <v>0.92894736842105263</v>
      </c>
      <c r="I16" s="3">
        <f t="shared" ref="I16:I19" si="10">RANK(H16,$H$16:$H$19,0)</f>
        <v>2</v>
      </c>
    </row>
    <row r="17" spans="2:9" ht="14.25" customHeight="1" x14ac:dyDescent="0.25">
      <c r="B17" s="3" t="s">
        <v>9</v>
      </c>
      <c r="C17" s="3">
        <f t="shared" ref="C17:G17" si="11">C11*J$3</f>
        <v>0</v>
      </c>
      <c r="D17" s="3">
        <f t="shared" si="11"/>
        <v>0.15</v>
      </c>
      <c r="E17" s="3">
        <f t="shared" si="11"/>
        <v>0</v>
      </c>
      <c r="F17" s="3">
        <f t="shared" si="11"/>
        <v>0</v>
      </c>
      <c r="G17" s="3">
        <f t="shared" si="11"/>
        <v>0</v>
      </c>
      <c r="H17" s="2">
        <f t="shared" si="9"/>
        <v>0.15</v>
      </c>
      <c r="I17" s="3">
        <f t="shared" si="10"/>
        <v>4</v>
      </c>
    </row>
    <row r="18" spans="2:9" ht="14.25" customHeight="1" x14ac:dyDescent="0.25">
      <c r="B18" s="3" t="s">
        <v>10</v>
      </c>
      <c r="C18" s="3">
        <f t="shared" ref="C18:G18" si="12">C12*J$3</f>
        <v>0.21428571428571427</v>
      </c>
      <c r="D18" s="3">
        <f t="shared" si="12"/>
        <v>0</v>
      </c>
      <c r="E18" s="3">
        <f t="shared" si="12"/>
        <v>0.3</v>
      </c>
      <c r="F18" s="3">
        <f t="shared" si="12"/>
        <v>0.35</v>
      </c>
      <c r="G18" s="3">
        <f t="shared" si="12"/>
        <v>0.5</v>
      </c>
      <c r="H18" s="2">
        <f t="shared" si="9"/>
        <v>1.3642857142857143</v>
      </c>
      <c r="I18" s="3">
        <f t="shared" si="10"/>
        <v>1</v>
      </c>
    </row>
    <row r="19" spans="2:9" ht="14.25" customHeight="1" x14ac:dyDescent="0.25">
      <c r="B19" s="3" t="s">
        <v>11</v>
      </c>
      <c r="C19" s="3">
        <f t="shared" ref="C19:G19" si="13">C13*J$3</f>
        <v>0.10714285714285714</v>
      </c>
      <c r="D19" s="3">
        <f t="shared" si="13"/>
        <v>7.1052631578947367E-2</v>
      </c>
      <c r="E19" s="3">
        <f t="shared" si="13"/>
        <v>0.3</v>
      </c>
      <c r="F19" s="3">
        <f t="shared" si="13"/>
        <v>0.35</v>
      </c>
      <c r="G19" s="3">
        <f t="shared" si="13"/>
        <v>0</v>
      </c>
      <c r="H19" s="2">
        <f t="shared" si="9"/>
        <v>0.82819548872180448</v>
      </c>
      <c r="I19" s="3">
        <f t="shared" si="10"/>
        <v>3</v>
      </c>
    </row>
    <row r="20" spans="2:9" ht="14.25" customHeight="1" x14ac:dyDescent="0.25">
      <c r="B20" s="3"/>
      <c r="C20" s="3"/>
      <c r="D20" s="3"/>
      <c r="E20" s="3"/>
      <c r="F20" s="3"/>
      <c r="G20" s="3"/>
      <c r="H20" s="2"/>
      <c r="I20" s="3"/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SMART-A</vt:lpstr>
      <vt:lpstr>SMART-B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M1.3.1</dc:creator>
  <cp:lastModifiedBy>SSD</cp:lastModifiedBy>
  <dcterms:created xsi:type="dcterms:W3CDTF">2021-04-12T06:10:48Z</dcterms:created>
  <dcterms:modified xsi:type="dcterms:W3CDTF">2025-05-19T08:24:33Z</dcterms:modified>
</cp:coreProperties>
</file>