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orecas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1" l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47" i="1"/>
  <c r="D37" i="1"/>
  <c r="D38" i="1"/>
  <c r="D36" i="1"/>
  <c r="D35" i="1"/>
  <c r="E31" i="1"/>
  <c r="F31" i="1"/>
  <c r="G31" i="1"/>
  <c r="H31" i="1"/>
  <c r="H22" i="1"/>
  <c r="H23" i="1"/>
  <c r="H24" i="1"/>
  <c r="H25" i="1"/>
  <c r="H26" i="1"/>
  <c r="H27" i="1"/>
  <c r="H28" i="1"/>
  <c r="H29" i="1"/>
  <c r="H30" i="1"/>
  <c r="H21" i="1"/>
  <c r="G24" i="1"/>
  <c r="G25" i="1"/>
  <c r="G26" i="1"/>
  <c r="G27" i="1"/>
  <c r="G28" i="1"/>
  <c r="G29" i="1"/>
  <c r="G30" i="1"/>
  <c r="G22" i="1"/>
  <c r="G23" i="1"/>
  <c r="G21" i="1"/>
  <c r="F24" i="1"/>
  <c r="F25" i="1"/>
  <c r="F26" i="1"/>
  <c r="F27" i="1"/>
  <c r="F28" i="1"/>
  <c r="F29" i="1"/>
  <c r="F30" i="1"/>
  <c r="F22" i="1"/>
  <c r="F23" i="1"/>
  <c r="F21" i="1"/>
  <c r="E24" i="1"/>
  <c r="E25" i="1"/>
  <c r="E26" i="1"/>
  <c r="E27" i="1"/>
  <c r="E28" i="1"/>
  <c r="E29" i="1"/>
  <c r="E30" i="1"/>
  <c r="E22" i="1"/>
  <c r="E23" i="1"/>
  <c r="E21" i="1"/>
  <c r="E6" i="1"/>
  <c r="E7" i="1" s="1"/>
  <c r="E8" i="1" s="1"/>
  <c r="E9" i="1" s="1"/>
  <c r="E10" i="1" s="1"/>
  <c r="E11" i="1" s="1"/>
  <c r="E12" i="1" s="1"/>
  <c r="E13" i="1" s="1"/>
  <c r="E14" i="1" s="1"/>
  <c r="E15" i="1" s="1"/>
  <c r="H6" i="1"/>
  <c r="F6" i="1" s="1"/>
  <c r="H5" i="1"/>
  <c r="H4" i="1"/>
  <c r="H77" i="1" l="1"/>
  <c r="G77" i="1"/>
  <c r="H78" i="1"/>
  <c r="G78" i="1"/>
  <c r="H71" i="1"/>
  <c r="G71" i="1"/>
  <c r="F81" i="1"/>
  <c r="D86" i="1" s="1"/>
  <c r="H75" i="1"/>
  <c r="G75" i="1"/>
  <c r="H79" i="1"/>
  <c r="G79" i="1"/>
  <c r="H73" i="1"/>
  <c r="G73" i="1"/>
  <c r="H74" i="1"/>
  <c r="G74" i="1"/>
  <c r="H72" i="1"/>
  <c r="G72" i="1"/>
  <c r="H76" i="1"/>
  <c r="G76" i="1"/>
  <c r="H80" i="1"/>
  <c r="G80" i="1"/>
  <c r="E81" i="1"/>
  <c r="D85" i="1" s="1"/>
  <c r="E49" i="1"/>
  <c r="F49" i="1" s="1"/>
  <c r="F47" i="1"/>
  <c r="E48" i="1"/>
  <c r="F48" i="1" s="1"/>
  <c r="F7" i="1"/>
  <c r="F8" i="1"/>
  <c r="F9" i="1" s="1"/>
  <c r="F10" i="1" s="1"/>
  <c r="F11" i="1" s="1"/>
  <c r="F12" i="1" s="1"/>
  <c r="F13" i="1" s="1"/>
  <c r="F14" i="1" s="1"/>
  <c r="F15" i="1" s="1"/>
  <c r="D6" i="1"/>
  <c r="D7" i="1" s="1"/>
  <c r="D22" i="1"/>
  <c r="D23" i="1" s="1"/>
  <c r="D24" i="1" s="1"/>
  <c r="D25" i="1" s="1"/>
  <c r="D26" i="1" s="1"/>
  <c r="D27" i="1" s="1"/>
  <c r="D28" i="1" s="1"/>
  <c r="D29" i="1" s="1"/>
  <c r="D30" i="1" s="1"/>
  <c r="D8" i="1"/>
  <c r="D9" i="1" s="1"/>
  <c r="D10" i="1" s="1"/>
  <c r="D11" i="1" s="1"/>
  <c r="D12" i="1" s="1"/>
  <c r="D13" i="1" s="1"/>
  <c r="D14" i="1" s="1"/>
  <c r="D15" i="1" s="1"/>
  <c r="G81" i="1" l="1"/>
  <c r="D87" i="1" s="1"/>
  <c r="H81" i="1"/>
  <c r="D88" i="1" s="1"/>
  <c r="G47" i="1"/>
  <c r="H47" i="1"/>
  <c r="H49" i="1"/>
  <c r="G49" i="1"/>
  <c r="H48" i="1"/>
  <c r="G48" i="1"/>
  <c r="E50" i="1"/>
  <c r="F50" i="1" s="1"/>
  <c r="E51" i="1" l="1"/>
  <c r="F51" i="1" s="1"/>
  <c r="H50" i="1"/>
  <c r="G50" i="1"/>
  <c r="E52" i="1" l="1"/>
  <c r="F52" i="1" s="1"/>
  <c r="G51" i="1"/>
  <c r="H51" i="1"/>
  <c r="E53" i="1" l="1"/>
  <c r="F53" i="1" s="1"/>
  <c r="H52" i="1"/>
  <c r="G52" i="1"/>
  <c r="E54" i="1" l="1"/>
  <c r="F54" i="1" s="1"/>
  <c r="G53" i="1"/>
  <c r="H53" i="1"/>
  <c r="E56" i="1" l="1"/>
  <c r="E55" i="1"/>
  <c r="F55" i="1" s="1"/>
  <c r="H54" i="1"/>
  <c r="G54" i="1"/>
  <c r="G55" i="1" l="1"/>
  <c r="H55" i="1"/>
  <c r="F56" i="1"/>
  <c r="E57" i="1"/>
  <c r="D61" i="1" s="1"/>
  <c r="H56" i="1" l="1"/>
  <c r="H57" i="1" s="1"/>
  <c r="D64" i="1" s="1"/>
  <c r="G56" i="1"/>
  <c r="G57" i="1" s="1"/>
  <c r="D63" i="1" s="1"/>
  <c r="F57" i="1"/>
  <c r="D62" i="1" s="1"/>
</calcChain>
</file>

<file path=xl/sharedStrings.xml><?xml version="1.0" encoding="utf-8"?>
<sst xmlns="http://schemas.openxmlformats.org/spreadsheetml/2006/main" count="105" uniqueCount="39">
  <si>
    <t>Forecasting electric can opener shipment using Exponential Smoothing Method</t>
  </si>
  <si>
    <t>Month</t>
  </si>
  <si>
    <t>Time Period</t>
  </si>
  <si>
    <t>Observed Value</t>
  </si>
  <si>
    <t>(Shipment)</t>
  </si>
  <si>
    <t>alpha =0.1</t>
  </si>
  <si>
    <t>alpha =0.5</t>
  </si>
  <si>
    <t>alpha = 0.9</t>
  </si>
  <si>
    <t xml:space="preserve">Alpha </t>
  </si>
  <si>
    <t>Alpha -1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</si>
  <si>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</si>
  <si>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</si>
  <si>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</si>
  <si>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</si>
  <si>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</si>
  <si>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</si>
  <si>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</si>
  <si>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</si>
  <si>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</si>
  <si>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</si>
  <si>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</si>
  <si>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</si>
  <si>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</si>
  <si>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 xml:space="preserve"> </t>
  </si>
  <si>
    <t>(Shipment)  (AT)</t>
  </si>
  <si>
    <t>Ft</t>
  </si>
  <si>
    <t>At - Ft</t>
  </si>
  <si>
    <t>| At - Ft |</t>
  </si>
  <si>
    <t>| At - Ft |^2</t>
  </si>
  <si>
    <t>| At - Ft/At|*100</t>
  </si>
  <si>
    <t>Total</t>
  </si>
  <si>
    <t>Mean Error</t>
  </si>
  <si>
    <t>Mean Absolute Error</t>
  </si>
  <si>
    <t>Mean Square Error</t>
  </si>
  <si>
    <t>Mean Absolute % Error</t>
  </si>
  <si>
    <t xml:space="preserve">No of terms </t>
  </si>
  <si>
    <t>For alpha =0.1</t>
  </si>
  <si>
    <t>For alpha =0.5</t>
  </si>
  <si>
    <t>For alpha 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</si>
</sst>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" fillId="10" borderId="0" xfId="0" applyFont="1" applyFill="1"/>
    <xf numFmtId="0" fontId="1" fillId="12" borderId="0" xfId="0" applyFont="1" applyFill="1" applyAlignment="1">
      <alignment horizontal="center"/>
    </xf>
    <xf numFmtId="0" fontId="1" fillId="9" borderId="0" xfId="0" applyFont="1" applyFill="1"/>
    <xf numFmtId="2" fontId="1" fillId="12" borderId="0" xfId="0" applyNumberFormat="1" applyFont="1" applyFill="1" applyAlignment="1">
      <alignment horizontal="center"/>
    </xf>
    <xf numFmtId="2" fontId="1" fillId="13" borderId="0" xfId="0" applyNumberFormat="1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2" fontId="1" fillId="11" borderId="0" xfId="0" applyNumberFormat="1" applyFont="1" applyFill="1" applyAlignment="1">
      <alignment horizontal="center"/>
    </xf>
    <xf numFmtId="0" fontId="1" fillId="11" borderId="0" xfId="0" applyFont="1" applyFill="1"/>
    <xf numFmtId="2" fontId="1" fillId="4" borderId="0" xfId="0" applyNumberFormat="1" applyFont="1" applyFill="1"/>
    <xf numFmtId="2" fontId="1" fillId="10" borderId="0" xfId="0" applyNumberFormat="1" applyFont="1" applyFill="1"/>
    <xf numFmtId="0" fontId="1" fillId="6" borderId="0" xfId="0" applyFont="1" applyFill="1"/>
    <xf numFmtId="2" fontId="1" fillId="6" borderId="0" xfId="0" applyNumberFormat="1" applyFont="1" applyFill="1"/>
    <xf numFmtId="2" fontId="1" fillId="9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0" fontId="1" fillId="7" borderId="0" xfId="0" applyFont="1" applyFill="1"/>
    <xf numFmtId="2" fontId="1" fillId="7" borderId="0" xfId="0" applyNumberFormat="1" applyFont="1" applyFill="1"/>
    <xf numFmtId="0" fontId="1" fillId="8" borderId="0" xfId="0" applyFont="1" applyFill="1"/>
    <xf numFmtId="2" fontId="1" fillId="8" borderId="0" xfId="0" applyNumberFormat="1" applyFont="1" applyFill="1"/>
    <xf numFmtId="0" fontId="1" fillId="13" borderId="0" xfId="0" applyFont="1" applyFill="1"/>
    <xf numFmtId="0" fontId="4" fillId="5" borderId="0" xfId="0" applyFont="1" applyFill="1"/>
    <xf numFmtId="0" fontId="1" fillId="3" borderId="0" xfId="0" applyFont="1" applyFill="1"/>
    <xf numFmtId="2" fontId="1" fillId="8" borderId="0" xfId="0" applyNumberFormat="1" applyFont="1" applyFill="1" applyAlignment="1">
      <alignment horizontal="center"/>
    </xf>
    <xf numFmtId="2" fontId="4" fillId="5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F92" sqref="F92"/>
    </sheetView>
  </sheetViews>
  <sheetFormatPr defaultRowHeight="14.4" x14ac:dyDescent="0.3"/>
  <cols>
    <col min="1" max="1" width="10.21875" customWidth="1"/>
    <col min="2" max="2" width="17.88671875" bestFit="1" customWidth="1"/>
    <col min="3" max="3" width="28.77734375" customWidth="1"/>
    <col min="4" max="4" width="15.44140625" customWidth="1"/>
    <col min="5" max="5" width="15.44140625" bestFit="1" customWidth="1"/>
    <col min="6" max="6" width="16.21875" bestFit="1" customWidth="1"/>
    <col min="7" max="7" width="17.6640625" bestFit="1" customWidth="1"/>
    <col min="8" max="8" width="24.6640625" bestFit="1" customWidth="1"/>
    <col min="9" max="9" width="14.109375" customWidth="1"/>
  </cols>
  <sheetData>
    <row r="1" spans="1:11" ht="34.799999999999997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37.799999999999997" customHeight="1" x14ac:dyDescent="0.45">
      <c r="A2" s="5" t="s">
        <v>1</v>
      </c>
      <c r="B2" s="5" t="s">
        <v>2</v>
      </c>
      <c r="C2" s="13" t="s">
        <v>3</v>
      </c>
      <c r="D2" s="5" t="s">
        <v>5</v>
      </c>
      <c r="E2" s="5" t="s">
        <v>6</v>
      </c>
      <c r="F2" s="5" t="s">
        <v>7</v>
      </c>
      <c r="G2" s="10" t="s">
        <v>8</v>
      </c>
      <c r="H2" s="10" t="s">
        <v>9</v>
      </c>
    </row>
    <row r="3" spans="1:11" ht="23.4" x14ac:dyDescent="0.45">
      <c r="A3" s="5"/>
      <c r="B3" s="5"/>
      <c r="C3" s="14" t="s">
        <v>4</v>
      </c>
      <c r="D3" s="5"/>
      <c r="E3" s="5"/>
      <c r="F3" s="5"/>
      <c r="G3" s="10"/>
      <c r="H3" s="10"/>
    </row>
    <row r="4" spans="1:11" ht="18" x14ac:dyDescent="0.35">
      <c r="A4" s="11" t="s">
        <v>10</v>
      </c>
      <c r="B4" s="11">
        <v>1</v>
      </c>
      <c r="C4" s="11">
        <v>200</v>
      </c>
      <c r="D4" s="11" t="s">
        <v>22</v>
      </c>
      <c r="E4" s="11" t="s">
        <v>22</v>
      </c>
      <c r="F4" s="11" t="s">
        <v>22</v>
      </c>
      <c r="G4" s="9">
        <v>0.1</v>
      </c>
      <c r="H4" s="9">
        <f>1-G4</f>
        <v>0.9</v>
      </c>
    </row>
    <row r="5" spans="1:11" ht="18" x14ac:dyDescent="0.35">
      <c r="A5" s="11" t="s">
        <v>11</v>
      </c>
      <c r="B5" s="11">
        <v>2</v>
      </c>
      <c r="C5" s="11">
        <v>135</v>
      </c>
      <c r="D5" s="11">
        <v>200</v>
      </c>
      <c r="E5" s="11">
        <v>200</v>
      </c>
      <c r="F5" s="11">
        <v>200</v>
      </c>
      <c r="G5" s="9">
        <v>0.5</v>
      </c>
      <c r="H5" s="9">
        <f>1-G5</f>
        <v>0.5</v>
      </c>
    </row>
    <row r="6" spans="1:11" ht="18" x14ac:dyDescent="0.35">
      <c r="A6" s="11" t="s">
        <v>12</v>
      </c>
      <c r="B6" s="11">
        <v>3</v>
      </c>
      <c r="C6" s="11">
        <v>195</v>
      </c>
      <c r="D6" s="11">
        <f>$G$4*C5+$H$4*D5</f>
        <v>193.5</v>
      </c>
      <c r="E6" s="12">
        <f>$G$5*C5+$H$5*E5</f>
        <v>167.5</v>
      </c>
      <c r="F6" s="11">
        <f>$G$6*C5+$H$6*F5</f>
        <v>141.5</v>
      </c>
      <c r="G6" s="9">
        <v>0.9</v>
      </c>
      <c r="H6" s="9">
        <f>1-G6</f>
        <v>9.9999999999999978E-2</v>
      </c>
    </row>
    <row r="7" spans="1:11" ht="18" x14ac:dyDescent="0.35">
      <c r="A7" s="11" t="s">
        <v>13</v>
      </c>
      <c r="B7" s="11">
        <v>4</v>
      </c>
      <c r="C7" s="11">
        <v>197</v>
      </c>
      <c r="D7" s="11">
        <f t="shared" ref="D7:D15" si="0">$G$4*C6+$H$4*D6</f>
        <v>193.65</v>
      </c>
      <c r="E7" s="12">
        <f t="shared" ref="E7:E15" si="1">$G$5*C6+$H$5*E6</f>
        <v>181.25</v>
      </c>
      <c r="F7" s="12">
        <f t="shared" ref="F7:F15" si="2">$G$6*C6+$H$6*F6</f>
        <v>189.65</v>
      </c>
      <c r="G7" s="2"/>
      <c r="H7" s="2"/>
    </row>
    <row r="8" spans="1:11" ht="18" x14ac:dyDescent="0.35">
      <c r="A8" s="11" t="s">
        <v>14</v>
      </c>
      <c r="B8" s="11">
        <v>5</v>
      </c>
      <c r="C8" s="11">
        <v>310</v>
      </c>
      <c r="D8" s="12">
        <f t="shared" si="0"/>
        <v>193.98500000000001</v>
      </c>
      <c r="E8" s="12">
        <f t="shared" si="1"/>
        <v>189.125</v>
      </c>
      <c r="F8" s="12">
        <f t="shared" si="2"/>
        <v>196.26500000000001</v>
      </c>
      <c r="G8" s="2"/>
      <c r="H8" s="2"/>
    </row>
    <row r="9" spans="1:11" ht="18" x14ac:dyDescent="0.35">
      <c r="A9" s="11" t="s">
        <v>15</v>
      </c>
      <c r="B9" s="11">
        <v>6</v>
      </c>
      <c r="C9" s="11">
        <v>175</v>
      </c>
      <c r="D9" s="12">
        <f t="shared" si="0"/>
        <v>205.58650000000003</v>
      </c>
      <c r="E9" s="12">
        <f t="shared" si="1"/>
        <v>249.5625</v>
      </c>
      <c r="F9" s="12">
        <f t="shared" si="2"/>
        <v>298.62650000000002</v>
      </c>
      <c r="G9" s="2"/>
      <c r="H9" s="2"/>
    </row>
    <row r="10" spans="1:11" ht="18" x14ac:dyDescent="0.35">
      <c r="A10" s="11" t="s">
        <v>16</v>
      </c>
      <c r="B10" s="11">
        <v>7</v>
      </c>
      <c r="C10" s="11">
        <v>155</v>
      </c>
      <c r="D10" s="12">
        <f t="shared" si="0"/>
        <v>202.52785000000003</v>
      </c>
      <c r="E10" s="12">
        <f t="shared" si="1"/>
        <v>212.28125</v>
      </c>
      <c r="F10" s="12">
        <f t="shared" si="2"/>
        <v>187.36265</v>
      </c>
      <c r="G10" s="2"/>
      <c r="H10" s="2"/>
    </row>
    <row r="11" spans="1:11" ht="18" x14ac:dyDescent="0.35">
      <c r="A11" s="11" t="s">
        <v>17</v>
      </c>
      <c r="B11" s="11">
        <v>8</v>
      </c>
      <c r="C11" s="11">
        <v>130</v>
      </c>
      <c r="D11" s="12">
        <f t="shared" si="0"/>
        <v>197.77506500000004</v>
      </c>
      <c r="E11" s="12">
        <f t="shared" si="1"/>
        <v>183.640625</v>
      </c>
      <c r="F11" s="12">
        <f t="shared" si="2"/>
        <v>158.236265</v>
      </c>
      <c r="G11" s="2"/>
      <c r="H11" s="2"/>
    </row>
    <row r="12" spans="1:11" ht="18" x14ac:dyDescent="0.35">
      <c r="A12" s="11" t="s">
        <v>18</v>
      </c>
      <c r="B12" s="11">
        <v>9</v>
      </c>
      <c r="C12" s="11">
        <v>220</v>
      </c>
      <c r="D12" s="12">
        <f t="shared" si="0"/>
        <v>190.99755850000005</v>
      </c>
      <c r="E12" s="12">
        <f t="shared" si="1"/>
        <v>156.8203125</v>
      </c>
      <c r="F12" s="12">
        <f t="shared" si="2"/>
        <v>132.82362649999999</v>
      </c>
      <c r="G12" s="2"/>
      <c r="H12" s="2" t="s">
        <v>23</v>
      </c>
    </row>
    <row r="13" spans="1:11" ht="18" x14ac:dyDescent="0.35">
      <c r="A13" s="11" t="s">
        <v>19</v>
      </c>
      <c r="B13" s="11">
        <v>10</v>
      </c>
      <c r="C13" s="11">
        <v>277.5</v>
      </c>
      <c r="D13" s="12">
        <f t="shared" si="0"/>
        <v>193.89780265000005</v>
      </c>
      <c r="E13" s="12">
        <f t="shared" si="1"/>
        <v>188.41015625</v>
      </c>
      <c r="F13" s="12">
        <f t="shared" si="2"/>
        <v>211.28236264999998</v>
      </c>
      <c r="G13" s="2"/>
      <c r="H13" s="2"/>
    </row>
    <row r="14" spans="1:11" ht="18" x14ac:dyDescent="0.35">
      <c r="A14" s="11" t="s">
        <v>20</v>
      </c>
      <c r="B14" s="11">
        <v>11</v>
      </c>
      <c r="C14" s="11">
        <v>235</v>
      </c>
      <c r="D14" s="12">
        <f t="shared" si="0"/>
        <v>202.25802238500003</v>
      </c>
      <c r="E14" s="12">
        <f t="shared" si="1"/>
        <v>232.955078125</v>
      </c>
      <c r="F14" s="12">
        <f t="shared" si="2"/>
        <v>270.878236265</v>
      </c>
      <c r="G14" s="2"/>
      <c r="H14" s="2"/>
    </row>
    <row r="15" spans="1:11" ht="18" x14ac:dyDescent="0.35">
      <c r="A15" s="11" t="s">
        <v>21</v>
      </c>
      <c r="B15" s="11">
        <v>12</v>
      </c>
      <c r="C15" s="11" t="s">
        <v>22</v>
      </c>
      <c r="D15" s="12">
        <f t="shared" si="0"/>
        <v>205.53222014650004</v>
      </c>
      <c r="E15" s="12">
        <f t="shared" si="1"/>
        <v>233.9775390625</v>
      </c>
      <c r="F15" s="12">
        <f t="shared" si="2"/>
        <v>238.58782362649998</v>
      </c>
      <c r="G15" s="2"/>
      <c r="H15" s="2"/>
    </row>
    <row r="16" spans="1:11" ht="18" x14ac:dyDescent="0.35">
      <c r="A16" s="1"/>
      <c r="B16" s="1"/>
      <c r="C16" s="1"/>
      <c r="D16" s="1"/>
      <c r="E16" s="1"/>
      <c r="F16" s="1"/>
    </row>
    <row r="17" spans="1:8" ht="18" x14ac:dyDescent="0.35">
      <c r="A17" s="1"/>
      <c r="B17" s="1"/>
      <c r="C17" s="1"/>
      <c r="D17" s="22" t="s">
        <v>36</v>
      </c>
      <c r="E17" s="1"/>
      <c r="F17" s="1"/>
    </row>
    <row r="18" spans="1:8" ht="18" x14ac:dyDescent="0.35">
      <c r="A18" s="1"/>
      <c r="B18" s="1"/>
      <c r="C18" s="1"/>
      <c r="D18" s="1"/>
      <c r="E18" s="1"/>
      <c r="F18" s="1"/>
    </row>
    <row r="19" spans="1:8" ht="23.4" x14ac:dyDescent="0.45">
      <c r="A19" s="5" t="s">
        <v>1</v>
      </c>
      <c r="B19" s="5" t="s">
        <v>2</v>
      </c>
      <c r="C19" s="14" t="s">
        <v>3</v>
      </c>
      <c r="D19" s="8" t="s">
        <v>25</v>
      </c>
      <c r="E19" s="6" t="s">
        <v>26</v>
      </c>
      <c r="F19" s="5" t="s">
        <v>27</v>
      </c>
      <c r="G19" s="5" t="s">
        <v>28</v>
      </c>
      <c r="H19" s="5" t="s">
        <v>29</v>
      </c>
    </row>
    <row r="20" spans="1:8" ht="23.4" x14ac:dyDescent="0.45">
      <c r="A20" s="5"/>
      <c r="B20" s="5"/>
      <c r="C20" s="14" t="s">
        <v>24</v>
      </c>
      <c r="D20" s="7"/>
      <c r="E20" s="5"/>
      <c r="F20" s="5"/>
      <c r="G20" s="5"/>
      <c r="H20" s="5"/>
    </row>
    <row r="21" spans="1:8" ht="18" x14ac:dyDescent="0.35">
      <c r="A21" s="11" t="s">
        <v>11</v>
      </c>
      <c r="B21" s="11">
        <v>2</v>
      </c>
      <c r="C21" s="11">
        <v>135</v>
      </c>
      <c r="D21" s="11">
        <v>200</v>
      </c>
      <c r="E21" s="16">
        <f>C21-D21</f>
        <v>-65</v>
      </c>
      <c r="F21" s="16">
        <f>ABS(E21)</f>
        <v>65</v>
      </c>
      <c r="G21" s="16">
        <f>F21^2</f>
        <v>4225</v>
      </c>
      <c r="H21" s="18">
        <f>(F21/C21)*100</f>
        <v>48.148148148148145</v>
      </c>
    </row>
    <row r="22" spans="1:8" ht="18" x14ac:dyDescent="0.35">
      <c r="A22" s="11" t="s">
        <v>12</v>
      </c>
      <c r="B22" s="11">
        <v>3</v>
      </c>
      <c r="C22" s="11">
        <v>195</v>
      </c>
      <c r="D22" s="11">
        <f>$G$4*C21+$H$4*D21</f>
        <v>193.5</v>
      </c>
      <c r="E22" s="16">
        <f t="shared" ref="E22:E30" si="3">C22-D22</f>
        <v>1.5</v>
      </c>
      <c r="F22" s="16">
        <f t="shared" ref="F22:F31" si="4">ABS(E22)</f>
        <v>1.5</v>
      </c>
      <c r="G22" s="16">
        <f t="shared" ref="G22:G31" si="5">F22^2</f>
        <v>2.25</v>
      </c>
      <c r="H22" s="18">
        <f t="shared" ref="H22:H30" si="6">(F22/C22)*100</f>
        <v>0.76923076923076927</v>
      </c>
    </row>
    <row r="23" spans="1:8" ht="18" x14ac:dyDescent="0.35">
      <c r="A23" s="11" t="s">
        <v>13</v>
      </c>
      <c r="B23" s="11">
        <v>4</v>
      </c>
      <c r="C23" s="11">
        <v>197</v>
      </c>
      <c r="D23" s="11">
        <f t="shared" ref="D23:D30" si="7">$G$4*C22+$H$4*D22</f>
        <v>193.65</v>
      </c>
      <c r="E23" s="18">
        <f t="shared" si="3"/>
        <v>3.3499999999999943</v>
      </c>
      <c r="F23" s="18">
        <f t="shared" si="4"/>
        <v>3.3499999999999943</v>
      </c>
      <c r="G23" s="18">
        <f t="shared" si="5"/>
        <v>11.222499999999961</v>
      </c>
      <c r="H23" s="18">
        <f t="shared" si="6"/>
        <v>1.700507614213195</v>
      </c>
    </row>
    <row r="24" spans="1:8" ht="18" x14ac:dyDescent="0.35">
      <c r="A24" s="11" t="s">
        <v>14</v>
      </c>
      <c r="B24" s="11">
        <v>5</v>
      </c>
      <c r="C24" s="11">
        <v>310</v>
      </c>
      <c r="D24" s="12">
        <f t="shared" si="7"/>
        <v>193.98500000000001</v>
      </c>
      <c r="E24" s="18">
        <f t="shared" si="3"/>
        <v>116.01499999999999</v>
      </c>
      <c r="F24" s="18">
        <f t="shared" si="4"/>
        <v>116.01499999999999</v>
      </c>
      <c r="G24" s="18">
        <f t="shared" si="5"/>
        <v>13459.480224999998</v>
      </c>
      <c r="H24" s="18">
        <f t="shared" si="6"/>
        <v>37.424193548387095</v>
      </c>
    </row>
    <row r="25" spans="1:8" ht="18" x14ac:dyDescent="0.35">
      <c r="A25" s="11" t="s">
        <v>15</v>
      </c>
      <c r="B25" s="11">
        <v>6</v>
      </c>
      <c r="C25" s="11">
        <v>175</v>
      </c>
      <c r="D25" s="12">
        <f t="shared" si="7"/>
        <v>205.58650000000003</v>
      </c>
      <c r="E25" s="18">
        <f t="shared" si="3"/>
        <v>-30.586500000000029</v>
      </c>
      <c r="F25" s="18">
        <f t="shared" si="4"/>
        <v>30.586500000000029</v>
      </c>
      <c r="G25" s="18">
        <f t="shared" si="5"/>
        <v>935.53398225000183</v>
      </c>
      <c r="H25" s="18">
        <f t="shared" si="6"/>
        <v>17.478000000000016</v>
      </c>
    </row>
    <row r="26" spans="1:8" ht="18" x14ac:dyDescent="0.35">
      <c r="A26" s="11" t="s">
        <v>16</v>
      </c>
      <c r="B26" s="11">
        <v>7</v>
      </c>
      <c r="C26" s="11">
        <v>155</v>
      </c>
      <c r="D26" s="12">
        <f t="shared" si="7"/>
        <v>202.52785000000003</v>
      </c>
      <c r="E26" s="18">
        <f t="shared" si="3"/>
        <v>-47.527850000000029</v>
      </c>
      <c r="F26" s="18">
        <f t="shared" si="4"/>
        <v>47.527850000000029</v>
      </c>
      <c r="G26" s="18">
        <f t="shared" si="5"/>
        <v>2258.8965256225028</v>
      </c>
      <c r="H26" s="18">
        <f t="shared" si="6"/>
        <v>30.663129032258084</v>
      </c>
    </row>
    <row r="27" spans="1:8" ht="18" x14ac:dyDescent="0.35">
      <c r="A27" s="11" t="s">
        <v>17</v>
      </c>
      <c r="B27" s="11">
        <v>8</v>
      </c>
      <c r="C27" s="11">
        <v>130</v>
      </c>
      <c r="D27" s="12">
        <f t="shared" si="7"/>
        <v>197.77506500000004</v>
      </c>
      <c r="E27" s="18">
        <f t="shared" si="3"/>
        <v>-67.775065000000041</v>
      </c>
      <c r="F27" s="18">
        <f t="shared" si="4"/>
        <v>67.775065000000041</v>
      </c>
      <c r="G27" s="18">
        <f t="shared" si="5"/>
        <v>4593.4594357542301</v>
      </c>
      <c r="H27" s="18">
        <f t="shared" si="6"/>
        <v>52.134665384615417</v>
      </c>
    </row>
    <row r="28" spans="1:8" ht="18" x14ac:dyDescent="0.35">
      <c r="A28" s="11" t="s">
        <v>18</v>
      </c>
      <c r="B28" s="11">
        <v>9</v>
      </c>
      <c r="C28" s="11">
        <v>220</v>
      </c>
      <c r="D28" s="12">
        <f t="shared" si="7"/>
        <v>190.99755850000005</v>
      </c>
      <c r="E28" s="18">
        <f t="shared" si="3"/>
        <v>29.002441499999946</v>
      </c>
      <c r="F28" s="18">
        <f t="shared" si="4"/>
        <v>29.002441499999946</v>
      </c>
      <c r="G28" s="18">
        <f t="shared" si="5"/>
        <v>841.14161296091913</v>
      </c>
      <c r="H28" s="18">
        <f t="shared" si="6"/>
        <v>13.182927954545431</v>
      </c>
    </row>
    <row r="29" spans="1:8" ht="18" x14ac:dyDescent="0.35">
      <c r="A29" s="11" t="s">
        <v>19</v>
      </c>
      <c r="B29" s="11">
        <v>10</v>
      </c>
      <c r="C29" s="11">
        <v>277.5</v>
      </c>
      <c r="D29" s="12">
        <f t="shared" si="7"/>
        <v>193.89780265000005</v>
      </c>
      <c r="E29" s="18">
        <f t="shared" si="3"/>
        <v>83.602197349999955</v>
      </c>
      <c r="F29" s="18">
        <f t="shared" si="4"/>
        <v>83.602197349999955</v>
      </c>
      <c r="G29" s="18">
        <f t="shared" si="5"/>
        <v>6989.3274017483391</v>
      </c>
      <c r="H29" s="18">
        <f t="shared" si="6"/>
        <v>30.126917963963944</v>
      </c>
    </row>
    <row r="30" spans="1:8" ht="18" x14ac:dyDescent="0.35">
      <c r="A30" s="11" t="s">
        <v>20</v>
      </c>
      <c r="B30" s="11">
        <v>11</v>
      </c>
      <c r="C30" s="11">
        <v>235</v>
      </c>
      <c r="D30" s="12">
        <f t="shared" si="7"/>
        <v>202.25802238500003</v>
      </c>
      <c r="E30" s="18">
        <f t="shared" si="3"/>
        <v>32.741977614999968</v>
      </c>
      <c r="F30" s="18">
        <f t="shared" si="4"/>
        <v>32.741977614999968</v>
      </c>
      <c r="G30" s="18">
        <f t="shared" si="5"/>
        <v>1072.037098141159</v>
      </c>
      <c r="H30" s="18">
        <f t="shared" si="6"/>
        <v>13.93275643191488</v>
      </c>
    </row>
    <row r="31" spans="1:8" ht="18" x14ac:dyDescent="0.35">
      <c r="D31" s="20" t="s">
        <v>30</v>
      </c>
      <c r="E31" s="21">
        <f>SUM(E21:E30)</f>
        <v>55.32220146499975</v>
      </c>
      <c r="F31" s="21">
        <f>SUM(F21:F30)</f>
        <v>477.10103146500001</v>
      </c>
      <c r="G31" s="21">
        <f>SUM(G21:G30)</f>
        <v>34388.348781477151</v>
      </c>
      <c r="H31" s="21">
        <f>SUM(H21:H30)</f>
        <v>245.56047684727693</v>
      </c>
    </row>
    <row r="35" spans="1:8" ht="18" x14ac:dyDescent="0.35">
      <c r="C35" s="7" t="s">
        <v>31</v>
      </c>
      <c r="D35" s="23">
        <f>E31/D39</f>
        <v>5.5322201464999754</v>
      </c>
    </row>
    <row r="36" spans="1:8" ht="18" x14ac:dyDescent="0.35">
      <c r="C36" s="15" t="s">
        <v>32</v>
      </c>
      <c r="D36" s="24">
        <f>F31/D39</f>
        <v>47.710103146500003</v>
      </c>
    </row>
    <row r="37" spans="1:8" ht="18" x14ac:dyDescent="0.35">
      <c r="C37" s="25" t="s">
        <v>33</v>
      </c>
      <c r="D37" s="26">
        <f>G31/D39</f>
        <v>3438.8348781477152</v>
      </c>
    </row>
    <row r="38" spans="1:8" ht="18" x14ac:dyDescent="0.35">
      <c r="C38" s="17" t="s">
        <v>34</v>
      </c>
      <c r="D38" s="27">
        <f>H31/D39</f>
        <v>24.556047684727695</v>
      </c>
    </row>
    <row r="39" spans="1:8" ht="18" x14ac:dyDescent="0.35">
      <c r="C39" s="28" t="s">
        <v>35</v>
      </c>
      <c r="D39" s="28">
        <v>10</v>
      </c>
    </row>
    <row r="40" spans="1:8" ht="18" x14ac:dyDescent="0.35">
      <c r="C40" s="1"/>
      <c r="D40" s="1"/>
    </row>
    <row r="43" spans="1:8" ht="18" x14ac:dyDescent="0.35">
      <c r="D43" s="22" t="s">
        <v>37</v>
      </c>
    </row>
    <row r="45" spans="1:8" ht="23.4" x14ac:dyDescent="0.45">
      <c r="A45" s="5" t="s">
        <v>1</v>
      </c>
      <c r="B45" s="5" t="s">
        <v>2</v>
      </c>
      <c r="C45" s="14" t="s">
        <v>3</v>
      </c>
      <c r="D45" s="8" t="s">
        <v>25</v>
      </c>
      <c r="E45" s="6" t="s">
        <v>26</v>
      </c>
      <c r="F45" s="5" t="s">
        <v>27</v>
      </c>
      <c r="G45" s="5" t="s">
        <v>28</v>
      </c>
      <c r="H45" s="5" t="s">
        <v>29</v>
      </c>
    </row>
    <row r="46" spans="1:8" ht="23.4" x14ac:dyDescent="0.45">
      <c r="A46" s="5"/>
      <c r="B46" s="5"/>
      <c r="C46" s="14" t="s">
        <v>24</v>
      </c>
      <c r="D46" s="7"/>
      <c r="E46" s="5"/>
      <c r="F46" s="5"/>
      <c r="G46" s="5"/>
      <c r="H46" s="5"/>
    </row>
    <row r="47" spans="1:8" ht="18" x14ac:dyDescent="0.35">
      <c r="A47" s="11" t="s">
        <v>11</v>
      </c>
      <c r="B47" s="11">
        <v>2</v>
      </c>
      <c r="C47" s="11">
        <v>135</v>
      </c>
      <c r="D47" s="11">
        <v>200</v>
      </c>
      <c r="E47" s="16">
        <f>C47-D47</f>
        <v>-65</v>
      </c>
      <c r="F47" s="16">
        <f>ABS(E47)</f>
        <v>65</v>
      </c>
      <c r="G47" s="16">
        <f>F47^2</f>
        <v>4225</v>
      </c>
      <c r="H47" s="18">
        <f>(F47/C47)*100</f>
        <v>48.148148148148145</v>
      </c>
    </row>
    <row r="48" spans="1:8" ht="18" x14ac:dyDescent="0.35">
      <c r="A48" s="11" t="s">
        <v>12</v>
      </c>
      <c r="B48" s="11">
        <v>3</v>
      </c>
      <c r="C48" s="11">
        <v>195</v>
      </c>
      <c r="D48" s="12">
        <v>167.5</v>
      </c>
      <c r="E48" s="16">
        <f t="shared" ref="E48:E56" si="8">C48-D48</f>
        <v>27.5</v>
      </c>
      <c r="F48" s="16">
        <f t="shared" ref="F48:F56" si="9">ABS(E48)</f>
        <v>27.5</v>
      </c>
      <c r="G48" s="16">
        <f t="shared" ref="G48:G56" si="10">F48^2</f>
        <v>756.25</v>
      </c>
      <c r="H48" s="18">
        <f t="shared" ref="H48:H56" si="11">(F48/C48)*100</f>
        <v>14.102564102564102</v>
      </c>
    </row>
    <row r="49" spans="1:8" ht="18" x14ac:dyDescent="0.35">
      <c r="A49" s="11" t="s">
        <v>13</v>
      </c>
      <c r="B49" s="11">
        <v>4</v>
      </c>
      <c r="C49" s="11">
        <v>197</v>
      </c>
      <c r="D49" s="12">
        <v>181.25</v>
      </c>
      <c r="E49" s="18">
        <f t="shared" si="8"/>
        <v>15.75</v>
      </c>
      <c r="F49" s="18">
        <f t="shared" si="9"/>
        <v>15.75</v>
      </c>
      <c r="G49" s="18">
        <f t="shared" si="10"/>
        <v>248.0625</v>
      </c>
      <c r="H49" s="18">
        <f t="shared" si="11"/>
        <v>7.9949238578680211</v>
      </c>
    </row>
    <row r="50" spans="1:8" ht="18" x14ac:dyDescent="0.35">
      <c r="A50" s="11" t="s">
        <v>14</v>
      </c>
      <c r="B50" s="11">
        <v>5</v>
      </c>
      <c r="C50" s="11">
        <v>310</v>
      </c>
      <c r="D50" s="12">
        <v>189.13</v>
      </c>
      <c r="E50" s="18">
        <f t="shared" si="8"/>
        <v>120.87</v>
      </c>
      <c r="F50" s="18">
        <f t="shared" si="9"/>
        <v>120.87</v>
      </c>
      <c r="G50" s="18">
        <f t="shared" si="10"/>
        <v>14609.556900000001</v>
      </c>
      <c r="H50" s="18">
        <f t="shared" si="11"/>
        <v>38.990322580645163</v>
      </c>
    </row>
    <row r="51" spans="1:8" ht="18" x14ac:dyDescent="0.35">
      <c r="A51" s="11" t="s">
        <v>15</v>
      </c>
      <c r="B51" s="11">
        <v>6</v>
      </c>
      <c r="C51" s="11">
        <v>175</v>
      </c>
      <c r="D51" s="12">
        <v>249.56</v>
      </c>
      <c r="E51" s="18">
        <f t="shared" si="8"/>
        <v>-74.56</v>
      </c>
      <c r="F51" s="18">
        <f t="shared" si="9"/>
        <v>74.56</v>
      </c>
      <c r="G51" s="18">
        <f t="shared" si="10"/>
        <v>5559.1936000000005</v>
      </c>
      <c r="H51" s="18">
        <f t="shared" si="11"/>
        <v>42.605714285714285</v>
      </c>
    </row>
    <row r="52" spans="1:8" ht="18" x14ac:dyDescent="0.35">
      <c r="A52" s="11" t="s">
        <v>16</v>
      </c>
      <c r="B52" s="11">
        <v>7</v>
      </c>
      <c r="C52" s="11">
        <v>155</v>
      </c>
      <c r="D52" s="12">
        <v>212.28</v>
      </c>
      <c r="E52" s="18">
        <f t="shared" si="8"/>
        <v>-57.28</v>
      </c>
      <c r="F52" s="18">
        <f t="shared" si="9"/>
        <v>57.28</v>
      </c>
      <c r="G52" s="18">
        <f t="shared" si="10"/>
        <v>3280.9983999999999</v>
      </c>
      <c r="H52" s="18">
        <f t="shared" si="11"/>
        <v>36.954838709677418</v>
      </c>
    </row>
    <row r="53" spans="1:8" ht="18" x14ac:dyDescent="0.35">
      <c r="A53" s="11" t="s">
        <v>17</v>
      </c>
      <c r="B53" s="11">
        <v>8</v>
      </c>
      <c r="C53" s="11">
        <v>130</v>
      </c>
      <c r="D53" s="12">
        <v>183.64</v>
      </c>
      <c r="E53" s="18">
        <f t="shared" si="8"/>
        <v>-53.639999999999986</v>
      </c>
      <c r="F53" s="18">
        <f t="shared" si="9"/>
        <v>53.639999999999986</v>
      </c>
      <c r="G53" s="18">
        <f t="shared" si="10"/>
        <v>2877.2495999999987</v>
      </c>
      <c r="H53" s="18">
        <f t="shared" si="11"/>
        <v>41.26153846153845</v>
      </c>
    </row>
    <row r="54" spans="1:8" ht="18" x14ac:dyDescent="0.35">
      <c r="A54" s="11" t="s">
        <v>18</v>
      </c>
      <c r="B54" s="11">
        <v>9</v>
      </c>
      <c r="C54" s="11">
        <v>220</v>
      </c>
      <c r="D54" s="12">
        <v>156.82</v>
      </c>
      <c r="E54" s="18">
        <f t="shared" si="8"/>
        <v>63.180000000000007</v>
      </c>
      <c r="F54" s="18">
        <f t="shared" si="9"/>
        <v>63.180000000000007</v>
      </c>
      <c r="G54" s="18">
        <f t="shared" si="10"/>
        <v>3991.7124000000008</v>
      </c>
      <c r="H54" s="18">
        <f t="shared" si="11"/>
        <v>28.718181818181819</v>
      </c>
    </row>
    <row r="55" spans="1:8" ht="18" x14ac:dyDescent="0.35">
      <c r="A55" s="11" t="s">
        <v>19</v>
      </c>
      <c r="B55" s="11">
        <v>10</v>
      </c>
      <c r="C55" s="11">
        <v>277.5</v>
      </c>
      <c r="D55" s="12">
        <v>188.41</v>
      </c>
      <c r="E55" s="18">
        <f t="shared" si="8"/>
        <v>89.09</v>
      </c>
      <c r="F55" s="18">
        <f t="shared" si="9"/>
        <v>89.09</v>
      </c>
      <c r="G55" s="18">
        <f t="shared" si="10"/>
        <v>7937.0281000000004</v>
      </c>
      <c r="H55" s="18">
        <f t="shared" si="11"/>
        <v>32.104504504504504</v>
      </c>
    </row>
    <row r="56" spans="1:8" ht="18" x14ac:dyDescent="0.35">
      <c r="A56" s="11" t="s">
        <v>20</v>
      </c>
      <c r="B56" s="11">
        <v>11</v>
      </c>
      <c r="C56" s="11">
        <v>235</v>
      </c>
      <c r="D56" s="12">
        <v>232.96</v>
      </c>
      <c r="E56" s="18">
        <f t="shared" si="8"/>
        <v>2.039999999999992</v>
      </c>
      <c r="F56" s="18">
        <f t="shared" si="9"/>
        <v>2.039999999999992</v>
      </c>
      <c r="G56" s="18">
        <f t="shared" si="10"/>
        <v>4.1615999999999671</v>
      </c>
      <c r="H56" s="18">
        <f t="shared" si="11"/>
        <v>0.86808510638297542</v>
      </c>
    </row>
    <row r="57" spans="1:8" ht="18" x14ac:dyDescent="0.35">
      <c r="D57" s="20" t="s">
        <v>30</v>
      </c>
      <c r="E57" s="21">
        <f>SUM(E47:E56)</f>
        <v>67.950000000000017</v>
      </c>
      <c r="F57" s="21">
        <f>SUM(F47:F56)</f>
        <v>568.91</v>
      </c>
      <c r="G57" s="21">
        <f>SUM(G47:G56)</f>
        <v>43489.213100000008</v>
      </c>
      <c r="H57" s="21">
        <f>SUM(H47:H56)</f>
        <v>291.74882157522489</v>
      </c>
    </row>
    <row r="61" spans="1:8" ht="18" x14ac:dyDescent="0.35">
      <c r="C61" s="28" t="s">
        <v>31</v>
      </c>
      <c r="D61" s="29">
        <f>E57/D65</f>
        <v>6.7950000000000017</v>
      </c>
    </row>
    <row r="62" spans="1:8" ht="18" x14ac:dyDescent="0.35">
      <c r="C62" s="7" t="s">
        <v>32</v>
      </c>
      <c r="D62" s="23">
        <f>F57/D65</f>
        <v>56.890999999999998</v>
      </c>
    </row>
    <row r="63" spans="1:8" ht="18" x14ac:dyDescent="0.35">
      <c r="C63" s="30" t="s">
        <v>33</v>
      </c>
      <c r="D63" s="31">
        <f>G57/D65</f>
        <v>4348.9213100000006</v>
      </c>
    </row>
    <row r="64" spans="1:8" ht="18" x14ac:dyDescent="0.35">
      <c r="C64" s="32" t="s">
        <v>34</v>
      </c>
      <c r="D64" s="33">
        <f>H57/D65</f>
        <v>29.174882157522489</v>
      </c>
    </row>
    <row r="65" spans="1:8" ht="18" x14ac:dyDescent="0.35">
      <c r="C65" s="34" t="s">
        <v>35</v>
      </c>
      <c r="D65" s="34">
        <v>10</v>
      </c>
    </row>
    <row r="66" spans="1:8" ht="18" x14ac:dyDescent="0.35">
      <c r="C66" s="1"/>
      <c r="D66" s="1"/>
    </row>
    <row r="67" spans="1:8" ht="18" x14ac:dyDescent="0.35">
      <c r="E67" s="22" t="s">
        <v>38</v>
      </c>
    </row>
    <row r="69" spans="1:8" ht="23.4" x14ac:dyDescent="0.45">
      <c r="A69" s="5" t="s">
        <v>1</v>
      </c>
      <c r="B69" s="5" t="s">
        <v>2</v>
      </c>
      <c r="C69" s="14" t="s">
        <v>3</v>
      </c>
      <c r="D69" s="8" t="s">
        <v>25</v>
      </c>
      <c r="E69" s="6" t="s">
        <v>26</v>
      </c>
      <c r="F69" s="5" t="s">
        <v>27</v>
      </c>
      <c r="G69" s="5" t="s">
        <v>28</v>
      </c>
      <c r="H69" s="5" t="s">
        <v>29</v>
      </c>
    </row>
    <row r="70" spans="1:8" ht="23.4" x14ac:dyDescent="0.45">
      <c r="A70" s="5"/>
      <c r="B70" s="5"/>
      <c r="C70" s="14" t="s">
        <v>24</v>
      </c>
      <c r="D70" s="7"/>
      <c r="E70" s="5"/>
      <c r="F70" s="5"/>
      <c r="G70" s="5"/>
      <c r="H70" s="5"/>
    </row>
    <row r="71" spans="1:8" ht="18" x14ac:dyDescent="0.35">
      <c r="A71" s="11" t="s">
        <v>11</v>
      </c>
      <c r="B71" s="11">
        <v>2</v>
      </c>
      <c r="C71" s="11">
        <v>135</v>
      </c>
      <c r="D71" s="11">
        <v>200</v>
      </c>
      <c r="E71" s="16">
        <f>C71-D71</f>
        <v>-65</v>
      </c>
      <c r="F71" s="16">
        <f>ABS(E71)</f>
        <v>65</v>
      </c>
      <c r="G71" s="16">
        <f>F71^2</f>
        <v>4225</v>
      </c>
      <c r="H71" s="18">
        <f>(F71/C71)*100</f>
        <v>48.148148148148145</v>
      </c>
    </row>
    <row r="72" spans="1:8" ht="18" x14ac:dyDescent="0.35">
      <c r="A72" s="11" t="s">
        <v>12</v>
      </c>
      <c r="B72" s="11">
        <v>3</v>
      </c>
      <c r="C72" s="11">
        <v>195</v>
      </c>
      <c r="D72" s="12">
        <v>141.5</v>
      </c>
      <c r="E72" s="16">
        <f t="shared" ref="E72:E80" si="12">C72-D72</f>
        <v>53.5</v>
      </c>
      <c r="F72" s="16">
        <f t="shared" ref="F72:F80" si="13">ABS(E72)</f>
        <v>53.5</v>
      </c>
      <c r="G72" s="16">
        <f t="shared" ref="G72:G80" si="14">F72^2</f>
        <v>2862.25</v>
      </c>
      <c r="H72" s="18">
        <f t="shared" ref="H72:H80" si="15">(F72/C72)*100</f>
        <v>27.435897435897438</v>
      </c>
    </row>
    <row r="73" spans="1:8" ht="18" x14ac:dyDescent="0.35">
      <c r="A73" s="11" t="s">
        <v>13</v>
      </c>
      <c r="B73" s="11">
        <v>4</v>
      </c>
      <c r="C73" s="11">
        <v>197</v>
      </c>
      <c r="D73" s="12">
        <v>189.65</v>
      </c>
      <c r="E73" s="18">
        <f t="shared" si="12"/>
        <v>7.3499999999999943</v>
      </c>
      <c r="F73" s="18">
        <f t="shared" si="13"/>
        <v>7.3499999999999943</v>
      </c>
      <c r="G73" s="18">
        <f t="shared" si="14"/>
        <v>54.022499999999916</v>
      </c>
      <c r="H73" s="18">
        <f t="shared" si="15"/>
        <v>3.7309644670050734</v>
      </c>
    </row>
    <row r="74" spans="1:8" ht="18" x14ac:dyDescent="0.35">
      <c r="A74" s="11" t="s">
        <v>14</v>
      </c>
      <c r="B74" s="11">
        <v>5</v>
      </c>
      <c r="C74" s="11">
        <v>310</v>
      </c>
      <c r="D74" s="12">
        <v>196.27</v>
      </c>
      <c r="E74" s="18">
        <f t="shared" si="12"/>
        <v>113.72999999999999</v>
      </c>
      <c r="F74" s="18">
        <f t="shared" si="13"/>
        <v>113.72999999999999</v>
      </c>
      <c r="G74" s="18">
        <f t="shared" si="14"/>
        <v>12934.512899999998</v>
      </c>
      <c r="H74" s="18">
        <f t="shared" si="15"/>
        <v>36.687096774193542</v>
      </c>
    </row>
    <row r="75" spans="1:8" ht="18" x14ac:dyDescent="0.35">
      <c r="A75" s="11" t="s">
        <v>15</v>
      </c>
      <c r="B75" s="11">
        <v>6</v>
      </c>
      <c r="C75" s="11">
        <v>175</v>
      </c>
      <c r="D75" s="12">
        <v>298.63</v>
      </c>
      <c r="E75" s="18">
        <f t="shared" si="12"/>
        <v>-123.63</v>
      </c>
      <c r="F75" s="18">
        <f t="shared" si="13"/>
        <v>123.63</v>
      </c>
      <c r="G75" s="18">
        <f t="shared" si="14"/>
        <v>15284.376899999999</v>
      </c>
      <c r="H75" s="18">
        <f t="shared" si="15"/>
        <v>70.645714285714277</v>
      </c>
    </row>
    <row r="76" spans="1:8" ht="18" x14ac:dyDescent="0.35">
      <c r="A76" s="11" t="s">
        <v>16</v>
      </c>
      <c r="B76" s="11">
        <v>7</v>
      </c>
      <c r="C76" s="11">
        <v>155</v>
      </c>
      <c r="D76" s="12">
        <v>187.36</v>
      </c>
      <c r="E76" s="18">
        <f t="shared" si="12"/>
        <v>-32.360000000000014</v>
      </c>
      <c r="F76" s="18">
        <f t="shared" si="13"/>
        <v>32.360000000000014</v>
      </c>
      <c r="G76" s="18">
        <f t="shared" si="14"/>
        <v>1047.1696000000009</v>
      </c>
      <c r="H76" s="18">
        <f t="shared" si="15"/>
        <v>20.877419354838718</v>
      </c>
    </row>
    <row r="77" spans="1:8" ht="18" x14ac:dyDescent="0.35">
      <c r="A77" s="11" t="s">
        <v>17</v>
      </c>
      <c r="B77" s="11">
        <v>8</v>
      </c>
      <c r="C77" s="11">
        <v>130</v>
      </c>
      <c r="D77" s="12">
        <v>158.24</v>
      </c>
      <c r="E77" s="18">
        <f t="shared" si="12"/>
        <v>-28.240000000000009</v>
      </c>
      <c r="F77" s="18">
        <f t="shared" si="13"/>
        <v>28.240000000000009</v>
      </c>
      <c r="G77" s="18">
        <f t="shared" si="14"/>
        <v>797.49760000000049</v>
      </c>
      <c r="H77" s="18">
        <f t="shared" si="15"/>
        <v>21.723076923076931</v>
      </c>
    </row>
    <row r="78" spans="1:8" ht="18" x14ac:dyDescent="0.35">
      <c r="A78" s="11" t="s">
        <v>18</v>
      </c>
      <c r="B78" s="11">
        <v>9</v>
      </c>
      <c r="C78" s="11">
        <v>220</v>
      </c>
      <c r="D78" s="12">
        <v>132.82</v>
      </c>
      <c r="E78" s="18">
        <f t="shared" si="12"/>
        <v>87.18</v>
      </c>
      <c r="F78" s="18">
        <f t="shared" si="13"/>
        <v>87.18</v>
      </c>
      <c r="G78" s="18">
        <f t="shared" si="14"/>
        <v>7600.3524000000016</v>
      </c>
      <c r="H78" s="18">
        <f t="shared" si="15"/>
        <v>39.627272727272725</v>
      </c>
    </row>
    <row r="79" spans="1:8" ht="18" x14ac:dyDescent="0.35">
      <c r="A79" s="11" t="s">
        <v>19</v>
      </c>
      <c r="B79" s="11">
        <v>10</v>
      </c>
      <c r="C79" s="11">
        <v>277.5</v>
      </c>
      <c r="D79" s="12">
        <v>211.28</v>
      </c>
      <c r="E79" s="18">
        <f t="shared" si="12"/>
        <v>66.22</v>
      </c>
      <c r="F79" s="18">
        <f t="shared" si="13"/>
        <v>66.22</v>
      </c>
      <c r="G79" s="18">
        <f t="shared" si="14"/>
        <v>4385.0883999999996</v>
      </c>
      <c r="H79" s="18">
        <f t="shared" si="15"/>
        <v>23.863063063063063</v>
      </c>
    </row>
    <row r="80" spans="1:8" ht="18" x14ac:dyDescent="0.35">
      <c r="A80" s="11" t="s">
        <v>20</v>
      </c>
      <c r="B80" s="11">
        <v>11</v>
      </c>
      <c r="C80" s="11">
        <v>235</v>
      </c>
      <c r="D80" s="12">
        <v>270.88</v>
      </c>
      <c r="E80" s="18">
        <f t="shared" si="12"/>
        <v>-35.879999999999995</v>
      </c>
      <c r="F80" s="18">
        <f t="shared" si="13"/>
        <v>35.879999999999995</v>
      </c>
      <c r="G80" s="18">
        <f t="shared" si="14"/>
        <v>1287.3743999999997</v>
      </c>
      <c r="H80" s="18">
        <f t="shared" si="15"/>
        <v>15.268085106382978</v>
      </c>
    </row>
    <row r="81" spans="3:8" ht="18" x14ac:dyDescent="0.35">
      <c r="D81" s="20" t="s">
        <v>30</v>
      </c>
      <c r="E81" s="21">
        <f>SUM(E71:E80)</f>
        <v>42.869999999999976</v>
      </c>
      <c r="F81" s="21">
        <f>SUM(F71:F80)</f>
        <v>613.09</v>
      </c>
      <c r="G81" s="21">
        <f>SUM(G71:G80)</f>
        <v>50477.644700000004</v>
      </c>
      <c r="H81" s="21">
        <f>SUM(H71:H80)</f>
        <v>308.00673828559286</v>
      </c>
    </row>
    <row r="85" spans="3:8" ht="18" x14ac:dyDescent="0.35">
      <c r="C85" s="34" t="s">
        <v>31</v>
      </c>
      <c r="D85" s="19">
        <f>E81/D89</f>
        <v>4.2869999999999973</v>
      </c>
    </row>
    <row r="86" spans="3:8" ht="18" x14ac:dyDescent="0.35">
      <c r="C86" s="32" t="s">
        <v>32</v>
      </c>
      <c r="D86" s="37">
        <f>F81/D89</f>
        <v>61.309000000000005</v>
      </c>
    </row>
    <row r="87" spans="3:8" ht="18" x14ac:dyDescent="0.35">
      <c r="C87" s="35" t="s">
        <v>33</v>
      </c>
      <c r="D87" s="38">
        <f>G81/D89</f>
        <v>5047.7644700000001</v>
      </c>
    </row>
    <row r="88" spans="3:8" ht="18" x14ac:dyDescent="0.35">
      <c r="C88" s="36" t="s">
        <v>34</v>
      </c>
      <c r="D88" s="39">
        <f>H81/D89</f>
        <v>30.800673828559287</v>
      </c>
    </row>
    <row r="89" spans="3:8" ht="18" x14ac:dyDescent="0.35">
      <c r="C89" s="7" t="s">
        <v>35</v>
      </c>
      <c r="D89" s="8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Khangode</dc:creator>
  <cp:lastModifiedBy>Yogesh Khangode</cp:lastModifiedBy>
  <dcterms:created xsi:type="dcterms:W3CDTF">2021-02-22T13:55:56Z</dcterms:created>
  <dcterms:modified xsi:type="dcterms:W3CDTF">2021-02-22T15:11:02Z</dcterms:modified>
</cp:coreProperties>
</file>