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2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definedNames>
    <definedName name="_xlnm._FilterDatabase" localSheetId="3" hidden="1">Sheet2!$I$8:$I$14</definedName>
    <definedName name="_xlnm._FilterDatabase" localSheetId="4" hidden="1">Sheet2!$I$8:$K$14</definedName>
  </definedNames>
  <calcPr calcId="144525"/>
  <pivotCaches>
    <pivotCache cacheId="18" r:id="rId7"/>
    <pivotCache cacheId="25" r:id="rId8"/>
  </pivotCaches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K13" i="2" l="1"/>
  <c r="K10" i="2"/>
  <c r="K11" i="2"/>
  <c r="K12" i="2"/>
  <c r="K14" i="2"/>
  <c r="D2" i="2"/>
  <c r="J9" i="2"/>
  <c r="K9" i="2"/>
  <c r="J10" i="2"/>
  <c r="J11" i="2"/>
  <c r="J12" i="2"/>
  <c r="J13" i="2"/>
</calcChain>
</file>

<file path=xl/sharedStrings.xml><?xml version="1.0" encoding="utf-8"?>
<sst xmlns="http://schemas.openxmlformats.org/spreadsheetml/2006/main" count="192" uniqueCount="54">
  <si>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</si>
  <si>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</si>
  <si>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</si>
  <si>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</si>
  <si>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</si>
  <si>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</si>
  <si>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</si>
  <si>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</si>
  <si>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</si>
  <si>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</si>
  <si>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</si>
  <si>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</si>
  <si>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</si>
  <si>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</si>
  <si>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</si>
  <si>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</si>
  <si>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</si>
  <si>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</si>
  <si>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</si>
  <si>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</si>
  <si>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</si>
  <si>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</si>
  <si>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</si>
  <si>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</si>
  <si>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</si>
  <si>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</si>
  <si>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</si>
  <si>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</si>
  <si>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</si>
  <si>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</si>
  <si>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</si>
  <si>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</si>
  <si>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</si>
  <si>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</si>
  <si>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</si>
  <si>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</si>
  <si>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</si>
  <si>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</si>
  <si>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sort by order in bigger to smallest</t>
  </si>
  <si>
    <t>using color scaling</t>
  </si>
  <si>
    <t>use data bar</t>
  </si>
  <si>
    <t xml:space="preserve">remove value from bar from </t>
  </si>
  <si>
    <t>highlight units that higher than avrage</t>
  </si>
  <si>
    <t>cost per unit</t>
  </si>
  <si>
    <t>Row Labels</t>
  </si>
  <si>
    <t>Sum of Amount</t>
  </si>
  <si>
    <t>Grand Total</t>
  </si>
  <si>
    <t>Sum of cost per unit</t>
  </si>
  <si>
    <t>Q 1&amp;2 in thissheet</t>
  </si>
  <si>
    <t>Q5 top 5 product $ per unit</t>
  </si>
  <si>
    <t>Q7 Best Sales person by Country</t>
  </si>
  <si>
    <t>Q 2&amp;3 Sales by Country</t>
  </si>
  <si>
    <t>Sum of Units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</si>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</sst>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&quot;$&quot;#,##0_);[Red]\(&quot;$&quot;#,##0\)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82852143482065E-2"/>
          <c:y val="0.13924795858850977"/>
          <c:w val="0.7117141294838145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Units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Sheet1!$D$2:$D$30</c:f>
              <c:numCache>
                <c:formatCode>"$"#,##0_);[Red]\("$"#,##0\)</c:formatCode>
                <c:ptCount val="29"/>
                <c:pt idx="0">
                  <c:v>15610</c:v>
                </c:pt>
                <c:pt idx="1">
                  <c:v>10311</c:v>
                </c:pt>
                <c:pt idx="2">
                  <c:v>9632</c:v>
                </c:pt>
                <c:pt idx="3">
                  <c:v>9443</c:v>
                </c:pt>
                <c:pt idx="4">
                  <c:v>8869</c:v>
                </c:pt>
                <c:pt idx="5">
                  <c:v>8155</c:v>
                </c:pt>
                <c:pt idx="6">
                  <c:v>7693</c:v>
                </c:pt>
                <c:pt idx="7">
                  <c:v>6706</c:v>
                </c:pt>
                <c:pt idx="8">
                  <c:v>6314</c:v>
                </c:pt>
                <c:pt idx="9">
                  <c:v>5012</c:v>
                </c:pt>
                <c:pt idx="10">
                  <c:v>4991</c:v>
                </c:pt>
                <c:pt idx="11">
                  <c:v>3983</c:v>
                </c:pt>
                <c:pt idx="12">
                  <c:v>2681</c:v>
                </c:pt>
                <c:pt idx="13">
                  <c:v>2646</c:v>
                </c:pt>
                <c:pt idx="14">
                  <c:v>2464</c:v>
                </c:pt>
                <c:pt idx="15">
                  <c:v>2205</c:v>
                </c:pt>
                <c:pt idx="16">
                  <c:v>2114</c:v>
                </c:pt>
                <c:pt idx="17">
                  <c:v>2114</c:v>
                </c:pt>
                <c:pt idx="18">
                  <c:v>2100</c:v>
                </c:pt>
                <c:pt idx="19">
                  <c:v>1974</c:v>
                </c:pt>
                <c:pt idx="20">
                  <c:v>1785</c:v>
                </c:pt>
                <c:pt idx="21">
                  <c:v>1771</c:v>
                </c:pt>
                <c:pt idx="22">
                  <c:v>1701</c:v>
                </c:pt>
                <c:pt idx="23">
                  <c:v>1624</c:v>
                </c:pt>
                <c:pt idx="24">
                  <c:v>1281</c:v>
                </c:pt>
                <c:pt idx="25">
                  <c:v>959</c:v>
                </c:pt>
                <c:pt idx="26">
                  <c:v>336</c:v>
                </c:pt>
                <c:pt idx="27">
                  <c:v>252</c:v>
                </c:pt>
                <c:pt idx="28">
                  <c:v>21</c:v>
                </c:pt>
              </c:numCache>
            </c:numRef>
          </c:xVal>
          <c:yVal>
            <c:numRef>
              <c:f>Sheet1!$E$2:$E$30</c:f>
              <c:numCache>
                <c:formatCode>#,##0</c:formatCode>
                <c:ptCount val="29"/>
                <c:pt idx="0">
                  <c:v>339</c:v>
                </c:pt>
                <c:pt idx="1">
                  <c:v>231</c:v>
                </c:pt>
                <c:pt idx="2">
                  <c:v>288</c:v>
                </c:pt>
                <c:pt idx="3">
                  <c:v>162</c:v>
                </c:pt>
                <c:pt idx="4">
                  <c:v>432</c:v>
                </c:pt>
                <c:pt idx="5">
                  <c:v>90</c:v>
                </c:pt>
                <c:pt idx="6">
                  <c:v>87</c:v>
                </c:pt>
                <c:pt idx="7">
                  <c:v>459</c:v>
                </c:pt>
                <c:pt idx="8">
                  <c:v>15</c:v>
                </c:pt>
                <c:pt idx="9">
                  <c:v>210</c:v>
                </c:pt>
                <c:pt idx="10">
                  <c:v>12</c:v>
                </c:pt>
                <c:pt idx="11">
                  <c:v>144</c:v>
                </c:pt>
                <c:pt idx="12">
                  <c:v>54</c:v>
                </c:pt>
                <c:pt idx="13">
                  <c:v>120</c:v>
                </c:pt>
                <c:pt idx="14">
                  <c:v>234</c:v>
                </c:pt>
                <c:pt idx="15">
                  <c:v>141</c:v>
                </c:pt>
                <c:pt idx="16">
                  <c:v>66</c:v>
                </c:pt>
                <c:pt idx="17">
                  <c:v>186</c:v>
                </c:pt>
                <c:pt idx="18">
                  <c:v>414</c:v>
                </c:pt>
                <c:pt idx="19">
                  <c:v>195</c:v>
                </c:pt>
                <c:pt idx="20">
                  <c:v>462</c:v>
                </c:pt>
                <c:pt idx="21">
                  <c:v>204</c:v>
                </c:pt>
                <c:pt idx="22">
                  <c:v>234</c:v>
                </c:pt>
                <c:pt idx="23">
                  <c:v>114</c:v>
                </c:pt>
                <c:pt idx="24">
                  <c:v>75</c:v>
                </c:pt>
                <c:pt idx="25">
                  <c:v>147</c:v>
                </c:pt>
                <c:pt idx="26">
                  <c:v>144</c:v>
                </c:pt>
                <c:pt idx="27">
                  <c:v>54</c:v>
                </c:pt>
                <c:pt idx="28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57216"/>
        <c:axId val="165258752"/>
      </c:scatterChart>
      <c:valAx>
        <c:axId val="165257216"/>
        <c:scaling>
          <c:orientation val="minMax"/>
        </c:scaling>
        <c:delete val="0"/>
        <c:axPos val="b"/>
        <c:numFmt formatCode="&quot;$&quot;#,##0_);[Red]\(&quot;$&quot;#,##0\)" sourceLinked="1"/>
        <c:majorTickMark val="out"/>
        <c:minorTickMark val="none"/>
        <c:tickLblPos val="nextTo"/>
        <c:crossAx val="165258752"/>
        <c:crosses val="autoZero"/>
        <c:crossBetween val="midCat"/>
      </c:valAx>
      <c:valAx>
        <c:axId val="16525875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525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104775</xdr:rowOff>
    </xdr:from>
    <xdr:to>
      <xdr:col>7</xdr:col>
      <xdr:colOff>428625</xdr:colOff>
      <xdr:row>14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1march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DESH" refreshedDate="45372.486366319441" createdVersion="4" refreshedVersion="4" minRefreshableVersion="3" recordCount="38">
  <cacheSource type="worksheet">
    <worksheetSource name="Table3" r:id="rId2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0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</sharedItems>
    </cacheField>
    <cacheField name="Amount" numFmtId="164">
      <sharedItems containsSemiMixedTypes="0" containsString="0" containsNumber="1" containsInteger="1" minValue="21" maxValue="15610"/>
    </cacheField>
    <cacheField name="Units" numFmtId="3">
      <sharedItems containsSemiMixedTypes="0" containsString="0" containsNumber="1" containsInteger="1" minValue="12" maxValue="4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ADESH" refreshedDate="45372.724852546293" createdVersion="4" refreshedVersion="4" minRefreshableVersion="3" recordCount="29">
  <cacheSource type="worksheet">
    <worksheetSource ref="A1:G30" sheet="Sheet1"/>
  </cacheSource>
  <cacheFields count="7">
    <cacheField name="Sales Person" numFmtId="0">
      <sharedItems count="10">
        <s v="Gigi Bohling"/>
        <s v="Carla Molina"/>
        <s v="Barr Faughny"/>
        <s v="Ram Mahesh"/>
        <s v="Husein Augar"/>
        <s v="Curtice Advani"/>
        <s v="Brien Boise"/>
        <s v="Gunar Cockshoot"/>
        <s v="Oby Sorrel"/>
        <s v="Ches Bonnell"/>
      </sharedItems>
    </cacheField>
    <cacheField name="Geography" numFmtId="0">
      <sharedItems count="6">
        <s v="India"/>
        <s v="Canada"/>
        <s v="UK"/>
        <s v="USA"/>
        <s v="New Zealand"/>
        <s v="Australia"/>
      </sharedItems>
    </cacheField>
    <cacheField name="Product" numFmtId="0">
      <sharedItems count="17">
        <s v="Orange Choco"/>
        <s v="Milk Bars"/>
        <s v="Drinking Coco"/>
        <s v="Peanut Butter Cubes"/>
        <s v="Fruit &amp; Nut Bars"/>
        <s v="Smooth Sliky Salty"/>
        <s v="Choco Coated Almonds"/>
        <s v="After Nines"/>
        <s v="50% Dark Bites"/>
        <s v="Eclairs"/>
        <s v="Mint Chip Choco"/>
        <s v="White Choc"/>
        <s v="Manuka Honey Choco"/>
        <s v="Raspberry Choco"/>
        <s v="99% Dark &amp; Pure"/>
        <s v="70% Dark Bites"/>
        <s v="Almond Choco"/>
      </sharedItems>
    </cacheField>
    <cacheField name="Amount" numFmtId="164">
      <sharedItems containsSemiMixedTypes="0" containsString="0" containsNumber="1" containsInteger="1" minValue="21" maxValue="15610"/>
    </cacheField>
    <cacheField name="Units" numFmtId="3">
      <sharedItems containsSemiMixedTypes="0" containsString="0" containsNumber="1" containsInteger="1" minValue="12" maxValue="462"/>
    </cacheField>
    <cacheField name="Units2" numFmtId="3">
      <sharedItems containsSemiMixedTypes="0" containsString="0" containsNumber="1" containsInteger="1" minValue="12" maxValue="462"/>
    </cacheField>
    <cacheField name="cost per unit" numFmtId="2">
      <sharedItems containsSemiMixedTypes="0" containsString="0" containsNumber="1" minValue="0.125" maxValue="420.93333333333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x v="0"/>
    <x v="0"/>
    <x v="0"/>
    <n v="1624"/>
    <n v="114"/>
  </r>
  <r>
    <x v="1"/>
    <x v="1"/>
    <x v="1"/>
    <n v="6706"/>
    <n v="459"/>
  </r>
  <r>
    <x v="2"/>
    <x v="1"/>
    <x v="2"/>
    <n v="959"/>
    <n v="147"/>
  </r>
  <r>
    <x v="3"/>
    <x v="2"/>
    <x v="3"/>
    <n v="9632"/>
    <n v="288"/>
  </r>
  <r>
    <x v="4"/>
    <x v="3"/>
    <x v="4"/>
    <n v="2100"/>
    <n v="414"/>
  </r>
  <r>
    <x v="0"/>
    <x v="1"/>
    <x v="5"/>
    <n v="8869"/>
    <n v="432"/>
  </r>
  <r>
    <x v="4"/>
    <x v="4"/>
    <x v="6"/>
    <n v="2681"/>
    <n v="54"/>
  </r>
  <r>
    <x v="1"/>
    <x v="1"/>
    <x v="7"/>
    <n v="5012"/>
    <n v="210"/>
  </r>
  <r>
    <x v="5"/>
    <x v="4"/>
    <x v="8"/>
    <n v="1281"/>
    <n v="75"/>
  </r>
  <r>
    <x v="6"/>
    <x v="0"/>
    <x v="8"/>
    <n v="4991"/>
    <n v="12"/>
  </r>
  <r>
    <x v="7"/>
    <x v="3"/>
    <x v="4"/>
    <n v="1785"/>
    <n v="462"/>
  </r>
  <r>
    <x v="8"/>
    <x v="0"/>
    <x v="9"/>
    <n v="3983"/>
    <n v="144"/>
  </r>
  <r>
    <x v="2"/>
    <x v="4"/>
    <x v="10"/>
    <n v="2646"/>
    <n v="120"/>
  </r>
  <r>
    <x v="7"/>
    <x v="5"/>
    <x v="11"/>
    <n v="252"/>
    <n v="54"/>
  </r>
  <r>
    <x v="8"/>
    <x v="1"/>
    <x v="4"/>
    <n v="2464"/>
    <n v="234"/>
  </r>
  <r>
    <x v="8"/>
    <x v="1"/>
    <x v="12"/>
    <n v="2114"/>
    <n v="66"/>
  </r>
  <r>
    <x v="4"/>
    <x v="0"/>
    <x v="6"/>
    <n v="7693"/>
    <n v="87"/>
  </r>
  <r>
    <x v="6"/>
    <x v="5"/>
    <x v="13"/>
    <n v="15610"/>
    <n v="339"/>
  </r>
  <r>
    <x v="3"/>
    <x v="5"/>
    <x v="7"/>
    <n v="336"/>
    <n v="144"/>
  </r>
  <r>
    <x v="7"/>
    <x v="3"/>
    <x v="13"/>
    <n v="9443"/>
    <n v="162"/>
  </r>
  <r>
    <x v="2"/>
    <x v="5"/>
    <x v="14"/>
    <n v="8155"/>
    <n v="90"/>
  </r>
  <r>
    <x v="1"/>
    <x v="4"/>
    <x v="14"/>
    <n v="1701"/>
    <n v="234"/>
  </r>
  <r>
    <x v="9"/>
    <x v="4"/>
    <x v="7"/>
    <n v="2205"/>
    <n v="141"/>
  </r>
  <r>
    <x v="1"/>
    <x v="0"/>
    <x v="15"/>
    <n v="1771"/>
    <n v="204"/>
  </r>
  <r>
    <x v="3"/>
    <x v="1"/>
    <x v="16"/>
    <n v="2114"/>
    <n v="186"/>
  </r>
  <r>
    <x v="3"/>
    <x v="2"/>
    <x v="11"/>
    <n v="10311"/>
    <n v="231"/>
  </r>
  <r>
    <x v="8"/>
    <x v="3"/>
    <x v="10"/>
    <n v="21"/>
    <n v="168"/>
  </r>
  <r>
    <x v="9"/>
    <x v="1"/>
    <x v="13"/>
    <n v="1974"/>
    <n v="195"/>
  </r>
  <r>
    <x v="6"/>
    <x v="2"/>
    <x v="14"/>
    <n v="6314"/>
    <n v="15"/>
  </r>
  <r>
    <x v="9"/>
    <x v="0"/>
    <x v="14"/>
    <n v="4683"/>
    <n v="30"/>
  </r>
  <r>
    <x v="3"/>
    <x v="0"/>
    <x v="17"/>
    <n v="6398"/>
    <n v="102"/>
  </r>
  <r>
    <x v="7"/>
    <x v="1"/>
    <x v="15"/>
    <n v="553"/>
    <n v="15"/>
  </r>
  <r>
    <x v="1"/>
    <x v="3"/>
    <x v="0"/>
    <n v="7021"/>
    <n v="183"/>
  </r>
  <r>
    <x v="0"/>
    <x v="3"/>
    <x v="7"/>
    <n v="5817"/>
    <n v="12"/>
  </r>
  <r>
    <x v="3"/>
    <x v="3"/>
    <x v="8"/>
    <n v="3976"/>
    <n v="72"/>
  </r>
  <r>
    <x v="4"/>
    <x v="4"/>
    <x v="18"/>
    <n v="1134"/>
    <n v="282"/>
  </r>
  <r>
    <x v="7"/>
    <x v="3"/>
    <x v="19"/>
    <n v="6027"/>
    <n v="144"/>
  </r>
  <r>
    <x v="4"/>
    <x v="0"/>
    <x v="10"/>
    <n v="1904"/>
    <n v="4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x v="0"/>
    <x v="0"/>
    <x v="0"/>
    <n v="15610"/>
    <n v="339"/>
    <n v="339"/>
    <n v="46.047197640117993"/>
  </r>
  <r>
    <x v="1"/>
    <x v="1"/>
    <x v="1"/>
    <n v="10311"/>
    <n v="231"/>
    <n v="231"/>
    <n v="44.636363636363633"/>
  </r>
  <r>
    <x v="1"/>
    <x v="1"/>
    <x v="2"/>
    <n v="9632"/>
    <n v="288"/>
    <n v="288"/>
    <n v="33.444444444444443"/>
  </r>
  <r>
    <x v="2"/>
    <x v="2"/>
    <x v="0"/>
    <n v="9443"/>
    <n v="162"/>
    <n v="162"/>
    <n v="58.290123456790127"/>
  </r>
  <r>
    <x v="3"/>
    <x v="3"/>
    <x v="3"/>
    <n v="8869"/>
    <n v="432"/>
    <n v="432"/>
    <n v="20.530092592592592"/>
  </r>
  <r>
    <x v="4"/>
    <x v="0"/>
    <x v="4"/>
    <n v="8155"/>
    <n v="90"/>
    <n v="90"/>
    <n v="90.611111111111114"/>
  </r>
  <r>
    <x v="5"/>
    <x v="4"/>
    <x v="5"/>
    <n v="7693"/>
    <n v="87"/>
    <n v="87"/>
    <n v="88.425287356321846"/>
  </r>
  <r>
    <x v="6"/>
    <x v="3"/>
    <x v="6"/>
    <n v="6706"/>
    <n v="459"/>
    <n v="459"/>
    <n v="14.610021786492375"/>
  </r>
  <r>
    <x v="0"/>
    <x v="1"/>
    <x v="4"/>
    <n v="6314"/>
    <n v="15"/>
    <n v="15"/>
    <n v="420.93333333333334"/>
  </r>
  <r>
    <x v="6"/>
    <x v="3"/>
    <x v="7"/>
    <n v="5012"/>
    <n v="210"/>
    <n v="210"/>
    <n v="23.866666666666667"/>
  </r>
  <r>
    <x v="0"/>
    <x v="4"/>
    <x v="8"/>
    <n v="4991"/>
    <n v="12"/>
    <n v="12"/>
    <n v="415.91666666666669"/>
  </r>
  <r>
    <x v="7"/>
    <x v="4"/>
    <x v="9"/>
    <n v="3983"/>
    <n v="144"/>
    <n v="144"/>
    <n v="27.659722222222221"/>
  </r>
  <r>
    <x v="5"/>
    <x v="5"/>
    <x v="5"/>
    <n v="2681"/>
    <n v="54"/>
    <n v="54"/>
    <n v="49.648148148148145"/>
  </r>
  <r>
    <x v="4"/>
    <x v="5"/>
    <x v="10"/>
    <n v="2646"/>
    <n v="120"/>
    <n v="120"/>
    <n v="22.05"/>
  </r>
  <r>
    <x v="7"/>
    <x v="3"/>
    <x v="11"/>
    <n v="2464"/>
    <n v="234"/>
    <n v="234"/>
    <n v="10.52991452991453"/>
  </r>
  <r>
    <x v="8"/>
    <x v="5"/>
    <x v="7"/>
    <n v="2205"/>
    <n v="141"/>
    <n v="141"/>
    <n v="15.638297872340425"/>
  </r>
  <r>
    <x v="7"/>
    <x v="3"/>
    <x v="12"/>
    <n v="2114"/>
    <n v="66"/>
    <n v="66"/>
    <n v="32.030303030303031"/>
  </r>
  <r>
    <x v="1"/>
    <x v="3"/>
    <x v="13"/>
    <n v="2114"/>
    <n v="186"/>
    <n v="186"/>
    <n v="11.365591397849462"/>
  </r>
  <r>
    <x v="5"/>
    <x v="2"/>
    <x v="11"/>
    <n v="2100"/>
    <n v="414"/>
    <n v="414"/>
    <n v="5.0724637681159424"/>
  </r>
  <r>
    <x v="8"/>
    <x v="3"/>
    <x v="0"/>
    <n v="1974"/>
    <n v="195"/>
    <n v="195"/>
    <n v="10.123076923076923"/>
  </r>
  <r>
    <x v="2"/>
    <x v="2"/>
    <x v="11"/>
    <n v="1785"/>
    <n v="462"/>
    <n v="462"/>
    <n v="3.8636363636363638"/>
  </r>
  <r>
    <x v="6"/>
    <x v="4"/>
    <x v="14"/>
    <n v="1771"/>
    <n v="204"/>
    <n v="204"/>
    <n v="8.6813725490196081"/>
  </r>
  <r>
    <x v="6"/>
    <x v="5"/>
    <x v="4"/>
    <n v="1701"/>
    <n v="234"/>
    <n v="234"/>
    <n v="7.2692307692307692"/>
  </r>
  <r>
    <x v="3"/>
    <x v="4"/>
    <x v="15"/>
    <n v="1624"/>
    <n v="114"/>
    <n v="114"/>
    <n v="14.245614035087719"/>
  </r>
  <r>
    <x v="9"/>
    <x v="5"/>
    <x v="8"/>
    <n v="1281"/>
    <n v="75"/>
    <n v="75"/>
    <n v="17.079999999999998"/>
  </r>
  <r>
    <x v="4"/>
    <x v="3"/>
    <x v="16"/>
    <n v="959"/>
    <n v="147"/>
    <n v="147"/>
    <n v="6.5238095238095237"/>
  </r>
  <r>
    <x v="1"/>
    <x v="0"/>
    <x v="7"/>
    <n v="336"/>
    <n v="144"/>
    <n v="144"/>
    <n v="2.3333333333333335"/>
  </r>
  <r>
    <x v="2"/>
    <x v="0"/>
    <x v="1"/>
    <n v="252"/>
    <n v="54"/>
    <n v="54"/>
    <n v="4.666666666666667"/>
  </r>
  <r>
    <x v="7"/>
    <x v="2"/>
    <x v="10"/>
    <n v="21"/>
    <n v="168"/>
    <n v="168"/>
    <n v="0.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7">
    <pivotField showAll="0"/>
    <pivotField showAll="0">
      <items count="7">
        <item x="5"/>
        <item x="1"/>
        <item x="0"/>
        <item x="4"/>
        <item x="2"/>
        <item x="3"/>
        <item t="default"/>
      </items>
    </pivotField>
    <pivotField axis="axisRow" showAll="0" measureFilter="1">
      <items count="18">
        <item x="8"/>
        <item x="15"/>
        <item x="14"/>
        <item x="7"/>
        <item x="16"/>
        <item x="6"/>
        <item x="2"/>
        <item x="9"/>
        <item x="4"/>
        <item x="12"/>
        <item x="1"/>
        <item x="10"/>
        <item x="0"/>
        <item x="3"/>
        <item x="13"/>
        <item x="5"/>
        <item x="11"/>
        <item t="default"/>
      </items>
    </pivotField>
    <pivotField numFmtId="164" showAll="0"/>
    <pivotField numFmtId="3" showAll="0"/>
    <pivotField numFmtId="3" showAll="0"/>
    <pivotField dataField="1" numFmtId="2" showAll="0"/>
  </pivotFields>
  <rowFields count="1">
    <field x="2"/>
  </rowFields>
  <rowItems count="6">
    <i>
      <x/>
    </i>
    <i>
      <x v="8"/>
    </i>
    <i>
      <x v="10"/>
    </i>
    <i>
      <x v="12"/>
    </i>
    <i>
      <x v="15"/>
    </i>
    <i t="grand">
      <x/>
    </i>
  </rowItems>
  <colItems count="1">
    <i/>
  </colItems>
  <dataFields count="1">
    <dataField name="Sum of cost per unit" fld="6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5" firstHeaderRow="1" firstDataRow="1" firstDataCol="1"/>
  <pivotFields count="7">
    <pivotField axis="axisRow" showAll="0">
      <items count="11">
        <item x="2"/>
        <item x="6"/>
        <item x="1"/>
        <item x="9"/>
        <item x="5"/>
        <item x="0"/>
        <item x="7"/>
        <item x="4"/>
        <item x="8"/>
        <item x="3"/>
        <item t="default"/>
      </items>
    </pivotField>
    <pivotField axis="axisRow" showAll="0">
      <items count="7">
        <item x="5"/>
        <item x="1"/>
        <item x="0"/>
        <item x="4"/>
        <item x="2"/>
        <item x="3"/>
        <item t="default"/>
      </items>
    </pivotField>
    <pivotField showAll="0">
      <items count="18">
        <item x="8"/>
        <item x="15"/>
        <item x="14"/>
        <item x="7"/>
        <item x="16"/>
        <item x="6"/>
        <item x="2"/>
        <item x="9"/>
        <item x="4"/>
        <item x="12"/>
        <item x="1"/>
        <item x="10"/>
        <item x="0"/>
        <item x="3"/>
        <item x="13"/>
        <item x="5"/>
        <item x="11"/>
        <item t="default"/>
      </items>
    </pivotField>
    <pivotField dataField="1" numFmtId="164" showAll="0"/>
    <pivotField numFmtId="3" showAll="0"/>
    <pivotField numFmtId="3" showAll="0"/>
    <pivotField numFmtId="2" showAll="0"/>
  </pivotFields>
  <rowFields count="2">
    <field x="1"/>
    <field x="0"/>
  </rowFields>
  <rowItems count="32">
    <i>
      <x/>
    </i>
    <i r="1">
      <x v="1"/>
    </i>
    <i r="1">
      <x v="3"/>
    </i>
    <i r="1">
      <x v="4"/>
    </i>
    <i r="1">
      <x v="7"/>
    </i>
    <i r="1">
      <x v="8"/>
    </i>
    <i>
      <x v="1"/>
    </i>
    <i r="1">
      <x v="2"/>
    </i>
    <i r="1">
      <x v="5"/>
    </i>
    <i>
      <x v="2"/>
    </i>
    <i r="1">
      <x/>
    </i>
    <i r="1">
      <x v="2"/>
    </i>
    <i r="1">
      <x v="5"/>
    </i>
    <i r="1">
      <x v="7"/>
    </i>
    <i>
      <x v="3"/>
    </i>
    <i r="1">
      <x v="1"/>
    </i>
    <i r="1">
      <x v="4"/>
    </i>
    <i r="1">
      <x v="5"/>
    </i>
    <i r="1">
      <x v="6"/>
    </i>
    <i r="1">
      <x v="9"/>
    </i>
    <i>
      <x v="4"/>
    </i>
    <i r="1">
      <x/>
    </i>
    <i r="1">
      <x v="4"/>
    </i>
    <i r="1">
      <x v="6"/>
    </i>
    <i>
      <x v="5"/>
    </i>
    <i r="1">
      <x v="1"/>
    </i>
    <i r="1">
      <x v="2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1" firstHeaderRow="0" firstDataRow="1" firstDataCol="1"/>
  <pivotFields count="7">
    <pivotField showAll="0"/>
    <pivotField showAll="0"/>
    <pivotField axis="axisRow" showAll="0">
      <items count="18">
        <item x="8"/>
        <item x="15"/>
        <item x="14"/>
        <item x="7"/>
        <item x="16"/>
        <item x="6"/>
        <item x="2"/>
        <item x="9"/>
        <item x="4"/>
        <item x="12"/>
        <item x="1"/>
        <item x="10"/>
        <item x="0"/>
        <item x="3"/>
        <item x="13"/>
        <item x="5"/>
        <item x="11"/>
        <item t="default"/>
      </items>
    </pivotField>
    <pivotField dataField="1" numFmtId="164" showAll="0"/>
    <pivotField dataField="1" numFmtId="3" showAll="0"/>
    <pivotField numFmtId="3" showAll="0"/>
    <pivotField dataField="1" numFmtId="2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/>
    <dataField name="Sum of cost per unit" fld="6" baseField="0" baseItem="0"/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18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outline="1" outlineData="1" multipleFieldFilters="0">
  <location ref="N8:O21" firstHeaderRow="1" firstDataRow="1" firstDataCol="1"/>
  <pivotFields count="5">
    <pivotField axis="axisRow" showAll="0" measureFilter="1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 measureFilter="1">
      <items count="21">
        <item x="8"/>
        <item x="0"/>
        <item x="17"/>
        <item x="15"/>
        <item x="7"/>
        <item x="2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4"/>
        <item t="default"/>
      </items>
    </pivotField>
    <pivotField dataField="1" numFmtId="164" showAll="0"/>
    <pivotField numFmtId="3" showAll="0"/>
  </pivotFields>
  <rowFields count="2">
    <field x="1"/>
    <field x="0"/>
  </rowFields>
  <rowItems count="13">
    <i>
      <x/>
    </i>
    <i r="1">
      <x v="4"/>
    </i>
    <i>
      <x v="1"/>
    </i>
    <i r="1">
      <x v="2"/>
    </i>
    <i>
      <x v="2"/>
    </i>
    <i r="1">
      <x v="5"/>
    </i>
    <i>
      <x v="3"/>
    </i>
    <i r="1">
      <x v="4"/>
    </i>
    <i>
      <x v="4"/>
    </i>
    <i r="1">
      <x/>
    </i>
    <i>
      <x v="5"/>
    </i>
    <i r="1">
      <x v="1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2">
    <filter fld="2" type="count" evalOrder="-1" id="1" iMeasureFld="0">
      <autoFilter ref="A1">
        <filterColumn colId="0">
          <top10 val="5" filterVal="5"/>
        </filterColumn>
      </autoFilter>
    </filter>
    <filter fld="0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opLeftCell="A2" workbookViewId="0">
      <selection activeCell="I12" sqref="I12"/>
    </sheetView>
  </sheetViews>
  <sheetFormatPr defaultRowHeight="15" x14ac:dyDescent="0.25"/>
  <cols>
    <col min="1" max="1" width="17.42578125" customWidth="1"/>
    <col min="2" max="2" width="18.85546875" bestFit="1" customWidth="1"/>
  </cols>
  <sheetData>
    <row r="3" spans="1:6" x14ac:dyDescent="0.25">
      <c r="A3" s="14" t="s">
        <v>44</v>
      </c>
      <c r="B3" t="s">
        <v>47</v>
      </c>
    </row>
    <row r="4" spans="1:6" x14ac:dyDescent="0.25">
      <c r="A4" s="11" t="s">
        <v>24</v>
      </c>
      <c r="B4" s="12">
        <v>432.99666666666667</v>
      </c>
    </row>
    <row r="5" spans="1:6" x14ac:dyDescent="0.25">
      <c r="A5" s="11" t="s">
        <v>34</v>
      </c>
      <c r="B5" s="12">
        <v>518.8136752136752</v>
      </c>
    </row>
    <row r="6" spans="1:6" x14ac:dyDescent="0.25">
      <c r="A6" s="11" t="s">
        <v>31</v>
      </c>
      <c r="B6" s="12">
        <v>49.303030303030297</v>
      </c>
      <c r="F6" t="s">
        <v>49</v>
      </c>
    </row>
    <row r="7" spans="1:6" x14ac:dyDescent="0.25">
      <c r="A7" s="11" t="s">
        <v>33</v>
      </c>
      <c r="B7" s="12">
        <v>114.46039801998504</v>
      </c>
    </row>
    <row r="8" spans="1:6" x14ac:dyDescent="0.25">
      <c r="A8" s="11" t="s">
        <v>21</v>
      </c>
      <c r="B8" s="12">
        <v>138.07343550446998</v>
      </c>
    </row>
    <row r="9" spans="1:6" x14ac:dyDescent="0.25">
      <c r="A9" s="11" t="s">
        <v>46</v>
      </c>
      <c r="B9" s="12">
        <v>1253.647205707827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workbookViewId="0">
      <selection activeCell="H7" sqref="H7"/>
    </sheetView>
  </sheetViews>
  <sheetFormatPr defaultRowHeight="15" x14ac:dyDescent="0.25"/>
  <cols>
    <col min="1" max="1" width="19.85546875" customWidth="1"/>
    <col min="2" max="2" width="14.85546875" bestFit="1" customWidth="1"/>
  </cols>
  <sheetData>
    <row r="3" spans="1:8" x14ac:dyDescent="0.25">
      <c r="A3" s="14" t="s">
        <v>44</v>
      </c>
      <c r="B3" t="s">
        <v>45</v>
      </c>
    </row>
    <row r="4" spans="1:8" x14ac:dyDescent="0.25">
      <c r="A4" s="11" t="s">
        <v>20</v>
      </c>
      <c r="B4" s="12">
        <v>10514</v>
      </c>
    </row>
    <row r="5" spans="1:8" x14ac:dyDescent="0.25">
      <c r="A5" s="13" t="s">
        <v>8</v>
      </c>
      <c r="B5" s="12">
        <v>1701</v>
      </c>
    </row>
    <row r="6" spans="1:8" x14ac:dyDescent="0.25">
      <c r="A6" s="13" t="s">
        <v>23</v>
      </c>
      <c r="B6" s="12">
        <v>1281</v>
      </c>
    </row>
    <row r="7" spans="1:8" x14ac:dyDescent="0.25">
      <c r="A7" s="13" t="s">
        <v>16</v>
      </c>
      <c r="B7" s="12">
        <v>2681</v>
      </c>
      <c r="H7" t="s">
        <v>50</v>
      </c>
    </row>
    <row r="8" spans="1:8" x14ac:dyDescent="0.25">
      <c r="A8" s="13" t="s">
        <v>11</v>
      </c>
      <c r="B8" s="12">
        <v>2646</v>
      </c>
    </row>
    <row r="9" spans="1:8" x14ac:dyDescent="0.25">
      <c r="A9" s="13" t="s">
        <v>35</v>
      </c>
      <c r="B9" s="12">
        <v>2205</v>
      </c>
    </row>
    <row r="10" spans="1:8" x14ac:dyDescent="0.25">
      <c r="A10" s="11" t="s">
        <v>14</v>
      </c>
      <c r="B10" s="12">
        <v>26257</v>
      </c>
    </row>
    <row r="11" spans="1:8" x14ac:dyDescent="0.25">
      <c r="A11" s="13" t="s">
        <v>13</v>
      </c>
      <c r="B11" s="12">
        <v>19943</v>
      </c>
    </row>
    <row r="12" spans="1:8" x14ac:dyDescent="0.25">
      <c r="A12" s="13" t="s">
        <v>25</v>
      </c>
      <c r="B12" s="12">
        <v>6314</v>
      </c>
    </row>
    <row r="13" spans="1:8" x14ac:dyDescent="0.25">
      <c r="A13" s="11" t="s">
        <v>30</v>
      </c>
      <c r="B13" s="12">
        <v>24353</v>
      </c>
    </row>
    <row r="14" spans="1:8" x14ac:dyDescent="0.25">
      <c r="A14" s="13" t="s">
        <v>26</v>
      </c>
      <c r="B14" s="12">
        <v>252</v>
      </c>
    </row>
    <row r="15" spans="1:8" x14ac:dyDescent="0.25">
      <c r="A15" s="13" t="s">
        <v>13</v>
      </c>
      <c r="B15" s="12">
        <v>336</v>
      </c>
    </row>
    <row r="16" spans="1:8" x14ac:dyDescent="0.25">
      <c r="A16" s="13" t="s">
        <v>25</v>
      </c>
      <c r="B16" s="12">
        <v>15610</v>
      </c>
    </row>
    <row r="17" spans="1:2" x14ac:dyDescent="0.25">
      <c r="A17" s="13" t="s">
        <v>11</v>
      </c>
      <c r="B17" s="12">
        <v>8155</v>
      </c>
    </row>
    <row r="18" spans="1:2" x14ac:dyDescent="0.25">
      <c r="A18" s="11" t="s">
        <v>6</v>
      </c>
      <c r="B18" s="12">
        <v>20062</v>
      </c>
    </row>
    <row r="19" spans="1:2" x14ac:dyDescent="0.25">
      <c r="A19" s="13" t="s">
        <v>8</v>
      </c>
      <c r="B19" s="12">
        <v>1771</v>
      </c>
    </row>
    <row r="20" spans="1:2" x14ac:dyDescent="0.25">
      <c r="A20" s="13" t="s">
        <v>16</v>
      </c>
      <c r="B20" s="12">
        <v>7693</v>
      </c>
    </row>
    <row r="21" spans="1:2" x14ac:dyDescent="0.25">
      <c r="A21" s="13" t="s">
        <v>25</v>
      </c>
      <c r="B21" s="12">
        <v>4991</v>
      </c>
    </row>
    <row r="22" spans="1:2" x14ac:dyDescent="0.25">
      <c r="A22" s="13" t="s">
        <v>27</v>
      </c>
      <c r="B22" s="12">
        <v>3983</v>
      </c>
    </row>
    <row r="23" spans="1:2" x14ac:dyDescent="0.25">
      <c r="A23" s="13" t="s">
        <v>5</v>
      </c>
      <c r="B23" s="12">
        <v>1624</v>
      </c>
    </row>
    <row r="24" spans="1:2" x14ac:dyDescent="0.25">
      <c r="A24" s="11" t="s">
        <v>17</v>
      </c>
      <c r="B24" s="12">
        <v>13349</v>
      </c>
    </row>
    <row r="25" spans="1:2" x14ac:dyDescent="0.25">
      <c r="A25" s="13" t="s">
        <v>26</v>
      </c>
      <c r="B25" s="12">
        <v>11228</v>
      </c>
    </row>
    <row r="26" spans="1:2" x14ac:dyDescent="0.25">
      <c r="A26" s="13" t="s">
        <v>16</v>
      </c>
      <c r="B26" s="12">
        <v>2100</v>
      </c>
    </row>
    <row r="27" spans="1:2" x14ac:dyDescent="0.25">
      <c r="A27" s="13" t="s">
        <v>27</v>
      </c>
      <c r="B27" s="12">
        <v>21</v>
      </c>
    </row>
    <row r="28" spans="1:2" x14ac:dyDescent="0.25">
      <c r="A28" s="11" t="s">
        <v>9</v>
      </c>
      <c r="B28" s="12">
        <v>30212</v>
      </c>
    </row>
    <row r="29" spans="1:2" x14ac:dyDescent="0.25">
      <c r="A29" s="13" t="s">
        <v>8</v>
      </c>
      <c r="B29" s="12">
        <v>11718</v>
      </c>
    </row>
    <row r="30" spans="1:2" x14ac:dyDescent="0.25">
      <c r="A30" s="13" t="s">
        <v>13</v>
      </c>
      <c r="B30" s="12">
        <v>2114</v>
      </c>
    </row>
    <row r="31" spans="1:2" x14ac:dyDescent="0.25">
      <c r="A31" s="13" t="s">
        <v>27</v>
      </c>
      <c r="B31" s="12">
        <v>4578</v>
      </c>
    </row>
    <row r="32" spans="1:2" x14ac:dyDescent="0.25">
      <c r="A32" s="13" t="s">
        <v>11</v>
      </c>
      <c r="B32" s="12">
        <v>959</v>
      </c>
    </row>
    <row r="33" spans="1:2" x14ac:dyDescent="0.25">
      <c r="A33" s="13" t="s">
        <v>35</v>
      </c>
      <c r="B33" s="12">
        <v>1974</v>
      </c>
    </row>
    <row r="34" spans="1:2" x14ac:dyDescent="0.25">
      <c r="A34" s="13" t="s">
        <v>5</v>
      </c>
      <c r="B34" s="12">
        <v>8869</v>
      </c>
    </row>
    <row r="35" spans="1:2" x14ac:dyDescent="0.25">
      <c r="A35" s="11" t="s">
        <v>46</v>
      </c>
      <c r="B35" s="12">
        <v>124747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E3" sqref="E3"/>
    </sheetView>
  </sheetViews>
  <sheetFormatPr defaultRowHeight="15" x14ac:dyDescent="0.25"/>
  <cols>
    <col min="1" max="1" width="21.85546875" bestFit="1" customWidth="1"/>
    <col min="2" max="2" width="14.85546875" bestFit="1" customWidth="1"/>
    <col min="3" max="3" width="18.85546875" bestFit="1" customWidth="1"/>
    <col min="4" max="4" width="12.28515625" bestFit="1" customWidth="1"/>
  </cols>
  <sheetData>
    <row r="3" spans="1:6" x14ac:dyDescent="0.25">
      <c r="A3" s="14" t="s">
        <v>44</v>
      </c>
      <c r="B3" t="s">
        <v>45</v>
      </c>
      <c r="C3" t="s">
        <v>47</v>
      </c>
      <c r="D3" t="s">
        <v>52</v>
      </c>
      <c r="F3" t="s">
        <v>53</v>
      </c>
    </row>
    <row r="4" spans="1:6" x14ac:dyDescent="0.25">
      <c r="A4" s="11" t="s">
        <v>24</v>
      </c>
      <c r="B4" s="12">
        <v>6272</v>
      </c>
      <c r="C4" s="12">
        <v>432.99666666666667</v>
      </c>
      <c r="D4" s="12">
        <v>87</v>
      </c>
    </row>
    <row r="5" spans="1:6" x14ac:dyDescent="0.25">
      <c r="A5" s="11" t="s">
        <v>7</v>
      </c>
      <c r="B5" s="12">
        <v>1624</v>
      </c>
      <c r="C5" s="12">
        <v>14.245614035087719</v>
      </c>
      <c r="D5" s="12">
        <v>114</v>
      </c>
    </row>
    <row r="6" spans="1:6" x14ac:dyDescent="0.25">
      <c r="A6" s="11" t="s">
        <v>36</v>
      </c>
      <c r="B6" s="12">
        <v>1771</v>
      </c>
      <c r="C6" s="12">
        <v>8.6813725490196081</v>
      </c>
      <c r="D6" s="12">
        <v>204</v>
      </c>
    </row>
    <row r="7" spans="1:6" x14ac:dyDescent="0.25">
      <c r="A7" s="11" t="s">
        <v>22</v>
      </c>
      <c r="B7" s="12">
        <v>7553</v>
      </c>
      <c r="C7" s="12">
        <v>41.838297872340426</v>
      </c>
      <c r="D7" s="12">
        <v>495</v>
      </c>
    </row>
    <row r="8" spans="1:6" x14ac:dyDescent="0.25">
      <c r="A8" s="11" t="s">
        <v>12</v>
      </c>
      <c r="B8" s="12">
        <v>959</v>
      </c>
      <c r="C8" s="12">
        <v>6.5238095238095237</v>
      </c>
      <c r="D8" s="12">
        <v>147</v>
      </c>
    </row>
    <row r="9" spans="1:6" x14ac:dyDescent="0.25">
      <c r="A9" s="11" t="s">
        <v>10</v>
      </c>
      <c r="B9" s="12">
        <v>6706</v>
      </c>
      <c r="C9" s="12">
        <v>14.610021786492375</v>
      </c>
      <c r="D9" s="12">
        <v>459</v>
      </c>
    </row>
    <row r="10" spans="1:6" x14ac:dyDescent="0.25">
      <c r="A10" s="11" t="s">
        <v>15</v>
      </c>
      <c r="B10" s="12">
        <v>9632</v>
      </c>
      <c r="C10" s="12">
        <v>33.444444444444443</v>
      </c>
      <c r="D10" s="12">
        <v>288</v>
      </c>
    </row>
    <row r="11" spans="1:6" x14ac:dyDescent="0.25">
      <c r="A11" s="11" t="s">
        <v>28</v>
      </c>
      <c r="B11" s="12">
        <v>3983</v>
      </c>
      <c r="C11" s="12">
        <v>27.659722222222221</v>
      </c>
      <c r="D11" s="12">
        <v>144</v>
      </c>
    </row>
    <row r="12" spans="1:6" x14ac:dyDescent="0.25">
      <c r="A12" s="11" t="s">
        <v>34</v>
      </c>
      <c r="B12" s="12">
        <v>16170</v>
      </c>
      <c r="C12" s="12">
        <v>518.8136752136752</v>
      </c>
      <c r="D12" s="12">
        <v>339</v>
      </c>
    </row>
    <row r="13" spans="1:6" x14ac:dyDescent="0.25">
      <c r="A13" s="11" t="s">
        <v>32</v>
      </c>
      <c r="B13" s="12">
        <v>2114</v>
      </c>
      <c r="C13" s="12">
        <v>32.030303030303031</v>
      </c>
      <c r="D13" s="12">
        <v>66</v>
      </c>
    </row>
    <row r="14" spans="1:6" x14ac:dyDescent="0.25">
      <c r="A14" s="11" t="s">
        <v>31</v>
      </c>
      <c r="B14" s="12">
        <v>10563</v>
      </c>
      <c r="C14" s="12">
        <v>49.303030303030297</v>
      </c>
      <c r="D14" s="12">
        <v>285</v>
      </c>
    </row>
    <row r="15" spans="1:6" x14ac:dyDescent="0.25">
      <c r="A15" s="11" t="s">
        <v>29</v>
      </c>
      <c r="B15" s="12">
        <v>2667</v>
      </c>
      <c r="C15" s="12">
        <v>22.175000000000001</v>
      </c>
      <c r="D15" s="12">
        <v>288</v>
      </c>
    </row>
    <row r="16" spans="1:6" x14ac:dyDescent="0.25">
      <c r="A16" s="11" t="s">
        <v>33</v>
      </c>
      <c r="B16" s="12">
        <v>27027</v>
      </c>
      <c r="C16" s="12">
        <v>114.46039801998504</v>
      </c>
      <c r="D16" s="12">
        <v>696</v>
      </c>
    </row>
    <row r="17" spans="1:4" x14ac:dyDescent="0.25">
      <c r="A17" s="11" t="s">
        <v>19</v>
      </c>
      <c r="B17" s="12">
        <v>8869</v>
      </c>
      <c r="C17" s="12">
        <v>20.530092592592592</v>
      </c>
      <c r="D17" s="12">
        <v>432</v>
      </c>
    </row>
    <row r="18" spans="1:4" x14ac:dyDescent="0.25">
      <c r="A18" s="11" t="s">
        <v>37</v>
      </c>
      <c r="B18" s="12">
        <v>2114</v>
      </c>
      <c r="C18" s="12">
        <v>11.365591397849462</v>
      </c>
      <c r="D18" s="12">
        <v>186</v>
      </c>
    </row>
    <row r="19" spans="1:4" x14ac:dyDescent="0.25">
      <c r="A19" s="11" t="s">
        <v>21</v>
      </c>
      <c r="B19" s="12">
        <v>10374</v>
      </c>
      <c r="C19" s="12">
        <v>138.07343550446998</v>
      </c>
      <c r="D19" s="12">
        <v>141</v>
      </c>
    </row>
    <row r="20" spans="1:4" x14ac:dyDescent="0.25">
      <c r="A20" s="11" t="s">
        <v>18</v>
      </c>
      <c r="B20" s="12">
        <v>6349</v>
      </c>
      <c r="C20" s="12">
        <v>19.466014661666836</v>
      </c>
      <c r="D20" s="12">
        <v>1110</v>
      </c>
    </row>
    <row r="21" spans="1:4" x14ac:dyDescent="0.25">
      <c r="A21" s="11" t="s">
        <v>46</v>
      </c>
      <c r="B21" s="12">
        <v>124747</v>
      </c>
      <c r="C21" s="12">
        <v>1506.2174898236551</v>
      </c>
      <c r="D21" s="12">
        <v>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0" zoomScaleNormal="80" workbookViewId="0">
      <selection sqref="A1:G30"/>
    </sheetView>
  </sheetViews>
  <sheetFormatPr defaultRowHeight="15" x14ac:dyDescent="0.25"/>
  <cols>
    <col min="1" max="1" width="14.5703125" customWidth="1"/>
    <col min="2" max="2" width="13.28515625" customWidth="1"/>
    <col min="3" max="3" width="23.28515625" customWidth="1"/>
    <col min="4" max="4" width="8.5703125" bestFit="1" customWidth="1"/>
    <col min="6" max="6" width="13.42578125" customWidth="1"/>
    <col min="7" max="7" width="15.28515625" customWidth="1"/>
    <col min="10" max="10" width="32.85546875" customWidth="1"/>
    <col min="13" max="13" width="13.28515625" customWidth="1"/>
    <col min="14" max="14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4</v>
      </c>
      <c r="G1" s="1" t="s">
        <v>43</v>
      </c>
    </row>
    <row r="2" spans="1:10" x14ac:dyDescent="0.25">
      <c r="A2" t="s">
        <v>25</v>
      </c>
      <c r="B2" t="s">
        <v>30</v>
      </c>
      <c r="C2" t="s">
        <v>33</v>
      </c>
      <c r="D2" s="3">
        <v>15610</v>
      </c>
      <c r="E2" s="4">
        <v>339</v>
      </c>
      <c r="F2" s="4">
        <v>339</v>
      </c>
      <c r="G2" s="7">
        <f>IF(E2&lt;&gt;0, D2/E2)</f>
        <v>46.047197640117993</v>
      </c>
      <c r="J2" t="s">
        <v>48</v>
      </c>
    </row>
    <row r="3" spans="1:10" x14ac:dyDescent="0.25">
      <c r="A3" t="s">
        <v>13</v>
      </c>
      <c r="B3" t="s">
        <v>14</v>
      </c>
      <c r="C3" t="s">
        <v>31</v>
      </c>
      <c r="D3" s="3">
        <v>10311</v>
      </c>
      <c r="E3" s="4">
        <v>231</v>
      </c>
      <c r="F3" s="4">
        <v>231</v>
      </c>
      <c r="G3" s="7">
        <f t="shared" ref="G3:G30" si="0">IF(E3&lt;&gt;0, D3/E3)</f>
        <v>44.636363636363633</v>
      </c>
    </row>
    <row r="4" spans="1:10" x14ac:dyDescent="0.25">
      <c r="A4" t="s">
        <v>13</v>
      </c>
      <c r="B4" t="s">
        <v>14</v>
      </c>
      <c r="C4" t="s">
        <v>15</v>
      </c>
      <c r="D4" s="3">
        <v>9632</v>
      </c>
      <c r="E4" s="4">
        <v>288</v>
      </c>
      <c r="F4" s="4">
        <v>288</v>
      </c>
      <c r="G4" s="7">
        <f t="shared" si="0"/>
        <v>33.444444444444443</v>
      </c>
    </row>
    <row r="5" spans="1:10" x14ac:dyDescent="0.25">
      <c r="A5" t="s">
        <v>26</v>
      </c>
      <c r="B5" t="s">
        <v>17</v>
      </c>
      <c r="C5" t="s">
        <v>33</v>
      </c>
      <c r="D5" s="3">
        <v>9443</v>
      </c>
      <c r="E5" s="4">
        <v>162</v>
      </c>
      <c r="F5" s="4">
        <v>162</v>
      </c>
      <c r="G5" s="7">
        <f t="shared" si="0"/>
        <v>58.290123456790127</v>
      </c>
    </row>
    <row r="6" spans="1:10" x14ac:dyDescent="0.25">
      <c r="A6" t="s">
        <v>5</v>
      </c>
      <c r="B6" t="s">
        <v>9</v>
      </c>
      <c r="C6" t="s">
        <v>19</v>
      </c>
      <c r="D6" s="3">
        <v>8869</v>
      </c>
      <c r="E6" s="4">
        <v>432</v>
      </c>
      <c r="F6" s="4">
        <v>432</v>
      </c>
      <c r="G6" s="7">
        <f t="shared" si="0"/>
        <v>20.530092592592592</v>
      </c>
    </row>
    <row r="7" spans="1:10" x14ac:dyDescent="0.25">
      <c r="A7" t="s">
        <v>11</v>
      </c>
      <c r="B7" t="s">
        <v>30</v>
      </c>
      <c r="C7" t="s">
        <v>34</v>
      </c>
      <c r="D7" s="3">
        <v>8155</v>
      </c>
      <c r="E7" s="4">
        <v>90</v>
      </c>
      <c r="F7" s="4">
        <v>90</v>
      </c>
      <c r="G7" s="7">
        <f t="shared" si="0"/>
        <v>90.611111111111114</v>
      </c>
    </row>
    <row r="8" spans="1:10" x14ac:dyDescent="0.25">
      <c r="A8" t="s">
        <v>16</v>
      </c>
      <c r="B8" t="s">
        <v>6</v>
      </c>
      <c r="C8" t="s">
        <v>21</v>
      </c>
      <c r="D8" s="3">
        <v>7693</v>
      </c>
      <c r="E8" s="4">
        <v>87</v>
      </c>
      <c r="F8" s="4">
        <v>87</v>
      </c>
      <c r="G8" s="7">
        <f t="shared" si="0"/>
        <v>88.425287356321846</v>
      </c>
    </row>
    <row r="9" spans="1:10" x14ac:dyDescent="0.25">
      <c r="A9" t="s">
        <v>8</v>
      </c>
      <c r="B9" t="s">
        <v>9</v>
      </c>
      <c r="C9" t="s">
        <v>10</v>
      </c>
      <c r="D9" s="3">
        <v>6706</v>
      </c>
      <c r="E9" s="4">
        <v>459</v>
      </c>
      <c r="F9" s="4">
        <v>459</v>
      </c>
      <c r="G9" s="7">
        <f t="shared" si="0"/>
        <v>14.610021786492375</v>
      </c>
    </row>
    <row r="10" spans="1:10" x14ac:dyDescent="0.25">
      <c r="A10" t="s">
        <v>25</v>
      </c>
      <c r="B10" t="s">
        <v>14</v>
      </c>
      <c r="C10" t="s">
        <v>34</v>
      </c>
      <c r="D10" s="3">
        <v>6314</v>
      </c>
      <c r="E10" s="4">
        <v>15</v>
      </c>
      <c r="F10" s="4">
        <v>15</v>
      </c>
      <c r="G10" s="7">
        <f t="shared" si="0"/>
        <v>420.93333333333334</v>
      </c>
      <c r="I10">
        <v>1</v>
      </c>
      <c r="J10" t="s">
        <v>38</v>
      </c>
    </row>
    <row r="11" spans="1:10" x14ac:dyDescent="0.25">
      <c r="A11" t="s">
        <v>8</v>
      </c>
      <c r="B11" t="s">
        <v>9</v>
      </c>
      <c r="C11" t="s">
        <v>22</v>
      </c>
      <c r="D11" s="3">
        <v>5012</v>
      </c>
      <c r="E11" s="4">
        <v>210</v>
      </c>
      <c r="F11" s="4">
        <v>210</v>
      </c>
      <c r="G11" s="7">
        <f t="shared" si="0"/>
        <v>23.866666666666667</v>
      </c>
    </row>
    <row r="12" spans="1:10" x14ac:dyDescent="0.25">
      <c r="A12" t="s">
        <v>25</v>
      </c>
      <c r="B12" t="s">
        <v>6</v>
      </c>
      <c r="C12" t="s">
        <v>24</v>
      </c>
      <c r="D12" s="3">
        <v>4991</v>
      </c>
      <c r="E12" s="4">
        <v>12</v>
      </c>
      <c r="F12" s="4">
        <v>12</v>
      </c>
      <c r="G12" s="7">
        <f t="shared" si="0"/>
        <v>415.91666666666669</v>
      </c>
    </row>
    <row r="13" spans="1:10" x14ac:dyDescent="0.25">
      <c r="A13" t="s">
        <v>27</v>
      </c>
      <c r="B13" t="s">
        <v>6</v>
      </c>
      <c r="C13" t="s">
        <v>28</v>
      </c>
      <c r="D13" s="3">
        <v>3983</v>
      </c>
      <c r="E13" s="4">
        <v>144</v>
      </c>
      <c r="F13" s="4">
        <v>144</v>
      </c>
      <c r="G13" s="7">
        <f t="shared" si="0"/>
        <v>27.659722222222221</v>
      </c>
      <c r="I13">
        <v>2</v>
      </c>
      <c r="J13" t="s">
        <v>39</v>
      </c>
    </row>
    <row r="14" spans="1:10" x14ac:dyDescent="0.25">
      <c r="A14" t="s">
        <v>16</v>
      </c>
      <c r="B14" t="s">
        <v>20</v>
      </c>
      <c r="C14" t="s">
        <v>21</v>
      </c>
      <c r="D14" s="3">
        <v>2681</v>
      </c>
      <c r="E14" s="4">
        <v>54</v>
      </c>
      <c r="F14" s="4">
        <v>54</v>
      </c>
      <c r="G14" s="7">
        <f t="shared" si="0"/>
        <v>49.648148148148145</v>
      </c>
    </row>
    <row r="15" spans="1:10" x14ac:dyDescent="0.25">
      <c r="A15" t="s">
        <v>11</v>
      </c>
      <c r="B15" t="s">
        <v>20</v>
      </c>
      <c r="C15" t="s">
        <v>29</v>
      </c>
      <c r="D15" s="3">
        <v>2646</v>
      </c>
      <c r="E15" s="4">
        <v>120</v>
      </c>
      <c r="F15" s="4">
        <v>120</v>
      </c>
      <c r="G15" s="7">
        <f t="shared" si="0"/>
        <v>22.05</v>
      </c>
    </row>
    <row r="16" spans="1:10" x14ac:dyDescent="0.25">
      <c r="A16" t="s">
        <v>27</v>
      </c>
      <c r="B16" t="s">
        <v>9</v>
      </c>
      <c r="C16" t="s">
        <v>18</v>
      </c>
      <c r="D16" s="3">
        <v>2464</v>
      </c>
      <c r="E16" s="4">
        <v>234</v>
      </c>
      <c r="F16" s="4">
        <v>234</v>
      </c>
      <c r="G16" s="7">
        <f t="shared" si="0"/>
        <v>10.52991452991453</v>
      </c>
    </row>
    <row r="17" spans="1:10" x14ac:dyDescent="0.25">
      <c r="A17" t="s">
        <v>35</v>
      </c>
      <c r="B17" t="s">
        <v>20</v>
      </c>
      <c r="C17" t="s">
        <v>22</v>
      </c>
      <c r="D17" s="3">
        <v>2205</v>
      </c>
      <c r="E17" s="4">
        <v>141</v>
      </c>
      <c r="F17" s="4">
        <v>141</v>
      </c>
      <c r="G17" s="7">
        <f t="shared" si="0"/>
        <v>15.638297872340425</v>
      </c>
      <c r="I17">
        <v>3</v>
      </c>
      <c r="J17" t="s">
        <v>40</v>
      </c>
    </row>
    <row r="18" spans="1:10" x14ac:dyDescent="0.25">
      <c r="A18" t="s">
        <v>27</v>
      </c>
      <c r="B18" t="s">
        <v>9</v>
      </c>
      <c r="C18" t="s">
        <v>32</v>
      </c>
      <c r="D18" s="3">
        <v>2114</v>
      </c>
      <c r="E18" s="4">
        <v>66</v>
      </c>
      <c r="F18" s="4">
        <v>66</v>
      </c>
      <c r="G18" s="7">
        <f t="shared" si="0"/>
        <v>32.030303030303031</v>
      </c>
      <c r="I18">
        <v>4</v>
      </c>
      <c r="J18" t="s">
        <v>41</v>
      </c>
    </row>
    <row r="19" spans="1:10" x14ac:dyDescent="0.25">
      <c r="A19" t="s">
        <v>13</v>
      </c>
      <c r="B19" t="s">
        <v>9</v>
      </c>
      <c r="C19" t="s">
        <v>37</v>
      </c>
      <c r="D19" s="3">
        <v>2114</v>
      </c>
      <c r="E19" s="4">
        <v>186</v>
      </c>
      <c r="F19" s="4">
        <v>186</v>
      </c>
      <c r="G19" s="7">
        <f t="shared" si="0"/>
        <v>11.365591397849462</v>
      </c>
    </row>
    <row r="20" spans="1:10" x14ac:dyDescent="0.25">
      <c r="A20" t="s">
        <v>16</v>
      </c>
      <c r="B20" t="s">
        <v>17</v>
      </c>
      <c r="C20" t="s">
        <v>18</v>
      </c>
      <c r="D20" s="3">
        <v>2100</v>
      </c>
      <c r="E20" s="4">
        <v>414</v>
      </c>
      <c r="F20" s="4">
        <v>414</v>
      </c>
      <c r="G20" s="7">
        <f t="shared" si="0"/>
        <v>5.0724637681159424</v>
      </c>
      <c r="I20">
        <v>5</v>
      </c>
      <c r="J20" t="s">
        <v>42</v>
      </c>
    </row>
    <row r="21" spans="1:10" x14ac:dyDescent="0.25">
      <c r="A21" t="s">
        <v>35</v>
      </c>
      <c r="B21" t="s">
        <v>9</v>
      </c>
      <c r="C21" t="s">
        <v>33</v>
      </c>
      <c r="D21" s="3">
        <v>1974</v>
      </c>
      <c r="E21" s="4">
        <v>195</v>
      </c>
      <c r="F21" s="4">
        <v>195</v>
      </c>
      <c r="G21" s="7">
        <f t="shared" si="0"/>
        <v>10.123076923076923</v>
      </c>
    </row>
    <row r="22" spans="1:10" x14ac:dyDescent="0.25">
      <c r="A22" t="s">
        <v>26</v>
      </c>
      <c r="B22" t="s">
        <v>17</v>
      </c>
      <c r="C22" t="s">
        <v>18</v>
      </c>
      <c r="D22" s="3">
        <v>1785</v>
      </c>
      <c r="E22" s="4">
        <v>462</v>
      </c>
      <c r="F22" s="4">
        <v>462</v>
      </c>
      <c r="G22" s="7">
        <f t="shared" si="0"/>
        <v>3.8636363636363638</v>
      </c>
    </row>
    <row r="23" spans="1:10" x14ac:dyDescent="0.25">
      <c r="A23" t="s">
        <v>8</v>
      </c>
      <c r="B23" t="s">
        <v>6</v>
      </c>
      <c r="C23" t="s">
        <v>36</v>
      </c>
      <c r="D23" s="3">
        <v>1771</v>
      </c>
      <c r="E23" s="4">
        <v>204</v>
      </c>
      <c r="F23" s="4">
        <v>204</v>
      </c>
      <c r="G23" s="7">
        <f t="shared" si="0"/>
        <v>8.6813725490196081</v>
      </c>
    </row>
    <row r="24" spans="1:10" x14ac:dyDescent="0.25">
      <c r="A24" t="s">
        <v>8</v>
      </c>
      <c r="B24" t="s">
        <v>20</v>
      </c>
      <c r="C24" t="s">
        <v>34</v>
      </c>
      <c r="D24" s="3">
        <v>1701</v>
      </c>
      <c r="E24" s="4">
        <v>234</v>
      </c>
      <c r="F24" s="4">
        <v>234</v>
      </c>
      <c r="G24" s="7">
        <f t="shared" si="0"/>
        <v>7.2692307692307692</v>
      </c>
    </row>
    <row r="25" spans="1:10" x14ac:dyDescent="0.25">
      <c r="A25" t="s">
        <v>5</v>
      </c>
      <c r="B25" t="s">
        <v>6</v>
      </c>
      <c r="C25" t="s">
        <v>7</v>
      </c>
      <c r="D25" s="3">
        <v>1624</v>
      </c>
      <c r="E25" s="4">
        <v>114</v>
      </c>
      <c r="F25" s="4">
        <v>114</v>
      </c>
      <c r="G25" s="7">
        <f t="shared" si="0"/>
        <v>14.245614035087719</v>
      </c>
    </row>
    <row r="26" spans="1:10" x14ac:dyDescent="0.25">
      <c r="A26" t="s">
        <v>23</v>
      </c>
      <c r="B26" t="s">
        <v>20</v>
      </c>
      <c r="C26" t="s">
        <v>24</v>
      </c>
      <c r="D26" s="3">
        <v>1281</v>
      </c>
      <c r="E26" s="4">
        <v>75</v>
      </c>
      <c r="F26" s="4">
        <v>75</v>
      </c>
      <c r="G26" s="7">
        <f t="shared" si="0"/>
        <v>17.079999999999998</v>
      </c>
    </row>
    <row r="27" spans="1:10" x14ac:dyDescent="0.25">
      <c r="A27" t="s">
        <v>11</v>
      </c>
      <c r="B27" t="s">
        <v>9</v>
      </c>
      <c r="C27" t="s">
        <v>12</v>
      </c>
      <c r="D27" s="3">
        <v>959</v>
      </c>
      <c r="E27" s="4">
        <v>147</v>
      </c>
      <c r="F27" s="4">
        <v>147</v>
      </c>
      <c r="G27" s="7">
        <f t="shared" si="0"/>
        <v>6.5238095238095237</v>
      </c>
    </row>
    <row r="28" spans="1:10" x14ac:dyDescent="0.25">
      <c r="A28" t="s">
        <v>13</v>
      </c>
      <c r="B28" t="s">
        <v>30</v>
      </c>
      <c r="C28" t="s">
        <v>22</v>
      </c>
      <c r="D28" s="3">
        <v>336</v>
      </c>
      <c r="E28" s="4">
        <v>144</v>
      </c>
      <c r="F28" s="4">
        <v>144</v>
      </c>
      <c r="G28" s="7">
        <f t="shared" si="0"/>
        <v>2.3333333333333335</v>
      </c>
    </row>
    <row r="29" spans="1:10" x14ac:dyDescent="0.25">
      <c r="A29" t="s">
        <v>26</v>
      </c>
      <c r="B29" t="s">
        <v>30</v>
      </c>
      <c r="C29" t="s">
        <v>31</v>
      </c>
      <c r="D29" s="3">
        <v>252</v>
      </c>
      <c r="E29" s="4">
        <v>54</v>
      </c>
      <c r="F29" s="4">
        <v>54</v>
      </c>
      <c r="G29" s="7">
        <f t="shared" si="0"/>
        <v>4.666666666666667</v>
      </c>
    </row>
    <row r="30" spans="1:10" x14ac:dyDescent="0.25">
      <c r="A30" t="s">
        <v>27</v>
      </c>
      <c r="B30" t="s">
        <v>17</v>
      </c>
      <c r="C30" t="s">
        <v>29</v>
      </c>
      <c r="D30" s="3">
        <v>21</v>
      </c>
      <c r="E30" s="4">
        <v>168</v>
      </c>
      <c r="F30" s="4">
        <v>168</v>
      </c>
      <c r="G30" s="7">
        <f t="shared" si="0"/>
        <v>0.125</v>
      </c>
    </row>
  </sheetData>
  <sortState ref="A2:E30">
    <sortCondition descending="1" ref="D3"/>
  </sortState>
  <conditionalFormatting sqref="D1:D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dataBar" priority="3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{27A9AB7E-BCD6-41A7-BEC1-B57FBD0F77AC}</x14:id>
        </ext>
      </extLst>
    </cfRule>
  </conditionalFormatting>
  <conditionalFormatting sqref="E1:E1048576">
    <cfRule type="cellIs" dxfId="0" priority="2" operator="greaterThan">
      <formula>155</formula>
    </cfRule>
  </conditionalFormatting>
  <conditionalFormatting sqref="G1">
    <cfRule type="expression" priority="1">
      <formula>"Units*Amount"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A9AB7E-BCD6-41A7-BEC1-B57FBD0F77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B7" sqref="B7"/>
    </sheetView>
  </sheetViews>
  <sheetFormatPr defaultRowHeight="15" x14ac:dyDescent="0.25"/>
  <cols>
    <col min="2" max="2" width="13.28515625" customWidth="1"/>
    <col min="9" max="9" width="14.5703125" customWidth="1"/>
    <col min="10" max="10" width="16" customWidth="1"/>
    <col min="11" max="11" width="12" customWidth="1"/>
  </cols>
  <sheetData>
    <row r="1" spans="2:11" x14ac:dyDescent="0.25">
      <c r="B1" s="1"/>
      <c r="D1" s="1"/>
      <c r="E1" s="1"/>
    </row>
    <row r="2" spans="2:11" x14ac:dyDescent="0.25">
      <c r="D2">
        <f>SUMIFS(D2:D30, B2:B30, "India")</f>
        <v>0</v>
      </c>
    </row>
    <row r="7" spans="2:11" x14ac:dyDescent="0.25">
      <c r="B7" t="s">
        <v>51</v>
      </c>
    </row>
    <row r="8" spans="2:11" x14ac:dyDescent="0.25">
      <c r="I8" s="1" t="s">
        <v>1</v>
      </c>
      <c r="J8" s="10" t="s">
        <v>3</v>
      </c>
      <c r="K8" s="1" t="s">
        <v>4</v>
      </c>
    </row>
    <row r="9" spans="2:11" x14ac:dyDescent="0.25">
      <c r="I9" t="s">
        <v>30</v>
      </c>
      <c r="J9" s="8">
        <f>SUMIFS(Sheet1!D2:D30, Sheet1!B2:B30, "India")</f>
        <v>24353</v>
      </c>
      <c r="K9" s="6">
        <f>SUMIFS(Sheet1!E2:E30, Sheet1!B2:B30, "India")</f>
        <v>627</v>
      </c>
    </row>
    <row r="10" spans="2:11" x14ac:dyDescent="0.25">
      <c r="I10" t="s">
        <v>14</v>
      </c>
      <c r="J10" s="8">
        <f>SUMIFS(Sheet1!D2:D30, Sheet1!B2:B30, "Canada")</f>
        <v>26257</v>
      </c>
      <c r="K10" s="6">
        <f>SUMIFS(Sheet1!E2:E30, Sheet1!B2:B30, "Canada")</f>
        <v>534</v>
      </c>
    </row>
    <row r="11" spans="2:11" x14ac:dyDescent="0.25">
      <c r="I11" t="s">
        <v>17</v>
      </c>
      <c r="J11" s="5">
        <f>SUMIFS(Sheet1!D2:D30, Sheet1!B2:B30, "UK")</f>
        <v>13349</v>
      </c>
      <c r="K11" s="6">
        <f>SUMIFS(Sheet1!E2:E30, Sheet1!B2:B30, "UK")</f>
        <v>1206</v>
      </c>
    </row>
    <row r="12" spans="2:11" x14ac:dyDescent="0.25">
      <c r="I12" t="s">
        <v>9</v>
      </c>
      <c r="J12" s="9">
        <f>SUMIFS(Sheet1!D2:D30, Sheet1!B2:B30, "USA")</f>
        <v>30212</v>
      </c>
      <c r="K12" s="6">
        <f>SUMIFS(Sheet1!E2:E30, Sheet1!B2:B30, "USA")</f>
        <v>1929</v>
      </c>
    </row>
    <row r="13" spans="2:11" x14ac:dyDescent="0.25">
      <c r="I13" t="s">
        <v>6</v>
      </c>
      <c r="J13" s="5">
        <f>SUMIFS(Sheet1!D2:D30, Sheet1!B2:B30, "New Zealand")</f>
        <v>20062</v>
      </c>
      <c r="K13" s="7">
        <f>SUMIFS(Sheet1!E2:E30, Sheet1!B2:B30, "New Zealand")</f>
        <v>561</v>
      </c>
    </row>
    <row r="14" spans="2:11" x14ac:dyDescent="0.25">
      <c r="I14" t="s">
        <v>20</v>
      </c>
      <c r="J14" s="5">
        <v>10514</v>
      </c>
      <c r="K14" s="7">
        <f>SUMIFS(Sheet1!E3:E31, Sheet1!B3:B31, "Australia")</f>
        <v>624</v>
      </c>
    </row>
  </sheetData>
  <autoFilter ref="I8:K1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8:O21"/>
  <sheetViews>
    <sheetView workbookViewId="0">
      <selection activeCell="N3" sqref="N3"/>
    </sheetView>
  </sheetViews>
  <sheetFormatPr defaultRowHeight="15" x14ac:dyDescent="0.25"/>
  <cols>
    <col min="14" max="14" width="14" customWidth="1"/>
    <col min="15" max="15" width="14.7109375" customWidth="1"/>
  </cols>
  <sheetData>
    <row r="8" spans="14:15" x14ac:dyDescent="0.25">
      <c r="N8" s="14" t="s">
        <v>44</v>
      </c>
      <c r="O8" t="s">
        <v>45</v>
      </c>
    </row>
    <row r="9" spans="14:15" x14ac:dyDescent="0.25">
      <c r="N9" s="11" t="s">
        <v>20</v>
      </c>
      <c r="O9" s="12">
        <v>3815</v>
      </c>
    </row>
    <row r="10" spans="14:15" x14ac:dyDescent="0.25">
      <c r="N10" s="13" t="s">
        <v>16</v>
      </c>
      <c r="O10" s="12">
        <v>3815</v>
      </c>
    </row>
    <row r="11" spans="14:15" x14ac:dyDescent="0.25">
      <c r="N11" s="11" t="s">
        <v>14</v>
      </c>
      <c r="O11" s="12">
        <v>19943</v>
      </c>
    </row>
    <row r="12" spans="14:15" x14ac:dyDescent="0.25">
      <c r="N12" s="13" t="s">
        <v>13</v>
      </c>
      <c r="O12" s="12">
        <v>19943</v>
      </c>
    </row>
    <row r="13" spans="14:15" x14ac:dyDescent="0.25">
      <c r="N13" s="11" t="s">
        <v>30</v>
      </c>
      <c r="O13" s="12">
        <v>15610</v>
      </c>
    </row>
    <row r="14" spans="14:15" x14ac:dyDescent="0.25">
      <c r="N14" s="13" t="s">
        <v>25</v>
      </c>
      <c r="O14" s="12">
        <v>15610</v>
      </c>
    </row>
    <row r="15" spans="14:15" x14ac:dyDescent="0.25">
      <c r="N15" s="11" t="s">
        <v>6</v>
      </c>
      <c r="O15" s="12">
        <v>9597</v>
      </c>
    </row>
    <row r="16" spans="14:15" x14ac:dyDescent="0.25">
      <c r="N16" s="13" t="s">
        <v>16</v>
      </c>
      <c r="O16" s="12">
        <v>9597</v>
      </c>
    </row>
    <row r="17" spans="14:15" x14ac:dyDescent="0.25">
      <c r="N17" s="11" t="s">
        <v>17</v>
      </c>
      <c r="O17" s="12">
        <v>17255</v>
      </c>
    </row>
    <row r="18" spans="14:15" x14ac:dyDescent="0.25">
      <c r="N18" s="13" t="s">
        <v>26</v>
      </c>
      <c r="O18" s="12">
        <v>17255</v>
      </c>
    </row>
    <row r="19" spans="14:15" x14ac:dyDescent="0.25">
      <c r="N19" s="11" t="s">
        <v>9</v>
      </c>
      <c r="O19" s="12">
        <v>11718</v>
      </c>
    </row>
    <row r="20" spans="14:15" x14ac:dyDescent="0.25">
      <c r="N20" s="13" t="s">
        <v>8</v>
      </c>
      <c r="O20" s="12">
        <v>11718</v>
      </c>
    </row>
    <row r="21" spans="14:15" x14ac:dyDescent="0.25">
      <c r="N21" s="11" t="s">
        <v>46</v>
      </c>
      <c r="O21" s="12">
        <v>77938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</cp:lastModifiedBy>
  <dcterms:created xsi:type="dcterms:W3CDTF">2024-03-20T14:20:55Z</dcterms:created>
  <dcterms:modified xsi:type="dcterms:W3CDTF">2024-03-21T12:06:08Z</dcterms:modified>
</cp:coreProperties>
</file>