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hum\Dropbox\zCodeLinuxTorikumi\zRinshoExcels\Count_Insulin\"/>
    </mc:Choice>
  </mc:AlternateContent>
  <xr:revisionPtr revIDLastSave="0" documentId="13_ncr:1_{1000A67B-90BE-44D6-972B-36AF69DC26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L2" i="1"/>
  <c r="K9" i="1" s="1"/>
  <c r="F1" i="1"/>
  <c r="K16" i="1" l="1"/>
  <c r="C21" i="1"/>
  <c r="K11" i="1"/>
  <c r="K7" i="1"/>
  <c r="K15" i="1"/>
  <c r="K13" i="1"/>
  <c r="F3" i="1"/>
  <c r="C20" i="1"/>
  <c r="C22" i="1" l="1"/>
</calcChain>
</file>

<file path=xl/sharedStrings.xml><?xml version="1.0" encoding="utf-8"?>
<sst xmlns="http://schemas.openxmlformats.org/spreadsheetml/2006/main" count="37" uniqueCount="28">
  <si>
    <t>超速効型</t>
    <rPh sb="0" eb="4">
      <t>チョウソッコウガタ</t>
    </rPh>
    <phoneticPr fontId="1"/>
  </si>
  <si>
    <t>速攻型</t>
    <rPh sb="0" eb="3">
      <t>ソッコウガタ</t>
    </rPh>
    <phoneticPr fontId="1"/>
  </si>
  <si>
    <t>混合型</t>
    <rPh sb="0" eb="3">
      <t>コンゴウガタ</t>
    </rPh>
    <phoneticPr fontId="1"/>
  </si>
  <si>
    <t>持効型</t>
    <rPh sb="0" eb="3">
      <t>ジコウガタ</t>
    </rPh>
    <phoneticPr fontId="1"/>
  </si>
  <si>
    <t>持効型(試し打ち3単位)</t>
    <rPh sb="0" eb="3">
      <t>ジコウガタ</t>
    </rPh>
    <rPh sb="4" eb="5">
      <t>タメ</t>
    </rPh>
    <rPh sb="6" eb="7">
      <t>ウ</t>
    </rPh>
    <rPh sb="9" eb="11">
      <t>タンイ</t>
    </rPh>
    <phoneticPr fontId="1"/>
  </si>
  <si>
    <t>自己注射用針</t>
    <rPh sb="0" eb="4">
      <t>ジコチュウシャ</t>
    </rPh>
    <rPh sb="4" eb="5">
      <t>ヨウ</t>
    </rPh>
    <rPh sb="5" eb="6">
      <t>ハリ</t>
    </rPh>
    <phoneticPr fontId="1"/>
  </si>
  <si>
    <t>血糖値測定用針</t>
    <rPh sb="0" eb="3">
      <t>ケットウチ</t>
    </rPh>
    <rPh sb="3" eb="6">
      <t>ソクテイヨウ</t>
    </rPh>
    <rPh sb="6" eb="7">
      <t>ハリ</t>
    </rPh>
    <phoneticPr fontId="1"/>
  </si>
  <si>
    <t>アルコール綿</t>
    <rPh sb="5" eb="6">
      <t>メン</t>
    </rPh>
    <phoneticPr fontId="1"/>
  </si>
  <si>
    <t>患者名</t>
    <rPh sb="0" eb="2">
      <t>カンジャ</t>
    </rPh>
    <rPh sb="2" eb="3">
      <t>メイ</t>
    </rPh>
    <phoneticPr fontId="1"/>
  </si>
  <si>
    <t>ID</t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</si>
  <si>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</si>
  <si>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</si>
  <si>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夕</t>
    <rPh sb="0" eb="1">
      <t>ユウ</t>
    </rPh>
    <phoneticPr fontId="1"/>
  </si>
  <si>
    <t>眠前</t>
    <rPh sb="0" eb="2">
      <t>ミンゼン</t>
    </rPh>
    <phoneticPr fontId="1"/>
  </si>
  <si>
    <t>本数</t>
    <rPh sb="0" eb="2">
      <t>ホンスウ</t>
    </rPh>
    <phoneticPr fontId="1"/>
  </si>
  <si>
    <t>中間型</t>
    <rPh sb="0" eb="3">
      <t>チュウカンガタ</t>
    </rPh>
    <phoneticPr fontId="1"/>
  </si>
  <si>
    <t>今日は、</t>
    <rPh sb="0" eb="2">
      <t>キョウ</t>
    </rPh>
    <phoneticPr fontId="1"/>
  </si>
  <si>
    <t>です。</t>
    <phoneticPr fontId="1"/>
  </si>
  <si>
    <t>次回は</t>
    <rPh sb="0" eb="2">
      <t>ジカイ</t>
    </rPh>
    <phoneticPr fontId="1"/>
  </si>
  <si>
    <t>次回受診は、</t>
    <rPh sb="0" eb="2">
      <t>ジカイ</t>
    </rPh>
    <rPh sb="2" eb="4">
      <t>ジュシン</t>
    </rPh>
    <phoneticPr fontId="1"/>
  </si>
  <si>
    <t>(週間後 or 日後？)です。</t>
    <rPh sb="1" eb="3">
      <t>シュウカン</t>
    </rPh>
    <rPh sb="3" eb="4">
      <t>ゴ</t>
    </rPh>
    <rPh sb="8" eb="9">
      <t>ニチ</t>
    </rPh>
    <rPh sb="9" eb="10">
      <t>ゴ</t>
    </rPh>
    <phoneticPr fontId="1"/>
  </si>
  <si>
    <t>本</t>
    <rPh sb="0" eb="1">
      <t>ホン</t>
    </rPh>
    <phoneticPr fontId="1"/>
  </si>
  <si>
    <t>注射回数</t>
    <rPh sb="0" eb="2">
      <t>チュウシャ</t>
    </rPh>
    <rPh sb="2" eb="4">
      <t>カイスウ</t>
    </rPh>
    <phoneticPr fontId="1"/>
  </si>
  <si>
    <t>回/日</t>
    <rPh sb="0" eb="1">
      <t>カイ</t>
    </rPh>
    <rPh sb="2" eb="3">
      <t>ヒ</t>
    </rPh>
    <phoneticPr fontId="1"/>
  </si>
  <si>
    <t>1日測定回数</t>
    <rPh sb="1" eb="2">
      <t>ニチ</t>
    </rPh>
    <rPh sb="2" eb="4">
      <t>ソクテイ</t>
    </rPh>
    <rPh sb="4" eb="6">
      <t>カイスウ</t>
    </rPh>
    <phoneticPr fontId="1"/>
  </si>
  <si>
    <t>個</t>
    <rPh sb="0" eb="1">
      <t>コ</t>
    </rPh>
    <phoneticPr fontId="1"/>
  </si>
  <si>
    <t>日後</t>
    <rPh sb="0" eb="1">
      <t>ニチ</t>
    </rPh>
    <rPh sb="1" eb="2">
      <t>ゴ</t>
    </rPh>
    <phoneticPr fontId="1"/>
  </si>
  <si>
    <t>週間後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</si>
</sst>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4" xfId="0" applyFill="1" applyBorder="1" applyProtection="1">
      <protection locked="0"/>
    </xf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176" fontId="0" fillId="0" borderId="0" xfId="0" applyNumberFormat="1"/>
    <xf numFmtId="0" fontId="0" fillId="2" borderId="1" xfId="0" applyFill="1" applyBorder="1" applyAlignment="1" applyProtection="1">
      <alignment horizontal="left"/>
      <protection locked="0"/>
    </xf>
    <xf numFmtId="49" fontId="0" fillId="2" borderId="1" xfId="0" applyNumberFormat="1" applyFill="1" applyBorder="1" applyAlignment="1" applyProtection="1">
      <alignment horizontal="left"/>
      <protection locked="0"/>
    </xf>
    <xf numFmtId="0" fontId="0" fillId="3" borderId="4" xfId="0" applyFill="1" applyBorder="1"/>
    <xf numFmtId="176" fontId="0" fillId="3" borderId="4" xfId="0" applyNumberFormat="1" applyFill="1" applyBorder="1"/>
    <xf numFmtId="177" fontId="0" fillId="3" borderId="4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4" fontId="0" fillId="0" borderId="0" xfId="0" applyNumberFormat="1"/>
    <xf numFmtId="0" fontId="0" fillId="0" borderId="0" xfId="0"/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9" sqref="I9"/>
    </sheetView>
  </sheetViews>
  <sheetFormatPr defaultRowHeight="18.75"/>
  <cols>
    <col min="2" max="2" width="22.5" customWidth="1"/>
    <col min="3" max="12" width="7.5" customWidth="1"/>
  </cols>
  <sheetData>
    <row r="1" spans="1:13" ht="19.5" thickBot="1">
      <c r="A1" t="s">
        <v>9</v>
      </c>
      <c r="B1" s="9"/>
      <c r="D1" s="13" t="s">
        <v>16</v>
      </c>
      <c r="E1" s="13"/>
      <c r="F1" s="15">
        <f ca="1">TODAY()</f>
        <v>45050</v>
      </c>
      <c r="G1" s="16"/>
      <c r="H1" t="s">
        <v>17</v>
      </c>
    </row>
    <row r="2" spans="1:13" ht="19.5" thickBot="1">
      <c r="A2" t="s">
        <v>8</v>
      </c>
      <c r="B2" s="8"/>
      <c r="D2" s="13" t="s">
        <v>18</v>
      </c>
      <c r="E2" s="13"/>
      <c r="F2" s="17"/>
      <c r="G2" s="18"/>
      <c r="H2" s="2" t="s">
        <v>27</v>
      </c>
      <c r="I2" t="s">
        <v>20</v>
      </c>
      <c r="L2" s="4">
        <f>IF(H2="週間後",F2*7,IF(H2="日後",F2))</f>
        <v>0</v>
      </c>
      <c r="M2" t="s">
        <v>26</v>
      </c>
    </row>
    <row r="3" spans="1:13">
      <c r="B3" s="3"/>
      <c r="D3" s="13" t="s">
        <v>19</v>
      </c>
      <c r="E3" s="13"/>
      <c r="F3" s="15">
        <f ca="1">L2+F1</f>
        <v>45050</v>
      </c>
      <c r="G3" s="16"/>
      <c r="H3" t="s">
        <v>17</v>
      </c>
    </row>
    <row r="6" spans="1:13" ht="19.5" thickBot="1">
      <c r="C6" s="5" t="s">
        <v>10</v>
      </c>
      <c r="E6" s="5" t="s">
        <v>11</v>
      </c>
      <c r="G6" s="5" t="s">
        <v>12</v>
      </c>
      <c r="I6" s="5" t="s">
        <v>13</v>
      </c>
      <c r="K6" t="s">
        <v>14</v>
      </c>
    </row>
    <row r="7" spans="1:13" ht="19.5" thickBot="1">
      <c r="B7" s="5" t="s">
        <v>0</v>
      </c>
      <c r="C7" s="1"/>
      <c r="E7" s="1"/>
      <c r="G7" s="1"/>
      <c r="I7" s="1"/>
      <c r="K7" s="11">
        <f>(SUM(C7+E7+G7+I7)+COUNT(C7:I7)*2)*$L$2/300</f>
        <v>0</v>
      </c>
      <c r="L7" s="6" t="s">
        <v>21</v>
      </c>
    </row>
    <row r="8" spans="1:13" ht="19.5" thickBot="1">
      <c r="K8" s="7"/>
    </row>
    <row r="9" spans="1:13" ht="19.5" thickBot="1">
      <c r="B9" s="5" t="s">
        <v>1</v>
      </c>
      <c r="C9" s="1"/>
      <c r="E9" s="1"/>
      <c r="G9" s="1"/>
      <c r="I9" s="1"/>
      <c r="K9" s="11">
        <f t="shared" ref="K9:K15" si="0">(SUM(C9+E9+G9+I9)+COUNT(C9:I9)*2)*$L$2/300</f>
        <v>0</v>
      </c>
      <c r="L9" s="6" t="s">
        <v>21</v>
      </c>
    </row>
    <row r="10" spans="1:13" ht="19.5" thickBot="1">
      <c r="K10" s="7"/>
    </row>
    <row r="11" spans="1:13" ht="19.5" thickBot="1">
      <c r="B11" s="5" t="s">
        <v>2</v>
      </c>
      <c r="C11" s="1"/>
      <c r="E11" s="1"/>
      <c r="G11" s="1"/>
      <c r="I11" s="1"/>
      <c r="K11" s="11">
        <f t="shared" si="0"/>
        <v>0</v>
      </c>
      <c r="L11" s="6" t="s">
        <v>21</v>
      </c>
    </row>
    <row r="12" spans="1:13" ht="19.5" thickBot="1">
      <c r="K12" s="7"/>
    </row>
    <row r="13" spans="1:13" ht="19.5" thickBot="1">
      <c r="B13" s="5" t="s">
        <v>15</v>
      </c>
      <c r="C13" s="1"/>
      <c r="E13" s="1"/>
      <c r="G13" s="1"/>
      <c r="I13" s="1"/>
      <c r="K13" s="11">
        <f t="shared" si="0"/>
        <v>0</v>
      </c>
      <c r="L13" s="6" t="s">
        <v>21</v>
      </c>
    </row>
    <row r="14" spans="1:13" ht="19.5" thickBot="1">
      <c r="K14" s="7"/>
    </row>
    <row r="15" spans="1:13" ht="19.5" thickBot="1">
      <c r="B15" s="5" t="s">
        <v>3</v>
      </c>
      <c r="C15" s="1"/>
      <c r="E15" s="1"/>
      <c r="G15" s="1"/>
      <c r="I15" s="1"/>
      <c r="K15" s="11">
        <f t="shared" si="0"/>
        <v>0</v>
      </c>
      <c r="L15" s="6" t="s">
        <v>21</v>
      </c>
    </row>
    <row r="16" spans="1:13" ht="19.5" thickBot="1">
      <c r="B16" s="5" t="s">
        <v>4</v>
      </c>
      <c r="C16" s="1"/>
      <c r="E16" s="1"/>
      <c r="G16" s="1"/>
      <c r="I16" s="1"/>
      <c r="K16" s="11">
        <f>(SUM(C16+E16+G16+I16)+COUNT(C16:I16)*3)*$L$2/300</f>
        <v>0</v>
      </c>
      <c r="L16" s="6" t="s">
        <v>21</v>
      </c>
    </row>
    <row r="18" spans="2:12">
      <c r="K18" t="s">
        <v>22</v>
      </c>
    </row>
    <row r="19" spans="2:12" ht="19.5" thickBot="1">
      <c r="K19" s="12">
        <f>COUNT(C7:I16)</f>
        <v>0</v>
      </c>
      <c r="L19" s="6" t="s">
        <v>23</v>
      </c>
    </row>
    <row r="20" spans="2:12" ht="19.5" thickBot="1">
      <c r="B20" s="5" t="s">
        <v>5</v>
      </c>
      <c r="C20" s="10">
        <f>K19*L2</f>
        <v>0</v>
      </c>
      <c r="D20" s="6" t="s">
        <v>21</v>
      </c>
    </row>
    <row r="21" spans="2:12" ht="19.5" thickBot="1">
      <c r="B21" s="5" t="s">
        <v>6</v>
      </c>
      <c r="C21" s="10">
        <f>G21*L2</f>
        <v>0</v>
      </c>
      <c r="D21" s="6" t="s">
        <v>21</v>
      </c>
      <c r="E21" s="13" t="s">
        <v>24</v>
      </c>
      <c r="F21" s="14"/>
      <c r="G21" s="1">
        <v>1</v>
      </c>
      <c r="H21" t="s">
        <v>23</v>
      </c>
    </row>
    <row r="22" spans="2:12" ht="19.5" thickBot="1">
      <c r="B22" s="5" t="s">
        <v>7</v>
      </c>
      <c r="C22" s="10">
        <f>C20+C21</f>
        <v>0</v>
      </c>
      <c r="D22" s="6" t="s">
        <v>25</v>
      </c>
    </row>
  </sheetData>
  <sheetProtection sheet="1" selectLockedCells="1"/>
  <mergeCells count="7">
    <mergeCell ref="E21:F21"/>
    <mergeCell ref="D1:E1"/>
    <mergeCell ref="D2:E2"/>
    <mergeCell ref="D3:E3"/>
    <mergeCell ref="F1:G1"/>
    <mergeCell ref="F3:G3"/>
    <mergeCell ref="F2:G2"/>
  </mergeCells>
  <phoneticPr fontId="1"/>
  <dataValidations count="2">
    <dataValidation type="list" allowBlank="1" showInputMessage="1" showErrorMessage="1" sqref="H2" xr:uid="{9EA363DD-F074-493D-A822-CC35B4A83309}">
      <formula1>"週間後, 日後"</formula1>
    </dataValidation>
    <dataValidation type="list" allowBlank="1" showInputMessage="1" showErrorMessage="1" sqref="G21" xr:uid="{A29A5147-6493-4724-8A7C-8C189C384443}">
      <formula1>"1,2,3,4"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cp:lastPrinted>2023-04-06T06:04:22Z</cp:lastPrinted>
  <dcterms:created xsi:type="dcterms:W3CDTF">2015-06-05T18:19:34Z</dcterms:created>
  <dcterms:modified xsi:type="dcterms:W3CDTF">2023-05-04T07:00:15Z</dcterms:modified>
</cp:coreProperties>
</file>