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Tests" sheetId="2" r:id="rId5"/>
    <sheet state="visible" name="Claude 3 Opus" sheetId="3" r:id="rId6"/>
    <sheet state="visible" name="Mistral Chat" sheetId="4" r:id="rId7"/>
    <sheet state="visible" name="Finance Lora (Lora Rank 8)" sheetId="5" r:id="rId8"/>
    <sheet state="visible" name="Finance Lora (Lora Rank 4)" sheetId="6" r:id="rId9"/>
    <sheet state="visible" name="Finance Lora (loftQ)" sheetId="7" r:id="rId10"/>
    <sheet state="visible" name="Finance Lora (qlora)" sheetId="8" r:id="rId11"/>
    <sheet state="visible" name="Supporting calcs" sheetId="9" r:id="rId12"/>
  </sheets>
  <definedNames/>
  <calcPr/>
</workbook>
</file>

<file path=xl/sharedStrings.xml><?xml version="1.0" encoding="utf-8"?>
<sst xmlns="http://schemas.openxmlformats.org/spreadsheetml/2006/main" count="75" uniqueCount="61">
  <si>
    <t>Prompt Template</t>
  </si>
  <si>
    <t>You are a friendly financial advisor. Your job is to help people answer financial and related question. Make sure when you answer questions you show the steps you took to arrive at your answer. Do your best to reason step by step. If you don't know the answer, say that you don't know.
Question: 
Answer:</t>
  </si>
  <si>
    <t>Math</t>
  </si>
  <si>
    <t>Question</t>
  </si>
  <si>
    <t>Answer</t>
  </si>
  <si>
    <t>If I take out a $35000 loan with a 5% APR how many $500 payments would it take to pay it back?</t>
  </si>
  <si>
    <t>82 or 83 (due to partial payment for the last one)</t>
  </si>
  <si>
    <t>Assuming an initial investment of $100,000, an expected cash flow of $7000 per month, an interest rate of 7% and 3 years before the project is complete what is the net present value?</t>
  </si>
  <si>
    <t>You want to save up over 4 years for you child's college. If the cost of attendance is $100000 and you deposit money each month into a savings account with a 4% annual interest rate, how much do you have to deposit each month?</t>
  </si>
  <si>
    <t>Theory</t>
  </si>
  <si>
    <t>How does a business compute net income?</t>
  </si>
  <si>
    <t>Net income (NI) is calculated as revenues minus expenses, interest, and taxes.</t>
  </si>
  <si>
    <t>Net Income = (Total Revenue - Cost of Goods Sold - Operating Expenses + Non-Operating Income - Non-Operating Expenses) - Income Taxes</t>
  </si>
  <si>
    <t>What is the rule of 72?</t>
  </si>
  <si>
    <t>The Rule of 72 is a quick, useful formula that is popularly used to estimate the number of years required to double the invested money at a given annual rate of return. To calculate the time period an investment will double, divide the integer 72 by the expected rate of return. Years To Double: 72 / Expected Rate of Return. The formula relies on a single average rate over the life of the investment. The findings hold true for fractional results, as all decimals represent an additional portion of a year.</t>
  </si>
  <si>
    <r>
      <rPr/>
      <t xml:space="preserve">Source: </t>
    </r>
    <r>
      <rPr>
        <color rgb="FF1155CC"/>
        <u/>
      </rPr>
      <t>https://www.investopedia.com/terms/r/ruleof72.asp</t>
    </r>
  </si>
  <si>
    <t>What is CPI and how does it tell us what the inflation rate is?</t>
  </si>
  <si>
    <t>The Consumer Price Index (CPI) is a measure of the average change over time in the prices paid by urban consumers for a market basket of consumer goods and services. The Bureau of Labor Statistics (BLS) calculates the CPI as a weighted average of prices for a basket of goods and services representative of aggregate U.S. consumer spending. The CPI is the most widely used measure of inflation, closely followed by policymakers, financial markets, businesses, and consumers. Inflation can be calculated from CPI as follows: Inflation Rate = (Current CPI - Previous CPI) * 100 / Previous CPI.</t>
  </si>
  <si>
    <r>
      <rPr/>
      <t xml:space="preserve">Source: </t>
    </r>
    <r>
      <rPr>
        <color rgb="FF1155CC"/>
        <u/>
      </rPr>
      <t>https://www.bls.gov/cpi/</t>
    </r>
  </si>
  <si>
    <r>
      <rPr/>
      <t xml:space="preserve">Source: </t>
    </r>
    <r>
      <rPr>
        <color rgb="FF1155CC"/>
        <u/>
      </rPr>
      <t>https://www.investopedia.com/terms/c/consumerpriceindex.asp</t>
    </r>
  </si>
  <si>
    <t>Summarizing</t>
  </si>
  <si>
    <t>"As of March 31, 2024, the Company had aggregate outstanding notes of $14,016 million, net of $61 million of issuance costs, with varying maturities (the "Notes"). Of the outstanding balance, $799 million, net of issuance costs, is classified as short-term debt on the Consolidated Balance Sheets. As of December 31, 2023, the Company had aggregate outstanding notes of $14,543 million, net of $65 million of issuance costs. Each of the Notes were issued at par and are senior unsecured obligations of the Company. Interest is payable semi-annually at fixed rates. A portion of the outstanding Notes is denominated in foreign currency (comprised of €5,170 million) and is remeasured into U.S. dollars at each balance sheet date (with remeasurement gain totaling $131 million for the three months ended March 31, 2024). " Based on the preceding text how much short term debt does the company have?</t>
  </si>
  <si>
    <t>799 million</t>
  </si>
  <si>
    <t>"We anticipate our full-year 2024 capital expenditures will be in the range of $30-37 billion, a $2 billion increase of the high end of
our prior range. We expect growth will be driven by investments in servers, including both AI and non-AI hardware, and data
centers as we ramp up construction on sites with our previously announced new data center architecture. Our updated outlook
reflects our evolving understanding of our artificial intelligence (AI) capacity demands as we anticipate what we may need for the
next generations of foundational research and product development. While we are not providing guidance for years beyond 2024,
we expect our ambitious long-term AI research and product development efforts will require growing infrastructure investments
beyond this year." Based on this text what are some risks the that could cause its expenditures to be greater than the predicted $2 billion?</t>
  </si>
  <si>
    <t>Incorrect demand estimates, supply chain disruption, construction delays/overruns, cost of hardware, regulatory changes, inflation, currency fluctuation                    must get 5/7</t>
  </si>
  <si>
    <t>"Product Liability We recorded liabilities of $596 million and $561 million in Accrued liabilities and Other liabilities at September 30, 2023 and December
31, 2022 for the expected cost of all known product liability claims, plus an estimate of the expected cost for product liability claims that have already been
incurred and are expected to be filed in the future for which we are self-insured. It is reasonably possible that our accruals for product liability claims may
increase in future periods in material amounts, although we cannot estimate a reasonable range of incremental loss based on currently available information.
We believe that any judgment against us involving our products for actual damages will be adequately covered by our recorded accruals and, where
applicable, excess liability insurance coverage." How much did the company accrue in total liabilities according to the preceeding text?</t>
  </si>
  <si>
    <t>Grading</t>
  </si>
  <si>
    <t>Mark correct answeres wih 1, and incorrect answers with 0</t>
  </si>
  <si>
    <t>Model</t>
  </si>
  <si>
    <t>Claude 3 Opus</t>
  </si>
  <si>
    <t>Mistral 7b Instruct V2</t>
  </si>
  <si>
    <t>Adapt LLM Finance</t>
  </si>
  <si>
    <t>Lora Rank 8</t>
  </si>
  <si>
    <t>Lora Rank 16</t>
  </si>
  <si>
    <t>QLORA Rank 8</t>
  </si>
  <si>
    <t>QLORA Rank 16</t>
  </si>
  <si>
    <t>LOFTQ 8</t>
  </si>
  <si>
    <t>LOFTQ 16</t>
  </si>
  <si>
    <t>PREDIBASE 256</t>
  </si>
  <si>
    <t>Predibase Alpha 1</t>
  </si>
  <si>
    <t>Alpha 2</t>
  </si>
  <si>
    <t xml:space="preserve">Alpha 4 </t>
  </si>
  <si>
    <t>Alpha 8</t>
  </si>
  <si>
    <t>Q1</t>
  </si>
  <si>
    <t>Q2</t>
  </si>
  <si>
    <t>Q3</t>
  </si>
  <si>
    <t>Q4</t>
  </si>
  <si>
    <t>Q5</t>
  </si>
  <si>
    <t>Subtotal</t>
  </si>
  <si>
    <t>Summary</t>
  </si>
  <si>
    <t>Total</t>
  </si>
  <si>
    <t>% Correct</t>
  </si>
  <si>
    <t>Loan Repayment</t>
  </si>
  <si>
    <t>payment</t>
  </si>
  <si>
    <t>Principle</t>
  </si>
  <si>
    <t>Interest (apr)</t>
  </si>
  <si>
    <t>num</t>
  </si>
  <si>
    <t>den</t>
  </si>
  <si>
    <t>n</t>
  </si>
  <si>
    <t>~83</t>
  </si>
  <si>
    <t>82 and a partial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</si>
</sst>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4">
    <font>
      <sz val="10.0"/>
      <color rgb="FF000000"/>
      <name val="Arial"/>
      <scheme val="minor"/>
    </font>
    <font>
      <b/>
      <color theme="1"/>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horizontal="left" readingOrder="0"/>
    </xf>
    <xf borderId="0" fillId="0" fontId="2" numFmtId="164" xfId="0" applyAlignment="1" applyFont="1" applyNumberFormat="1">
      <alignment horizontal="left"/>
    </xf>
    <xf borderId="0" fillId="0" fontId="2" numFmtId="164" xfId="0" applyAlignment="1" applyFont="1" applyNumberFormat="1">
      <alignment horizontal="left" readingOrder="0"/>
    </xf>
    <xf borderId="0" fillId="0" fontId="2" numFmtId="0" xfId="0" applyAlignment="1" applyFont="1">
      <alignment horizontal="left"/>
    </xf>
    <xf borderId="0" fillId="0" fontId="3" numFmtId="0" xfId="0" applyAlignment="1" applyFont="1">
      <alignment readingOrder="0"/>
    </xf>
    <xf borderId="0" fillId="0" fontId="2" numFmtId="0" xfId="0" applyAlignment="1" applyFont="1">
      <alignment horizontal="right" readingOrder="0"/>
    </xf>
    <xf borderId="0" fillId="0" fontId="2" numFmtId="0" xfId="0" applyAlignment="1" applyFont="1">
      <alignment readingOrder="0" shrinkToFit="0" wrapText="0"/>
    </xf>
    <xf borderId="0" fillId="0" fontId="2" numFmtId="0" xfId="0" applyAlignment="1" applyFont="1">
      <alignment horizontal="right" readingOrder="0" shrinkToFit="0" wrapText="1"/>
    </xf>
    <xf borderId="0" fillId="0" fontId="2" numFmtId="0" xfId="0" applyAlignment="1" applyFont="1">
      <alignment horizontal="right"/>
    </xf>
    <xf borderId="0" fillId="0" fontId="2" numFmtId="0" xfId="0" applyAlignment="1" applyFont="1">
      <alignment shrinkToFit="0" wrapText="1"/>
    </xf>
    <xf borderId="0" fillId="0" fontId="2"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nvestopedia.com/terms/r/ruleof72.asp" TargetMode="External"/><Relationship Id="rId2" Type="http://schemas.openxmlformats.org/officeDocument/2006/relationships/hyperlink" Target="https://www.bls.gov/cpi/" TargetMode="External"/><Relationship Id="rId3" Type="http://schemas.openxmlformats.org/officeDocument/2006/relationships/hyperlink" Target="https://www.investopedia.com/terms/c/consumerpriceindex.asp"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94.88"/>
    <col customWidth="1" min="3" max="3" width="61.0"/>
  </cols>
  <sheetData>
    <row r="1">
      <c r="A1" s="1" t="s">
        <v>0</v>
      </c>
      <c r="B1" s="2" t="s">
        <v>1</v>
      </c>
    </row>
    <row r="4">
      <c r="A4" s="1"/>
    </row>
    <row r="5">
      <c r="A5" s="1" t="s">
        <v>2</v>
      </c>
      <c r="B5" s="1" t="s">
        <v>3</v>
      </c>
      <c r="C5" s="1" t="s">
        <v>4</v>
      </c>
    </row>
    <row r="6" ht="18.0" customHeight="1">
      <c r="A6" s="3">
        <v>1.0</v>
      </c>
      <c r="B6" s="2" t="s">
        <v>5</v>
      </c>
      <c r="C6" s="4" t="s">
        <v>6</v>
      </c>
    </row>
    <row r="7" ht="30.75" customHeight="1">
      <c r="A7" s="3">
        <v>2.0</v>
      </c>
      <c r="B7" s="2" t="s">
        <v>7</v>
      </c>
      <c r="C7" s="5">
        <f t="array" ref="C7">NPV(0.07, 0, 0, 84000)-100000</f>
        <v>-31430.97834</v>
      </c>
    </row>
    <row r="8" ht="32.25" customHeight="1">
      <c r="A8" s="3">
        <v>3.0</v>
      </c>
      <c r="B8" s="2" t="s">
        <v>8</v>
      </c>
      <c r="C8" s="6">
        <v>1926.12</v>
      </c>
    </row>
    <row r="9">
      <c r="C9" s="7"/>
    </row>
    <row r="10">
      <c r="C10" s="7"/>
    </row>
    <row r="11">
      <c r="A11" s="1" t="s">
        <v>9</v>
      </c>
      <c r="C11" s="7"/>
    </row>
    <row r="12" ht="33.75" customHeight="1">
      <c r="A12" s="3">
        <v>1.0</v>
      </c>
      <c r="B12" s="3" t="s">
        <v>10</v>
      </c>
      <c r="C12" s="4" t="s">
        <v>11</v>
      </c>
      <c r="D12" s="3" t="s">
        <v>12</v>
      </c>
    </row>
    <row r="13" ht="15.0" customHeight="1">
      <c r="A13" s="3">
        <v>2.0</v>
      </c>
      <c r="B13" s="3" t="s">
        <v>13</v>
      </c>
      <c r="C13" s="4" t="s">
        <v>14</v>
      </c>
      <c r="D13" s="8" t="s">
        <v>15</v>
      </c>
    </row>
    <row r="14" ht="13.5" customHeight="1">
      <c r="A14" s="3">
        <v>3.0</v>
      </c>
      <c r="B14" s="3" t="s">
        <v>16</v>
      </c>
      <c r="C14" s="4" t="s">
        <v>17</v>
      </c>
      <c r="D14" s="8" t="s">
        <v>18</v>
      </c>
      <c r="E14" s="8" t="s">
        <v>19</v>
      </c>
    </row>
    <row r="15">
      <c r="C15" s="7"/>
    </row>
    <row r="16">
      <c r="C16" s="7"/>
    </row>
    <row r="17">
      <c r="A17" s="1" t="s">
        <v>20</v>
      </c>
      <c r="B17" s="3"/>
      <c r="C17" s="7"/>
    </row>
    <row r="18" ht="104.25" customHeight="1">
      <c r="A18" s="3">
        <v>1.0</v>
      </c>
      <c r="B18" s="2" t="s">
        <v>21</v>
      </c>
      <c r="C18" s="9" t="s">
        <v>22</v>
      </c>
    </row>
    <row r="19" ht="104.25" customHeight="1">
      <c r="A19" s="3">
        <v>2.0</v>
      </c>
      <c r="B19" s="10" t="s">
        <v>23</v>
      </c>
      <c r="C19" s="11" t="s">
        <v>24</v>
      </c>
    </row>
    <row r="20" ht="104.25" customHeight="1">
      <c r="A20" s="3">
        <v>3.0</v>
      </c>
      <c r="B20" s="3" t="s">
        <v>25</v>
      </c>
      <c r="C20" s="12">
        <f>596+561</f>
        <v>1157</v>
      </c>
    </row>
    <row r="21">
      <c r="C21" s="7"/>
    </row>
    <row r="22">
      <c r="C22" s="7"/>
    </row>
    <row r="23">
      <c r="C23" s="7"/>
    </row>
    <row r="24">
      <c r="C24" s="7"/>
    </row>
    <row r="25">
      <c r="C25" s="7"/>
    </row>
    <row r="26">
      <c r="C26" s="7"/>
    </row>
    <row r="27">
      <c r="C27" s="7"/>
    </row>
    <row r="28">
      <c r="C28" s="7"/>
    </row>
    <row r="31">
      <c r="A31" s="1" t="s">
        <v>26</v>
      </c>
      <c r="B31" s="3" t="s">
        <v>27</v>
      </c>
    </row>
  </sheetData>
  <mergeCells count="1">
    <mergeCell ref="B1:G3"/>
  </mergeCells>
  <hyperlinks>
    <hyperlink r:id="rId1" ref="D13"/>
    <hyperlink r:id="rId2" ref="D14"/>
    <hyperlink r:id="rId3" ref="E14"/>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30.75" customHeight="1">
      <c r="A1" s="1" t="s">
        <v>28</v>
      </c>
      <c r="B1" s="2" t="s">
        <v>29</v>
      </c>
      <c r="C1" s="2" t="s">
        <v>30</v>
      </c>
      <c r="D1" s="2" t="s">
        <v>31</v>
      </c>
      <c r="E1" s="2" t="s">
        <v>32</v>
      </c>
      <c r="F1" s="2" t="s">
        <v>33</v>
      </c>
      <c r="G1" s="2" t="s">
        <v>34</v>
      </c>
      <c r="H1" s="2" t="s">
        <v>35</v>
      </c>
      <c r="I1" s="2" t="s">
        <v>36</v>
      </c>
      <c r="J1" s="2" t="s">
        <v>37</v>
      </c>
      <c r="K1" s="2" t="s">
        <v>38</v>
      </c>
      <c r="L1" s="13"/>
      <c r="M1" s="3" t="s">
        <v>39</v>
      </c>
      <c r="N1" s="3" t="s">
        <v>40</v>
      </c>
      <c r="O1" s="3" t="s">
        <v>41</v>
      </c>
      <c r="P1" s="3" t="s">
        <v>42</v>
      </c>
    </row>
    <row r="2">
      <c r="A2" s="1" t="s">
        <v>2</v>
      </c>
    </row>
    <row r="3">
      <c r="A3" s="3" t="s">
        <v>43</v>
      </c>
      <c r="B3" s="3">
        <v>1.0</v>
      </c>
      <c r="C3" s="3">
        <v>0.0</v>
      </c>
      <c r="D3" s="3">
        <v>0.0</v>
      </c>
      <c r="E3" s="3">
        <v>0.0</v>
      </c>
      <c r="F3" s="3">
        <v>0.0</v>
      </c>
      <c r="G3" s="3">
        <v>0.0</v>
      </c>
      <c r="H3" s="3">
        <v>0.0</v>
      </c>
      <c r="I3" s="3">
        <v>0.0</v>
      </c>
      <c r="J3" s="3">
        <v>0.0</v>
      </c>
      <c r="K3" s="3">
        <v>0.0</v>
      </c>
      <c r="M3" s="3">
        <v>0.0</v>
      </c>
      <c r="N3" s="3">
        <v>0.0</v>
      </c>
      <c r="O3" s="3">
        <v>0.0</v>
      </c>
      <c r="P3" s="3">
        <v>0.0</v>
      </c>
    </row>
    <row r="4">
      <c r="A4" s="3" t="s">
        <v>44</v>
      </c>
      <c r="B4" s="3">
        <v>0.0</v>
      </c>
      <c r="C4" s="3">
        <v>0.0</v>
      </c>
      <c r="D4" s="3">
        <v>0.0</v>
      </c>
      <c r="E4" s="3">
        <v>0.0</v>
      </c>
      <c r="F4" s="3">
        <v>0.0</v>
      </c>
      <c r="G4" s="3">
        <v>0.0</v>
      </c>
      <c r="H4" s="3">
        <v>0.0</v>
      </c>
      <c r="I4" s="3">
        <v>0.0</v>
      </c>
      <c r="J4" s="3">
        <v>0.0</v>
      </c>
      <c r="K4" s="3">
        <v>0.0</v>
      </c>
      <c r="M4" s="3">
        <v>0.0</v>
      </c>
      <c r="N4" s="3">
        <v>0.0</v>
      </c>
      <c r="O4" s="3">
        <v>0.0</v>
      </c>
      <c r="P4" s="3">
        <v>0.0</v>
      </c>
    </row>
    <row r="5">
      <c r="A5" s="3" t="s">
        <v>45</v>
      </c>
      <c r="B5" s="3">
        <v>0.0</v>
      </c>
      <c r="C5" s="3">
        <v>0.0</v>
      </c>
      <c r="D5" s="3">
        <v>0.0</v>
      </c>
      <c r="E5" s="3">
        <v>0.0</v>
      </c>
      <c r="F5" s="3">
        <v>0.0</v>
      </c>
      <c r="G5" s="3">
        <v>0.0</v>
      </c>
      <c r="H5" s="3">
        <v>0.0</v>
      </c>
      <c r="I5" s="3">
        <v>0.0</v>
      </c>
      <c r="J5" s="3">
        <v>0.0</v>
      </c>
      <c r="K5" s="3">
        <v>0.0</v>
      </c>
      <c r="M5" s="3">
        <v>0.0</v>
      </c>
      <c r="N5" s="3">
        <v>0.0</v>
      </c>
      <c r="O5" s="3">
        <v>0.0</v>
      </c>
      <c r="P5" s="3">
        <v>0.0</v>
      </c>
    </row>
    <row r="6">
      <c r="A6" s="3" t="s">
        <v>46</v>
      </c>
    </row>
    <row r="7">
      <c r="A7" s="3" t="s">
        <v>47</v>
      </c>
    </row>
    <row r="8">
      <c r="A8" s="1" t="s">
        <v>48</v>
      </c>
      <c r="B8" s="14">
        <f t="shared" ref="B8:K8" si="1">SUM(B2:B7)</f>
        <v>1</v>
      </c>
      <c r="C8" s="14">
        <f t="shared" si="1"/>
        <v>0</v>
      </c>
      <c r="D8" s="14">
        <f t="shared" si="1"/>
        <v>0</v>
      </c>
      <c r="E8" s="14">
        <f t="shared" si="1"/>
        <v>0</v>
      </c>
      <c r="F8" s="14">
        <f t="shared" si="1"/>
        <v>0</v>
      </c>
      <c r="G8" s="14">
        <f t="shared" si="1"/>
        <v>0</v>
      </c>
      <c r="H8" s="14">
        <f t="shared" si="1"/>
        <v>0</v>
      </c>
      <c r="I8" s="14">
        <f t="shared" si="1"/>
        <v>0</v>
      </c>
      <c r="J8" s="14">
        <f t="shared" si="1"/>
        <v>0</v>
      </c>
      <c r="K8" s="14">
        <f t="shared" si="1"/>
        <v>0</v>
      </c>
      <c r="M8" s="14">
        <f t="shared" ref="M8:P8" si="2">SUM(M2:M7)</f>
        <v>0</v>
      </c>
      <c r="N8" s="14">
        <f t="shared" si="2"/>
        <v>0</v>
      </c>
      <c r="O8" s="14">
        <f t="shared" si="2"/>
        <v>0</v>
      </c>
      <c r="P8" s="14">
        <f t="shared" si="2"/>
        <v>0</v>
      </c>
    </row>
    <row r="9">
      <c r="A9" s="1" t="s">
        <v>9</v>
      </c>
    </row>
    <row r="10">
      <c r="A10" s="3" t="s">
        <v>43</v>
      </c>
      <c r="B10" s="3">
        <v>1.0</v>
      </c>
      <c r="C10" s="3">
        <v>1.0</v>
      </c>
      <c r="D10" s="3">
        <v>1.0</v>
      </c>
      <c r="E10" s="3">
        <v>0.0</v>
      </c>
      <c r="F10" s="3">
        <v>0.0</v>
      </c>
      <c r="G10" s="3">
        <v>1.0</v>
      </c>
      <c r="H10" s="3">
        <v>1.0</v>
      </c>
      <c r="I10" s="3">
        <v>1.0</v>
      </c>
      <c r="J10" s="3">
        <v>1.0</v>
      </c>
      <c r="K10" s="3">
        <v>1.0</v>
      </c>
      <c r="M10" s="3">
        <v>1.0</v>
      </c>
      <c r="N10" s="3">
        <v>1.0</v>
      </c>
      <c r="O10" s="3">
        <v>1.0</v>
      </c>
      <c r="P10" s="3">
        <v>1.0</v>
      </c>
    </row>
    <row r="11">
      <c r="A11" s="3" t="s">
        <v>44</v>
      </c>
      <c r="B11" s="3">
        <v>1.0</v>
      </c>
      <c r="C11" s="3">
        <v>1.0</v>
      </c>
      <c r="D11" s="3">
        <v>1.0</v>
      </c>
      <c r="E11" s="3">
        <v>1.0</v>
      </c>
      <c r="F11" s="3">
        <v>1.0</v>
      </c>
      <c r="G11" s="3">
        <v>1.0</v>
      </c>
      <c r="H11" s="3">
        <v>1.0</v>
      </c>
      <c r="I11" s="3">
        <v>1.0</v>
      </c>
      <c r="J11" s="3">
        <v>1.0</v>
      </c>
      <c r="K11" s="3">
        <v>1.0</v>
      </c>
      <c r="M11" s="3">
        <v>1.0</v>
      </c>
      <c r="N11" s="3">
        <v>1.0</v>
      </c>
      <c r="O11" s="3">
        <v>1.0</v>
      </c>
      <c r="P11" s="3">
        <v>1.0</v>
      </c>
    </row>
    <row r="12">
      <c r="A12" s="3" t="s">
        <v>45</v>
      </c>
      <c r="B12" s="3">
        <v>1.0</v>
      </c>
      <c r="C12" s="3">
        <v>1.0</v>
      </c>
      <c r="D12" s="3">
        <v>0.0</v>
      </c>
      <c r="E12" s="3">
        <v>1.0</v>
      </c>
      <c r="F12" s="3">
        <v>1.0</v>
      </c>
      <c r="G12" s="3">
        <v>0.0</v>
      </c>
      <c r="H12" s="3">
        <v>0.0</v>
      </c>
      <c r="I12" s="3">
        <v>0.0</v>
      </c>
      <c r="J12" s="3">
        <v>1.0</v>
      </c>
      <c r="K12" s="3">
        <v>1.0</v>
      </c>
      <c r="M12" s="3">
        <v>1.0</v>
      </c>
      <c r="N12" s="3">
        <v>1.0</v>
      </c>
      <c r="O12" s="3">
        <v>1.0</v>
      </c>
      <c r="P12" s="3">
        <v>1.0</v>
      </c>
    </row>
    <row r="13">
      <c r="A13" s="3" t="s">
        <v>46</v>
      </c>
    </row>
    <row r="14">
      <c r="A14" s="3" t="s">
        <v>47</v>
      </c>
    </row>
    <row r="15">
      <c r="A15" s="1" t="s">
        <v>48</v>
      </c>
      <c r="B15" s="14">
        <f t="shared" ref="B15:K15" si="3">SUM(B9:B14)</f>
        <v>3</v>
      </c>
      <c r="C15" s="14">
        <f t="shared" si="3"/>
        <v>3</v>
      </c>
      <c r="D15" s="14">
        <f t="shared" si="3"/>
        <v>2</v>
      </c>
      <c r="E15" s="14">
        <f t="shared" si="3"/>
        <v>2</v>
      </c>
      <c r="F15" s="14">
        <f t="shared" si="3"/>
        <v>2</v>
      </c>
      <c r="G15" s="14">
        <f t="shared" si="3"/>
        <v>2</v>
      </c>
      <c r="H15" s="14">
        <f t="shared" si="3"/>
        <v>2</v>
      </c>
      <c r="I15" s="14">
        <f t="shared" si="3"/>
        <v>2</v>
      </c>
      <c r="J15" s="14">
        <f t="shared" si="3"/>
        <v>3</v>
      </c>
      <c r="K15" s="14">
        <f t="shared" si="3"/>
        <v>3</v>
      </c>
      <c r="M15" s="14">
        <f t="shared" ref="M15:P15" si="4">SUM(M9:M14)</f>
        <v>3</v>
      </c>
      <c r="N15" s="14">
        <f t="shared" si="4"/>
        <v>3</v>
      </c>
      <c r="O15" s="14">
        <f t="shared" si="4"/>
        <v>3</v>
      </c>
      <c r="P15" s="14">
        <f t="shared" si="4"/>
        <v>3</v>
      </c>
    </row>
    <row r="16">
      <c r="A16" s="1" t="s">
        <v>49</v>
      </c>
    </row>
    <row r="17">
      <c r="A17" s="3" t="s">
        <v>43</v>
      </c>
      <c r="B17" s="3">
        <v>1.0</v>
      </c>
      <c r="C17" s="3">
        <v>1.0</v>
      </c>
      <c r="D17" s="3">
        <v>1.0</v>
      </c>
      <c r="E17" s="3">
        <v>0.0</v>
      </c>
      <c r="F17" s="3">
        <v>0.0</v>
      </c>
      <c r="G17" s="3">
        <v>1.0</v>
      </c>
      <c r="H17" s="3">
        <v>1.0</v>
      </c>
      <c r="I17" s="3">
        <v>0.0</v>
      </c>
      <c r="J17" s="3">
        <v>1.0</v>
      </c>
      <c r="K17" s="3">
        <v>1.0</v>
      </c>
      <c r="M17" s="3">
        <v>1.0</v>
      </c>
      <c r="N17" s="3">
        <v>1.0</v>
      </c>
      <c r="O17" s="3">
        <v>1.0</v>
      </c>
      <c r="P17" s="3">
        <v>1.0</v>
      </c>
    </row>
    <row r="18">
      <c r="A18" s="3" t="s">
        <v>44</v>
      </c>
      <c r="B18" s="3">
        <v>1.0</v>
      </c>
      <c r="C18" s="3">
        <v>1.0</v>
      </c>
      <c r="D18" s="3">
        <v>1.0</v>
      </c>
      <c r="E18" s="3">
        <v>1.0</v>
      </c>
      <c r="F18" s="3">
        <v>1.0</v>
      </c>
      <c r="G18" s="3">
        <v>0.0</v>
      </c>
      <c r="H18" s="3">
        <v>0.0</v>
      </c>
      <c r="I18" s="3">
        <v>1.0</v>
      </c>
      <c r="J18" s="3">
        <v>0.0</v>
      </c>
      <c r="K18" s="3">
        <v>0.0</v>
      </c>
      <c r="M18" s="3">
        <v>1.0</v>
      </c>
      <c r="N18" s="3">
        <v>1.0</v>
      </c>
      <c r="O18" s="3">
        <v>1.0</v>
      </c>
      <c r="P18" s="3">
        <v>1.0</v>
      </c>
    </row>
    <row r="19">
      <c r="A19" s="3" t="s">
        <v>45</v>
      </c>
      <c r="B19" s="3">
        <v>1.0</v>
      </c>
      <c r="C19" s="3">
        <v>1.0</v>
      </c>
      <c r="D19" s="3">
        <v>1.0</v>
      </c>
      <c r="E19" s="3">
        <v>1.0</v>
      </c>
      <c r="F19" s="3">
        <v>1.0</v>
      </c>
      <c r="G19" s="3">
        <v>1.0</v>
      </c>
      <c r="H19" s="3">
        <v>1.0</v>
      </c>
      <c r="I19" s="3">
        <v>1.0</v>
      </c>
      <c r="J19" s="3">
        <v>0.0</v>
      </c>
      <c r="K19" s="3">
        <v>1.0</v>
      </c>
      <c r="M19" s="3">
        <v>1.0</v>
      </c>
      <c r="N19" s="3">
        <v>1.0</v>
      </c>
      <c r="O19" s="3">
        <v>1.0</v>
      </c>
      <c r="P19" s="3">
        <v>1.0</v>
      </c>
    </row>
    <row r="20">
      <c r="A20" s="3" t="s">
        <v>46</v>
      </c>
    </row>
    <row r="21">
      <c r="A21" s="3" t="s">
        <v>47</v>
      </c>
    </row>
    <row r="22">
      <c r="A22" s="1" t="s">
        <v>48</v>
      </c>
      <c r="B22" s="14">
        <f t="shared" ref="B22:K22" si="5">SUM(B16:B21)</f>
        <v>3</v>
      </c>
      <c r="C22" s="14">
        <f t="shared" si="5"/>
        <v>3</v>
      </c>
      <c r="D22" s="14">
        <f t="shared" si="5"/>
        <v>3</v>
      </c>
      <c r="E22" s="14">
        <f t="shared" si="5"/>
        <v>2</v>
      </c>
      <c r="F22" s="14">
        <f t="shared" si="5"/>
        <v>2</v>
      </c>
      <c r="G22" s="14">
        <f t="shared" si="5"/>
        <v>2</v>
      </c>
      <c r="H22" s="14">
        <f t="shared" si="5"/>
        <v>2</v>
      </c>
      <c r="I22" s="14">
        <f t="shared" si="5"/>
        <v>2</v>
      </c>
      <c r="J22" s="14">
        <f t="shared" si="5"/>
        <v>1</v>
      </c>
      <c r="K22" s="14">
        <f t="shared" si="5"/>
        <v>2</v>
      </c>
      <c r="M22" s="14">
        <f t="shared" ref="M22:P22" si="6">SUM(M16:M21)</f>
        <v>3</v>
      </c>
      <c r="N22" s="14">
        <f t="shared" si="6"/>
        <v>3</v>
      </c>
      <c r="O22" s="14">
        <f t="shared" si="6"/>
        <v>3</v>
      </c>
      <c r="P22" s="14">
        <f t="shared" si="6"/>
        <v>3</v>
      </c>
    </row>
    <row r="24">
      <c r="A24" s="3" t="s">
        <v>50</v>
      </c>
      <c r="B24" s="14">
        <f t="shared" ref="B24:K24" si="7">B22+B15+B8</f>
        <v>7</v>
      </c>
      <c r="C24" s="14">
        <f t="shared" si="7"/>
        <v>6</v>
      </c>
      <c r="D24" s="14">
        <f t="shared" si="7"/>
        <v>5</v>
      </c>
      <c r="E24" s="14">
        <f t="shared" si="7"/>
        <v>4</v>
      </c>
      <c r="F24" s="14">
        <f t="shared" si="7"/>
        <v>4</v>
      </c>
      <c r="G24" s="14">
        <f t="shared" si="7"/>
        <v>4</v>
      </c>
      <c r="H24" s="14">
        <f t="shared" si="7"/>
        <v>4</v>
      </c>
      <c r="I24" s="14">
        <f t="shared" si="7"/>
        <v>4</v>
      </c>
      <c r="J24" s="14">
        <f t="shared" si="7"/>
        <v>4</v>
      </c>
      <c r="K24" s="14">
        <f t="shared" si="7"/>
        <v>5</v>
      </c>
      <c r="M24" s="14">
        <f t="shared" ref="M24:P24" si="8">M22+M15+M8</f>
        <v>6</v>
      </c>
      <c r="N24" s="14">
        <f t="shared" si="8"/>
        <v>6</v>
      </c>
      <c r="O24" s="14">
        <f t="shared" si="8"/>
        <v>6</v>
      </c>
      <c r="P24" s="14">
        <f t="shared" si="8"/>
        <v>6</v>
      </c>
    </row>
    <row r="25">
      <c r="A25" s="3" t="s">
        <v>51</v>
      </c>
      <c r="B25" s="14">
        <f t="shared" ref="B25:K25" si="9">B24/9</f>
        <v>0.7777777778</v>
      </c>
      <c r="C25" s="14">
        <f t="shared" si="9"/>
        <v>0.6666666667</v>
      </c>
      <c r="D25" s="14">
        <f t="shared" si="9"/>
        <v>0.5555555556</v>
      </c>
      <c r="E25" s="14">
        <f t="shared" si="9"/>
        <v>0.4444444444</v>
      </c>
      <c r="F25" s="14">
        <f t="shared" si="9"/>
        <v>0.4444444444</v>
      </c>
      <c r="G25" s="14">
        <f t="shared" si="9"/>
        <v>0.4444444444</v>
      </c>
      <c r="H25" s="14">
        <f t="shared" si="9"/>
        <v>0.4444444444</v>
      </c>
      <c r="I25" s="14">
        <f t="shared" si="9"/>
        <v>0.4444444444</v>
      </c>
      <c r="J25" s="14">
        <f t="shared" si="9"/>
        <v>0.4444444444</v>
      </c>
      <c r="K25" s="14">
        <f t="shared" si="9"/>
        <v>0.5555555556</v>
      </c>
      <c r="M25" s="15">
        <f t="shared" ref="M25:P25" si="10">M24/9</f>
        <v>0.6666666667</v>
      </c>
      <c r="N25" s="15">
        <f t="shared" si="10"/>
        <v>0.6666666667</v>
      </c>
      <c r="O25" s="15">
        <f t="shared" si="10"/>
        <v>0.6666666667</v>
      </c>
      <c r="P25" s="15">
        <f t="shared" si="10"/>
        <v>0.6666666667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52</v>
      </c>
    </row>
    <row r="2">
      <c r="A2" s="3" t="s">
        <v>53</v>
      </c>
      <c r="B2" s="3">
        <v>500.0</v>
      </c>
    </row>
    <row r="3">
      <c r="A3" s="3" t="s">
        <v>54</v>
      </c>
      <c r="B3" s="3">
        <v>35000.0</v>
      </c>
    </row>
    <row r="4">
      <c r="A4" s="3" t="s">
        <v>55</v>
      </c>
      <c r="B4" s="3">
        <v>0.05</v>
      </c>
      <c r="C4" s="14">
        <f>B4/12</f>
        <v>0.004166666667</v>
      </c>
    </row>
    <row r="6">
      <c r="A6" s="3" t="s">
        <v>56</v>
      </c>
      <c r="B6" s="14">
        <f>LN(B2/(B2-(C4*B3)))</f>
        <v>0.3448404863</v>
      </c>
    </row>
    <row r="7">
      <c r="A7" s="3" t="s">
        <v>57</v>
      </c>
      <c r="B7" s="14">
        <f>LN(C4+1)</f>
        <v>0.004158010149</v>
      </c>
    </row>
    <row r="8">
      <c r="A8" s="3" t="s">
        <v>58</v>
      </c>
      <c r="B8" s="14">
        <f>B6/B7</f>
        <v>82.93401747</v>
      </c>
      <c r="C8" s="3" t="s">
        <v>59</v>
      </c>
      <c r="D8" s="3" t="s">
        <v>60</v>
      </c>
    </row>
  </sheetData>
  <drawing r:id="rId1"/>
</worksheet>
</file>