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harts/chart3.xml" ContentType="application/vnd.openxmlformats-officedocument.drawingml.chart+xml"/>
  <Override PartName="/xl/charts/chart4.xml" ContentType="application/vnd.openxmlformats-officedocument.drawingml.chart+xml"/>
  <Override PartName="/xl/theme/themeOverride2.xml" ContentType="application/vnd.openxmlformats-officedocument.themeOverride+xml"/>
  <Override PartName="/xl/charts/chart5.xml" ContentType="application/vnd.openxmlformats-officedocument.drawingml.chart+xml"/>
  <Override PartName="/xl/theme/themeOverride3.xml" ContentType="application/vnd.openxmlformats-officedocument.themeOverride+xml"/>
  <Override PartName="/xl/charts/chart6.xml" ContentType="application/vnd.openxmlformats-officedocument.drawingml.chart+xml"/>
  <Override PartName="/xl/theme/themeOverride4.xml" ContentType="application/vnd.openxmlformats-officedocument.themeOverride+xml"/>
  <Override PartName="/xl/charts/chart7.xml" ContentType="application/vnd.openxmlformats-officedocument.drawingml.chart+xml"/>
  <Override PartName="/xl/theme/themeOverride5.xml" ContentType="application/vnd.openxmlformats-officedocument.themeOverride+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theme/themeOverride6.xml" ContentType="application/vnd.openxmlformats-officedocument.themeOverride+xml"/>
  <Override PartName="/xl/charts/chart10.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cottoj\Desktop\"/>
    </mc:Choice>
  </mc:AlternateContent>
  <xr:revisionPtr revIDLastSave="0" documentId="13_ncr:1_{0DD64488-5EB0-4BCF-B610-5E83C945C94C}" xr6:coauthVersionLast="44" xr6:coauthVersionMax="44" xr10:uidLastSave="{00000000-0000-0000-0000-000000000000}"/>
  <bookViews>
    <workbookView xWindow="-120" yWindow="-120" windowWidth="20730" windowHeight="11160" tabRatio="839" xr2:uid="{00000000-000D-0000-FFFF-FFFF00000000}"/>
  </bookViews>
  <sheets>
    <sheet name="Contents" sheetId="9" r:id="rId1"/>
    <sheet name="Charts Number of Drug OD Deaths" sheetId="12" r:id="rId2"/>
    <sheet name="Number Drug OD Deaths" sheetId="3" r:id="rId3"/>
    <sheet name="Rate Drug OD Deaths" sheetId="8" r:id="rId4"/>
    <sheet name="Number Drug OD, 15-24 Years" sheetId="7" r:id="rId5"/>
    <sheet name="Rate Drug OD, 15-24 Years" sheetId="10" r:id="rId6"/>
    <sheet name="Rate OD by Demographic" sheetId="11"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58" i="3" l="1"/>
  <c r="C50" i="3"/>
  <c r="D50" i="3"/>
  <c r="E50" i="3"/>
  <c r="F50" i="3"/>
  <c r="G50" i="3"/>
  <c r="H50" i="3"/>
  <c r="I50" i="3"/>
  <c r="J50" i="3"/>
  <c r="K50" i="3"/>
  <c r="L50" i="3"/>
  <c r="M50" i="3"/>
  <c r="N50" i="3"/>
  <c r="O50" i="3"/>
  <c r="P50" i="3"/>
  <c r="Q50" i="3"/>
  <c r="R50" i="3"/>
  <c r="S50" i="3"/>
  <c r="T50" i="3"/>
  <c r="W56" i="7"/>
  <c r="W22" i="7"/>
  <c r="W21" i="7"/>
  <c r="W63" i="11"/>
  <c r="W71" i="11"/>
  <c r="W73" i="11"/>
  <c r="W72" i="11"/>
  <c r="W70" i="11"/>
  <c r="W69" i="11"/>
  <c r="W65" i="11"/>
  <c r="W64" i="11"/>
  <c r="W62" i="11"/>
  <c r="W61" i="11"/>
  <c r="W57" i="11"/>
  <c r="W56" i="11"/>
  <c r="W54" i="11"/>
  <c r="W53" i="11"/>
  <c r="W52" i="11"/>
  <c r="W51" i="11"/>
  <c r="W49" i="11"/>
  <c r="W48" i="11"/>
  <c r="W46" i="11"/>
  <c r="W45" i="11"/>
  <c r="W44" i="11"/>
  <c r="W43" i="11"/>
  <c r="W41" i="11"/>
  <c r="W40" i="11"/>
  <c r="W39" i="11"/>
  <c r="W38" i="11"/>
  <c r="W37" i="11"/>
  <c r="W36" i="11"/>
  <c r="W35" i="11"/>
  <c r="W30" i="11"/>
  <c r="W31" i="11"/>
  <c r="W32" i="11"/>
  <c r="W33" i="11"/>
  <c r="W29" i="11"/>
  <c r="W28" i="11"/>
  <c r="W27" i="11"/>
  <c r="W8" i="11"/>
  <c r="W25" i="11"/>
  <c r="W24" i="11"/>
  <c r="W23" i="11"/>
  <c r="W22" i="11"/>
  <c r="W21" i="11"/>
  <c r="W20" i="11"/>
  <c r="W19" i="11"/>
  <c r="W18" i="11"/>
  <c r="W17" i="11"/>
  <c r="W16" i="11"/>
  <c r="W15" i="11"/>
  <c r="W14" i="11"/>
  <c r="W13" i="11"/>
  <c r="W12" i="11"/>
  <c r="W11" i="11"/>
  <c r="W10" i="11"/>
  <c r="W9" i="11"/>
  <c r="W66" i="11"/>
  <c r="W58" i="11"/>
  <c r="W50" i="11"/>
  <c r="W42" i="11"/>
  <c r="W34" i="11"/>
  <c r="W26" i="11"/>
  <c r="W68" i="11"/>
  <c r="W67" i="11"/>
  <c r="W60" i="11"/>
  <c r="W59" i="11"/>
  <c r="W59" i="10"/>
  <c r="W53" i="10"/>
  <c r="W50" i="10"/>
  <c r="W41" i="10"/>
  <c r="W17" i="10"/>
  <c r="W32" i="10"/>
  <c r="W61" i="10"/>
  <c r="W60" i="10"/>
  <c r="W58" i="10"/>
  <c r="W57" i="10"/>
  <c r="W55" i="10"/>
  <c r="W52" i="10"/>
  <c r="W51" i="10"/>
  <c r="W49" i="10"/>
  <c r="W48" i="10"/>
  <c r="W43" i="10"/>
  <c r="W42" i="10"/>
  <c r="W40" i="10"/>
  <c r="W39" i="10"/>
  <c r="W34" i="10"/>
  <c r="W33" i="10"/>
  <c r="W31" i="10"/>
  <c r="W30" i="10"/>
  <c r="W25" i="10"/>
  <c r="W24" i="10"/>
  <c r="W22" i="10"/>
  <c r="W21" i="10"/>
  <c r="W19" i="10"/>
  <c r="W18" i="10"/>
  <c r="W16" i="10"/>
  <c r="W15" i="10"/>
  <c r="W13" i="10"/>
  <c r="W12" i="10"/>
  <c r="W10" i="10"/>
  <c r="W9" i="10"/>
  <c r="W56" i="10"/>
  <c r="W47" i="10"/>
  <c r="W38" i="10"/>
  <c r="W29" i="10"/>
  <c r="W23" i="10"/>
  <c r="W20" i="10"/>
  <c r="W14" i="10"/>
  <c r="W11" i="10"/>
  <c r="W8" i="10"/>
  <c r="W61" i="7"/>
  <c r="W60" i="7"/>
  <c r="W58" i="7"/>
  <c r="W57" i="7"/>
  <c r="W52" i="7"/>
  <c r="W51" i="7"/>
  <c r="W55" i="7"/>
  <c r="W54" i="7"/>
  <c r="W43" i="7"/>
  <c r="W42" i="7"/>
  <c r="W39" i="7"/>
  <c r="W62" i="7"/>
  <c r="W59" i="7"/>
  <c r="W53" i="7"/>
  <c r="W35" i="7"/>
  <c r="W41" i="7"/>
  <c r="W40" i="7"/>
  <c r="W34" i="7"/>
  <c r="W33" i="7"/>
  <c r="W31" i="7"/>
  <c r="W30" i="7"/>
  <c r="W25" i="7"/>
  <c r="W24" i="7"/>
  <c r="W19" i="7"/>
  <c r="W18" i="7"/>
  <c r="W16" i="7"/>
  <c r="W15" i="7"/>
  <c r="W10" i="7"/>
  <c r="W9" i="7"/>
  <c r="W50" i="7"/>
  <c r="W32" i="7"/>
  <c r="W17" i="7"/>
  <c r="W47" i="7"/>
  <c r="W38" i="7"/>
  <c r="W29" i="7"/>
  <c r="W23" i="7"/>
  <c r="W20" i="7"/>
  <c r="W14" i="7"/>
  <c r="W11" i="7"/>
  <c r="W8" i="7"/>
  <c r="W49" i="7"/>
  <c r="W48" i="7"/>
  <c r="X50" i="3"/>
  <c r="X35" i="3"/>
  <c r="X26" i="3"/>
  <c r="X23" i="3"/>
  <c r="X14" i="3"/>
  <c r="X11" i="3"/>
  <c r="X91" i="3"/>
  <c r="X90" i="3"/>
  <c r="X85" i="3"/>
  <c r="X84" i="3"/>
  <c r="X82" i="3"/>
  <c r="X81" i="3"/>
  <c r="X76" i="3"/>
  <c r="X75" i="3"/>
  <c r="X70" i="3"/>
  <c r="X69" i="3"/>
  <c r="X67" i="3"/>
  <c r="X66" i="3"/>
  <c r="X61" i="3"/>
  <c r="X60" i="3"/>
  <c r="X55" i="3"/>
  <c r="X54" i="3"/>
  <c r="X52" i="3"/>
  <c r="X51" i="3"/>
  <c r="X46" i="3"/>
  <c r="X45" i="3"/>
  <c r="X40" i="3"/>
  <c r="X39" i="3"/>
  <c r="X37" i="3"/>
  <c r="X36" i="3"/>
  <c r="X31" i="3"/>
  <c r="X30" i="3"/>
  <c r="X28" i="3"/>
  <c r="X27" i="3"/>
  <c r="X25" i="3"/>
  <c r="X24" i="3"/>
  <c r="X19" i="3"/>
  <c r="X18" i="3"/>
  <c r="X16" i="3"/>
  <c r="X15" i="3"/>
  <c r="X13" i="3"/>
  <c r="X12" i="3"/>
  <c r="X10" i="3"/>
  <c r="X9" i="3"/>
  <c r="X8" i="3"/>
  <c r="W8" i="8"/>
  <c r="W11" i="8"/>
  <c r="W14" i="8"/>
  <c r="W23" i="8"/>
  <c r="W26" i="8"/>
  <c r="W35" i="8"/>
  <c r="W50" i="8"/>
  <c r="W65" i="8"/>
  <c r="W80" i="8"/>
  <c r="W89" i="8"/>
  <c r="W91" i="8"/>
  <c r="W90" i="8"/>
  <c r="W85" i="8"/>
  <c r="W84" i="8"/>
  <c r="W82" i="8"/>
  <c r="W81" i="8"/>
  <c r="W76" i="8"/>
  <c r="W75" i="8"/>
  <c r="W70" i="8"/>
  <c r="W69" i="8"/>
  <c r="W67" i="8"/>
  <c r="W66" i="8"/>
  <c r="W55" i="8"/>
  <c r="W54" i="8"/>
  <c r="W52" i="8"/>
  <c r="W51" i="8"/>
  <c r="W40" i="8"/>
  <c r="W39" i="8"/>
  <c r="W37" i="8"/>
  <c r="W36" i="8"/>
  <c r="W33" i="8"/>
  <c r="W28" i="8"/>
  <c r="W27" i="8"/>
  <c r="W25" i="8"/>
  <c r="W24" i="8"/>
  <c r="W19" i="8"/>
  <c r="W18" i="8"/>
  <c r="W16" i="8"/>
  <c r="W15" i="8"/>
  <c r="W13" i="8"/>
  <c r="W12" i="8"/>
  <c r="W10" i="8"/>
  <c r="W9" i="8"/>
  <c r="W83" i="8"/>
  <c r="W74" i="8"/>
  <c r="W68" i="8"/>
  <c r="W53" i="8"/>
  <c r="W44" i="8"/>
  <c r="W38" i="8"/>
  <c r="W17" i="8"/>
  <c r="W46" i="8"/>
  <c r="V86" i="3"/>
  <c r="V87" i="3"/>
  <c r="V88" i="3"/>
  <c r="V92" i="3"/>
  <c r="V93" i="3"/>
  <c r="V94" i="3"/>
  <c r="V77" i="3"/>
  <c r="V78" i="3"/>
  <c r="V79" i="3"/>
  <c r="V71" i="3"/>
  <c r="V72" i="3"/>
  <c r="V73" i="3"/>
  <c r="V92" i="8"/>
  <c r="V93" i="8"/>
  <c r="V94" i="8"/>
  <c r="V86" i="8"/>
  <c r="V87" i="8"/>
  <c r="V88" i="8"/>
  <c r="V77" i="8"/>
  <c r="V78" i="8"/>
  <c r="V79" i="8"/>
  <c r="V71" i="8"/>
  <c r="V72" i="8"/>
  <c r="V73" i="8"/>
  <c r="V62" i="8"/>
  <c r="V63" i="8"/>
  <c r="V64" i="8"/>
  <c r="V56" i="8"/>
  <c r="V57" i="8"/>
  <c r="V58" i="8"/>
  <c r="V62" i="3"/>
  <c r="V63" i="3"/>
  <c r="V64" i="3"/>
  <c r="V56" i="3"/>
  <c r="V57" i="3"/>
  <c r="W13" i="7"/>
  <c r="W12" i="7"/>
  <c r="V47" i="8"/>
  <c r="V48" i="8"/>
  <c r="V49" i="8"/>
  <c r="V41" i="8"/>
  <c r="V42" i="8"/>
  <c r="V43" i="8"/>
  <c r="V20" i="8"/>
  <c r="V21" i="8"/>
  <c r="V22" i="8"/>
  <c r="V32" i="8"/>
  <c r="W32" i="8"/>
  <c r="V33" i="8"/>
  <c r="V34" i="8"/>
  <c r="W34" i="8"/>
  <c r="U32" i="8"/>
  <c r="V47" i="3"/>
  <c r="V48" i="3"/>
  <c r="V49" i="3"/>
  <c r="V41" i="3"/>
  <c r="V42" i="3"/>
  <c r="V43" i="3"/>
  <c r="V32" i="3"/>
  <c r="V33" i="3"/>
  <c r="V34" i="3"/>
  <c r="U32" i="3"/>
  <c r="V21" i="3"/>
  <c r="V22" i="3"/>
  <c r="V20" i="3"/>
  <c r="U20" i="3"/>
  <c r="W94" i="8"/>
  <c r="W88" i="8"/>
  <c r="W93" i="8"/>
  <c r="D94" i="8"/>
  <c r="E94" i="8"/>
  <c r="F94" i="8"/>
  <c r="G94" i="8"/>
  <c r="H94" i="8"/>
  <c r="I94" i="8"/>
  <c r="J94" i="8"/>
  <c r="K94" i="8"/>
  <c r="L94" i="8"/>
  <c r="M94" i="8"/>
  <c r="N94" i="8"/>
  <c r="O94" i="8"/>
  <c r="P94" i="8"/>
  <c r="Q94" i="8"/>
  <c r="R94" i="8"/>
  <c r="S94" i="8"/>
  <c r="T94" i="8"/>
  <c r="U94" i="8"/>
  <c r="D92" i="8"/>
  <c r="E92" i="8"/>
  <c r="F92" i="8"/>
  <c r="G92" i="8"/>
  <c r="H92" i="8"/>
  <c r="I92" i="8"/>
  <c r="J92" i="8"/>
  <c r="K92" i="8"/>
  <c r="L92" i="8"/>
  <c r="M92" i="8"/>
  <c r="N92" i="8"/>
  <c r="W92" i="8"/>
  <c r="O92" i="8"/>
  <c r="P92" i="8"/>
  <c r="Q92" i="8"/>
  <c r="R92" i="8"/>
  <c r="S92" i="8"/>
  <c r="T92" i="8"/>
  <c r="U92" i="8"/>
  <c r="D93" i="8"/>
  <c r="E93" i="8"/>
  <c r="F93" i="8"/>
  <c r="G93" i="8"/>
  <c r="H93" i="8"/>
  <c r="I93" i="8"/>
  <c r="J93" i="8"/>
  <c r="K93" i="8"/>
  <c r="L93" i="8"/>
  <c r="M93" i="8"/>
  <c r="N93" i="8"/>
  <c r="O93" i="8"/>
  <c r="P93" i="8"/>
  <c r="Q93" i="8"/>
  <c r="R93" i="8"/>
  <c r="S93" i="8"/>
  <c r="T93" i="8"/>
  <c r="U93" i="8"/>
  <c r="C94" i="8"/>
  <c r="C93" i="8"/>
  <c r="C92" i="8"/>
  <c r="D86" i="8"/>
  <c r="E86" i="8"/>
  <c r="F86" i="8"/>
  <c r="G86" i="8"/>
  <c r="H86" i="8"/>
  <c r="I86" i="8"/>
  <c r="J86" i="8"/>
  <c r="K86" i="8"/>
  <c r="L86" i="8"/>
  <c r="M86" i="8"/>
  <c r="N86" i="8"/>
  <c r="W86" i="8"/>
  <c r="O86" i="8"/>
  <c r="P86" i="8"/>
  <c r="Q86" i="8"/>
  <c r="R86" i="8"/>
  <c r="S86" i="8"/>
  <c r="T86" i="8"/>
  <c r="U86" i="8"/>
  <c r="D87" i="8"/>
  <c r="E87" i="8"/>
  <c r="F87" i="8"/>
  <c r="G87" i="8"/>
  <c r="H87" i="8"/>
  <c r="I87" i="8"/>
  <c r="J87" i="8"/>
  <c r="K87" i="8"/>
  <c r="L87" i="8"/>
  <c r="M87" i="8"/>
  <c r="N87" i="8"/>
  <c r="W87" i="8"/>
  <c r="O87" i="8"/>
  <c r="P87" i="8"/>
  <c r="Q87" i="8"/>
  <c r="R87" i="8"/>
  <c r="S87" i="8"/>
  <c r="T87" i="8"/>
  <c r="U87" i="8"/>
  <c r="D88" i="8"/>
  <c r="E88" i="8"/>
  <c r="F88" i="8"/>
  <c r="G88" i="8"/>
  <c r="H88" i="8"/>
  <c r="I88" i="8"/>
  <c r="J88" i="8"/>
  <c r="K88" i="8"/>
  <c r="L88" i="8"/>
  <c r="M88" i="8"/>
  <c r="N88" i="8"/>
  <c r="O88" i="8"/>
  <c r="P88" i="8"/>
  <c r="Q88" i="8"/>
  <c r="R88" i="8"/>
  <c r="S88" i="8"/>
  <c r="T88" i="8"/>
  <c r="U88" i="8"/>
  <c r="C88" i="8"/>
  <c r="C87" i="8"/>
  <c r="C86" i="8"/>
  <c r="D77" i="8"/>
  <c r="E77" i="8"/>
  <c r="F77" i="8"/>
  <c r="G77" i="8"/>
  <c r="H77" i="8"/>
  <c r="I77" i="8"/>
  <c r="J77" i="8"/>
  <c r="K77" i="8"/>
  <c r="L77" i="8"/>
  <c r="M77" i="8"/>
  <c r="N77" i="8"/>
  <c r="W77" i="8"/>
  <c r="O77" i="8"/>
  <c r="P77" i="8"/>
  <c r="Q77" i="8"/>
  <c r="R77" i="8"/>
  <c r="S77" i="8"/>
  <c r="T77" i="8"/>
  <c r="U77" i="8"/>
  <c r="D78" i="8"/>
  <c r="E78" i="8"/>
  <c r="F78" i="8"/>
  <c r="G78" i="8"/>
  <c r="H78" i="8"/>
  <c r="I78" i="8"/>
  <c r="J78" i="8"/>
  <c r="K78" i="8"/>
  <c r="L78" i="8"/>
  <c r="M78" i="8"/>
  <c r="N78" i="8"/>
  <c r="W78" i="8"/>
  <c r="O78" i="8"/>
  <c r="P78" i="8"/>
  <c r="Q78" i="8"/>
  <c r="R78" i="8"/>
  <c r="S78" i="8"/>
  <c r="T78" i="8"/>
  <c r="U78" i="8"/>
  <c r="D79" i="8"/>
  <c r="E79" i="8"/>
  <c r="F79" i="8"/>
  <c r="G79" i="8"/>
  <c r="H79" i="8"/>
  <c r="I79" i="8"/>
  <c r="J79" i="8"/>
  <c r="K79" i="8"/>
  <c r="L79" i="8"/>
  <c r="M79" i="8"/>
  <c r="N79" i="8"/>
  <c r="W79" i="8"/>
  <c r="O79" i="8"/>
  <c r="P79" i="8"/>
  <c r="Q79" i="8"/>
  <c r="R79" i="8"/>
  <c r="S79" i="8"/>
  <c r="T79" i="8"/>
  <c r="U79" i="8"/>
  <c r="C79" i="8"/>
  <c r="C78" i="8"/>
  <c r="C77" i="8"/>
  <c r="D71" i="8"/>
  <c r="E71" i="8"/>
  <c r="F71" i="8"/>
  <c r="G71" i="8"/>
  <c r="H71" i="8"/>
  <c r="I71" i="8"/>
  <c r="J71" i="8"/>
  <c r="K71" i="8"/>
  <c r="L71" i="8"/>
  <c r="M71" i="8"/>
  <c r="N71" i="8"/>
  <c r="W71" i="8"/>
  <c r="O71" i="8"/>
  <c r="P71" i="8"/>
  <c r="Q71" i="8"/>
  <c r="R71" i="8"/>
  <c r="S71" i="8"/>
  <c r="T71" i="8"/>
  <c r="U71" i="8"/>
  <c r="D72" i="8"/>
  <c r="E72" i="8"/>
  <c r="F72" i="8"/>
  <c r="G72" i="8"/>
  <c r="H72" i="8"/>
  <c r="I72" i="8"/>
  <c r="J72" i="8"/>
  <c r="K72" i="8"/>
  <c r="L72" i="8"/>
  <c r="M72" i="8"/>
  <c r="N72" i="8"/>
  <c r="W72" i="8"/>
  <c r="O72" i="8"/>
  <c r="P72" i="8"/>
  <c r="Q72" i="8"/>
  <c r="R72" i="8"/>
  <c r="S72" i="8"/>
  <c r="T72" i="8"/>
  <c r="U72" i="8"/>
  <c r="D73" i="8"/>
  <c r="E73" i="8"/>
  <c r="F73" i="8"/>
  <c r="G73" i="8"/>
  <c r="H73" i="8"/>
  <c r="I73" i="8"/>
  <c r="J73" i="8"/>
  <c r="K73" i="8"/>
  <c r="L73" i="8"/>
  <c r="M73" i="8"/>
  <c r="N73" i="8"/>
  <c r="W73" i="8"/>
  <c r="O73" i="8"/>
  <c r="P73" i="8"/>
  <c r="Q73" i="8"/>
  <c r="R73" i="8"/>
  <c r="S73" i="8"/>
  <c r="T73" i="8"/>
  <c r="U73" i="8"/>
  <c r="C73" i="8"/>
  <c r="C72" i="8"/>
  <c r="C71" i="8"/>
  <c r="U94" i="3"/>
  <c r="U93" i="3"/>
  <c r="U92" i="3"/>
  <c r="U88" i="3"/>
  <c r="U87" i="3"/>
  <c r="U86" i="3"/>
  <c r="U79" i="3"/>
  <c r="U78" i="3"/>
  <c r="U77" i="3"/>
  <c r="U73" i="3"/>
  <c r="U72" i="3"/>
  <c r="U71" i="3"/>
  <c r="U64" i="3"/>
  <c r="U63" i="3"/>
  <c r="U62" i="3"/>
  <c r="U58" i="3"/>
  <c r="U57" i="3"/>
  <c r="U56" i="3"/>
  <c r="R62" i="8"/>
  <c r="S62" i="8"/>
  <c r="T62" i="8"/>
  <c r="U62" i="8"/>
  <c r="R63" i="8"/>
  <c r="S63" i="8"/>
  <c r="T63" i="8"/>
  <c r="U63" i="8"/>
  <c r="R64" i="8"/>
  <c r="S64" i="8"/>
  <c r="T64" i="8"/>
  <c r="U64" i="8"/>
  <c r="Q64" i="8"/>
  <c r="Q63" i="8"/>
  <c r="Q62" i="8"/>
  <c r="G62" i="8"/>
  <c r="H62" i="8"/>
  <c r="I62" i="8"/>
  <c r="J62" i="8"/>
  <c r="K62" i="8"/>
  <c r="L62" i="8"/>
  <c r="M62" i="8"/>
  <c r="N62" i="8"/>
  <c r="W62" i="8"/>
  <c r="O62" i="8"/>
  <c r="P62" i="8"/>
  <c r="G63" i="8"/>
  <c r="H63" i="8"/>
  <c r="I63" i="8"/>
  <c r="J63" i="8"/>
  <c r="K63" i="8"/>
  <c r="L63" i="8"/>
  <c r="M63" i="8"/>
  <c r="N63" i="8"/>
  <c r="W63" i="8"/>
  <c r="O63" i="8"/>
  <c r="P63" i="8"/>
  <c r="G64" i="8"/>
  <c r="H64" i="8"/>
  <c r="I64" i="8"/>
  <c r="J64" i="8"/>
  <c r="K64" i="8"/>
  <c r="L64" i="8"/>
  <c r="M64" i="8"/>
  <c r="N64" i="8"/>
  <c r="W64" i="8"/>
  <c r="O64" i="8"/>
  <c r="P64" i="8"/>
  <c r="D62" i="8"/>
  <c r="E62" i="8"/>
  <c r="F62" i="8"/>
  <c r="D63" i="8"/>
  <c r="E63" i="8"/>
  <c r="F63" i="8"/>
  <c r="D64" i="8"/>
  <c r="E64" i="8"/>
  <c r="F64" i="8"/>
  <c r="C64" i="8"/>
  <c r="C63" i="8"/>
  <c r="C62" i="8"/>
  <c r="D57" i="8"/>
  <c r="E57" i="8"/>
  <c r="F57" i="8"/>
  <c r="G57" i="8"/>
  <c r="H57" i="8"/>
  <c r="I57" i="8"/>
  <c r="J57" i="8"/>
  <c r="K57" i="8"/>
  <c r="L57" i="8"/>
  <c r="M57" i="8"/>
  <c r="N57" i="8"/>
  <c r="W57" i="8"/>
  <c r="O57" i="8"/>
  <c r="P57" i="8"/>
  <c r="Q57" i="8"/>
  <c r="R57" i="8"/>
  <c r="S57" i="8"/>
  <c r="T57" i="8"/>
  <c r="U57" i="8"/>
  <c r="D58" i="8"/>
  <c r="E58" i="8"/>
  <c r="F58" i="8"/>
  <c r="G58" i="8"/>
  <c r="H58" i="8"/>
  <c r="I58" i="8"/>
  <c r="J58" i="8"/>
  <c r="K58" i="8"/>
  <c r="L58" i="8"/>
  <c r="M58" i="8"/>
  <c r="N58" i="8"/>
  <c r="W58" i="8"/>
  <c r="O58" i="8"/>
  <c r="P58" i="8"/>
  <c r="Q58" i="8"/>
  <c r="R58" i="8"/>
  <c r="S58" i="8"/>
  <c r="T58" i="8"/>
  <c r="U58" i="8"/>
  <c r="C58" i="8"/>
  <c r="C57" i="8"/>
  <c r="D56" i="8"/>
  <c r="E56" i="8"/>
  <c r="F56" i="8"/>
  <c r="G56" i="8"/>
  <c r="H56" i="8"/>
  <c r="I56" i="8"/>
  <c r="J56" i="8"/>
  <c r="K56" i="8"/>
  <c r="L56" i="8"/>
  <c r="M56" i="8"/>
  <c r="N56" i="8"/>
  <c r="W56" i="8"/>
  <c r="O56" i="8"/>
  <c r="P56" i="8"/>
  <c r="Q56" i="8"/>
  <c r="R56" i="8"/>
  <c r="S56" i="8"/>
  <c r="T56" i="8"/>
  <c r="U56" i="8"/>
  <c r="C56" i="8"/>
  <c r="U33" i="8"/>
  <c r="U34" i="8"/>
  <c r="R32" i="8"/>
  <c r="S32" i="8"/>
  <c r="T32" i="8"/>
  <c r="R33" i="8"/>
  <c r="S33" i="8"/>
  <c r="T33" i="8"/>
  <c r="R34" i="8"/>
  <c r="S34" i="8"/>
  <c r="T34" i="8"/>
  <c r="Q34" i="8"/>
  <c r="Q33" i="8"/>
  <c r="Q32" i="8"/>
  <c r="D33" i="3"/>
  <c r="E33" i="3"/>
  <c r="F33" i="3"/>
  <c r="G33" i="3"/>
  <c r="H33" i="3"/>
  <c r="I33" i="3"/>
  <c r="J33" i="3"/>
  <c r="K33" i="3"/>
  <c r="L33" i="3"/>
  <c r="M33" i="3"/>
  <c r="N33" i="3"/>
  <c r="X33" i="3"/>
  <c r="O33" i="3"/>
  <c r="P33" i="3"/>
  <c r="Q33" i="3"/>
  <c r="R33" i="3"/>
  <c r="S33" i="3"/>
  <c r="T33" i="3"/>
  <c r="U33" i="3"/>
  <c r="D34" i="3"/>
  <c r="E34" i="3"/>
  <c r="F34" i="3"/>
  <c r="G34" i="3"/>
  <c r="H34" i="3"/>
  <c r="I34" i="3"/>
  <c r="J34" i="3"/>
  <c r="K34" i="3"/>
  <c r="L34" i="3"/>
  <c r="M34" i="3"/>
  <c r="N34" i="3"/>
  <c r="X34" i="3"/>
  <c r="O34" i="3"/>
  <c r="P34" i="3"/>
  <c r="Q34" i="3"/>
  <c r="R34" i="3"/>
  <c r="S34" i="3"/>
  <c r="T34" i="3"/>
  <c r="U34" i="3"/>
  <c r="C34" i="3"/>
  <c r="C33" i="3"/>
  <c r="C49" i="3"/>
  <c r="C48" i="3"/>
  <c r="U41" i="3"/>
  <c r="D42" i="3"/>
  <c r="E42" i="3"/>
  <c r="F42" i="3"/>
  <c r="G42" i="3"/>
  <c r="H42" i="3"/>
  <c r="I42" i="3"/>
  <c r="J42" i="3"/>
  <c r="K42" i="3"/>
  <c r="L42" i="3"/>
  <c r="M42" i="3"/>
  <c r="N42" i="3"/>
  <c r="X42" i="3"/>
  <c r="O42" i="3"/>
  <c r="P42" i="3"/>
  <c r="Q42" i="3"/>
  <c r="R42" i="3"/>
  <c r="S42" i="3"/>
  <c r="T42" i="3"/>
  <c r="U42" i="3"/>
  <c r="D43" i="3"/>
  <c r="E43" i="3"/>
  <c r="F43" i="3"/>
  <c r="G43" i="3"/>
  <c r="H43" i="3"/>
  <c r="I43" i="3"/>
  <c r="J43" i="3"/>
  <c r="K43" i="3"/>
  <c r="L43" i="3"/>
  <c r="M43" i="3"/>
  <c r="N43" i="3"/>
  <c r="X43" i="3"/>
  <c r="O43" i="3"/>
  <c r="P43" i="3"/>
  <c r="Q43" i="3"/>
  <c r="R43" i="3"/>
  <c r="S43" i="3"/>
  <c r="T43" i="3"/>
  <c r="U43" i="3"/>
  <c r="C43" i="3"/>
  <c r="C42" i="3"/>
  <c r="U47" i="3"/>
  <c r="D48" i="3"/>
  <c r="E48" i="3"/>
  <c r="F48" i="3"/>
  <c r="G48" i="3"/>
  <c r="H48" i="3"/>
  <c r="I48" i="3"/>
  <c r="J48" i="3"/>
  <c r="K48" i="3"/>
  <c r="L48" i="3"/>
  <c r="M48" i="3"/>
  <c r="N48" i="3"/>
  <c r="X48" i="3"/>
  <c r="O48" i="3"/>
  <c r="P48" i="3"/>
  <c r="Q48" i="3"/>
  <c r="R48" i="3"/>
  <c r="S48" i="3"/>
  <c r="T48" i="3"/>
  <c r="U48" i="3"/>
  <c r="D49" i="3"/>
  <c r="E49" i="3"/>
  <c r="F49" i="3"/>
  <c r="G49" i="3"/>
  <c r="H49" i="3"/>
  <c r="I49" i="3"/>
  <c r="J49" i="3"/>
  <c r="K49" i="3"/>
  <c r="L49" i="3"/>
  <c r="M49" i="3"/>
  <c r="N49" i="3"/>
  <c r="X49" i="3"/>
  <c r="O49" i="3"/>
  <c r="P49" i="3"/>
  <c r="Q49" i="3"/>
  <c r="R49" i="3"/>
  <c r="S49" i="3"/>
  <c r="T49" i="3"/>
  <c r="U49" i="3"/>
  <c r="G48" i="8"/>
  <c r="H48" i="8"/>
  <c r="I48" i="8"/>
  <c r="J48" i="8"/>
  <c r="K48" i="8"/>
  <c r="L48" i="8"/>
  <c r="M48" i="8"/>
  <c r="N48" i="8"/>
  <c r="W48" i="8"/>
  <c r="O48" i="8"/>
  <c r="P48" i="8"/>
  <c r="Q48" i="8"/>
  <c r="R48" i="8"/>
  <c r="S48" i="8"/>
  <c r="T48" i="8"/>
  <c r="U48" i="8"/>
  <c r="E48" i="8"/>
  <c r="D49" i="8"/>
  <c r="E49" i="8"/>
  <c r="F49" i="8"/>
  <c r="G49" i="8"/>
  <c r="H49" i="8"/>
  <c r="I49" i="8"/>
  <c r="J49" i="8"/>
  <c r="K49" i="8"/>
  <c r="L49" i="8"/>
  <c r="M49" i="8"/>
  <c r="N49" i="8"/>
  <c r="W49" i="8"/>
  <c r="O49" i="8"/>
  <c r="P49" i="8"/>
  <c r="Q49" i="8"/>
  <c r="R49" i="8"/>
  <c r="S49" i="8"/>
  <c r="T49" i="8"/>
  <c r="U49" i="8"/>
  <c r="C49" i="8"/>
  <c r="C47" i="8"/>
  <c r="D47" i="8"/>
  <c r="C20" i="8"/>
  <c r="D20" i="8"/>
  <c r="C21" i="8"/>
  <c r="D21" i="8"/>
  <c r="C22" i="8"/>
  <c r="D22" i="8"/>
  <c r="E47" i="8"/>
  <c r="F47" i="8"/>
  <c r="G47" i="8"/>
  <c r="H47" i="8"/>
  <c r="I47" i="8"/>
  <c r="J47" i="8"/>
  <c r="K47" i="8"/>
  <c r="L47" i="8"/>
  <c r="M47" i="8"/>
  <c r="N47" i="8"/>
  <c r="W47" i="8"/>
  <c r="O47" i="8"/>
  <c r="P47" i="8"/>
  <c r="Q47" i="8"/>
  <c r="R47" i="8"/>
  <c r="S47" i="8"/>
  <c r="T47" i="8"/>
  <c r="U47" i="8"/>
  <c r="D41" i="8"/>
  <c r="E41" i="8"/>
  <c r="F41" i="8"/>
  <c r="G41" i="8"/>
  <c r="H41" i="8"/>
  <c r="I41" i="8"/>
  <c r="J41" i="8"/>
  <c r="K41" i="8"/>
  <c r="L41" i="8"/>
  <c r="M41" i="8"/>
  <c r="N41" i="8"/>
  <c r="W41" i="8"/>
  <c r="O41" i="8"/>
  <c r="P41" i="8"/>
  <c r="Q41" i="8"/>
  <c r="R41" i="8"/>
  <c r="S41" i="8"/>
  <c r="T41" i="8"/>
  <c r="U41" i="8"/>
  <c r="D42" i="8"/>
  <c r="E42" i="8"/>
  <c r="F42" i="8"/>
  <c r="G42" i="8"/>
  <c r="H42" i="8"/>
  <c r="I42" i="8"/>
  <c r="J42" i="8"/>
  <c r="K42" i="8"/>
  <c r="L42" i="8"/>
  <c r="M42" i="8"/>
  <c r="N42" i="8"/>
  <c r="W42" i="8"/>
  <c r="O42" i="8"/>
  <c r="P42" i="8"/>
  <c r="Q42" i="8"/>
  <c r="R42" i="8"/>
  <c r="S42" i="8"/>
  <c r="T42" i="8"/>
  <c r="U42" i="8"/>
  <c r="D43" i="8"/>
  <c r="E43" i="8"/>
  <c r="F43" i="8"/>
  <c r="G43" i="8"/>
  <c r="H43" i="8"/>
  <c r="I43" i="8"/>
  <c r="J43" i="8"/>
  <c r="K43" i="8"/>
  <c r="L43" i="8"/>
  <c r="M43" i="8"/>
  <c r="N43" i="8"/>
  <c r="W43" i="8"/>
  <c r="O43" i="8"/>
  <c r="P43" i="8"/>
  <c r="Q43" i="8"/>
  <c r="R43" i="8"/>
  <c r="S43" i="8"/>
  <c r="T43" i="8"/>
  <c r="U43" i="8"/>
  <c r="C43" i="8"/>
  <c r="C42" i="8"/>
  <c r="C41" i="8"/>
  <c r="T20" i="3"/>
  <c r="D21" i="3"/>
  <c r="E21" i="3"/>
  <c r="F21" i="3"/>
  <c r="G21" i="3"/>
  <c r="H21" i="3"/>
  <c r="I21" i="3"/>
  <c r="J21" i="3"/>
  <c r="K21" i="3"/>
  <c r="L21" i="3"/>
  <c r="M21" i="3"/>
  <c r="N21" i="3"/>
  <c r="X21" i="3"/>
  <c r="O21" i="3"/>
  <c r="P21" i="3"/>
  <c r="Q21" i="3"/>
  <c r="R21" i="3"/>
  <c r="S21" i="3"/>
  <c r="T21" i="3"/>
  <c r="U21" i="3"/>
  <c r="D22" i="3"/>
  <c r="E22" i="3"/>
  <c r="F22" i="3"/>
  <c r="G22" i="3"/>
  <c r="H22" i="3"/>
  <c r="I22" i="3"/>
  <c r="J22" i="3"/>
  <c r="K22" i="3"/>
  <c r="L22" i="3"/>
  <c r="M22" i="3"/>
  <c r="N22" i="3"/>
  <c r="X22" i="3"/>
  <c r="O22" i="3"/>
  <c r="P22" i="3"/>
  <c r="Q22" i="3"/>
  <c r="R22" i="3"/>
  <c r="S22" i="3"/>
  <c r="T22" i="3"/>
  <c r="U22" i="3"/>
  <c r="C22" i="3"/>
  <c r="C21" i="3"/>
  <c r="C17" i="3"/>
  <c r="C20" i="3"/>
  <c r="U22" i="8"/>
  <c r="E21" i="8"/>
  <c r="F21" i="8"/>
  <c r="G21" i="8"/>
  <c r="H21" i="8"/>
  <c r="I21" i="8"/>
  <c r="J21" i="8"/>
  <c r="K21" i="8"/>
  <c r="L21" i="8"/>
  <c r="M21" i="8"/>
  <c r="N21" i="8"/>
  <c r="W21" i="8"/>
  <c r="O21" i="8"/>
  <c r="P21" i="8"/>
  <c r="Q21" i="8"/>
  <c r="R21" i="8"/>
  <c r="S21" i="8"/>
  <c r="T21" i="8"/>
  <c r="U21" i="8"/>
  <c r="E22" i="8"/>
  <c r="F22" i="8"/>
  <c r="G22" i="8"/>
  <c r="H22" i="8"/>
  <c r="I22" i="8"/>
  <c r="J22" i="8"/>
  <c r="K22" i="8"/>
  <c r="L22" i="8"/>
  <c r="M22" i="8"/>
  <c r="N22" i="8"/>
  <c r="W22" i="8"/>
  <c r="O22" i="8"/>
  <c r="P22" i="8"/>
  <c r="Q22" i="8"/>
  <c r="R22" i="8"/>
  <c r="S22" i="8"/>
  <c r="T22" i="8"/>
  <c r="U20" i="8"/>
  <c r="T20" i="8"/>
  <c r="C38" i="3"/>
  <c r="C41" i="3"/>
  <c r="C44" i="3"/>
  <c r="C47" i="3"/>
  <c r="E20" i="8"/>
  <c r="F20" i="8"/>
  <c r="G20" i="8"/>
  <c r="H20" i="8"/>
  <c r="I20" i="8"/>
  <c r="J20" i="8"/>
  <c r="K20" i="8"/>
  <c r="L20" i="8"/>
  <c r="M20" i="8"/>
  <c r="N20" i="8"/>
  <c r="W20" i="8"/>
  <c r="O20" i="8"/>
  <c r="P20" i="8"/>
  <c r="Q20" i="8"/>
  <c r="R20" i="8"/>
  <c r="S20" i="8"/>
  <c r="D17" i="3"/>
  <c r="D20" i="3"/>
  <c r="E17" i="3"/>
  <c r="E20" i="3"/>
  <c r="F17" i="3"/>
  <c r="F20" i="3"/>
  <c r="G17" i="3"/>
  <c r="G20" i="3"/>
  <c r="H17" i="3"/>
  <c r="H20" i="3"/>
  <c r="I17" i="3"/>
  <c r="I20" i="3"/>
  <c r="J17" i="3"/>
  <c r="J20" i="3"/>
  <c r="K17" i="3"/>
  <c r="L17" i="3"/>
  <c r="L20" i="3"/>
  <c r="M17" i="3"/>
  <c r="M20" i="3"/>
  <c r="N17" i="3"/>
  <c r="O17" i="3"/>
  <c r="O20" i="3"/>
  <c r="P17" i="3"/>
  <c r="P20" i="3"/>
  <c r="Q17" i="3"/>
  <c r="Q20" i="3"/>
  <c r="R17" i="3"/>
  <c r="R20" i="3"/>
  <c r="S17" i="3"/>
  <c r="S20" i="3"/>
  <c r="N20" i="3"/>
  <c r="X20" i="3"/>
  <c r="X17" i="3"/>
  <c r="K20" i="3"/>
  <c r="D94" i="3"/>
  <c r="E94" i="3"/>
  <c r="F94" i="3"/>
  <c r="G94" i="3"/>
  <c r="H94" i="3"/>
  <c r="I94" i="3"/>
  <c r="J94" i="3"/>
  <c r="K94" i="3"/>
  <c r="L94" i="3"/>
  <c r="M94" i="3"/>
  <c r="N94" i="3"/>
  <c r="X94" i="3"/>
  <c r="O94" i="3"/>
  <c r="P94" i="3"/>
  <c r="Q94" i="3"/>
  <c r="R94" i="3"/>
  <c r="S94" i="3"/>
  <c r="T94" i="3"/>
  <c r="C94" i="3"/>
  <c r="D93" i="3"/>
  <c r="E93" i="3"/>
  <c r="F93" i="3"/>
  <c r="G93" i="3"/>
  <c r="H93" i="3"/>
  <c r="I93" i="3"/>
  <c r="J93" i="3"/>
  <c r="K93" i="3"/>
  <c r="L93" i="3"/>
  <c r="M93" i="3"/>
  <c r="N93" i="3"/>
  <c r="X93" i="3"/>
  <c r="O93" i="3"/>
  <c r="P93" i="3"/>
  <c r="Q93" i="3"/>
  <c r="R93" i="3"/>
  <c r="S93" i="3"/>
  <c r="T93" i="3"/>
  <c r="C93" i="3"/>
  <c r="D88" i="3"/>
  <c r="E88" i="3"/>
  <c r="F88" i="3"/>
  <c r="G88" i="3"/>
  <c r="H88" i="3"/>
  <c r="I88" i="3"/>
  <c r="J88" i="3"/>
  <c r="K88" i="3"/>
  <c r="L88" i="3"/>
  <c r="M88" i="3"/>
  <c r="N88" i="3"/>
  <c r="X88" i="3"/>
  <c r="O88" i="3"/>
  <c r="P88" i="3"/>
  <c r="Q88" i="3"/>
  <c r="R88" i="3"/>
  <c r="S88" i="3"/>
  <c r="T88" i="3"/>
  <c r="C88" i="3"/>
  <c r="D87" i="3"/>
  <c r="E87" i="3"/>
  <c r="F87" i="3"/>
  <c r="G87" i="3"/>
  <c r="H87" i="3"/>
  <c r="I87" i="3"/>
  <c r="J87" i="3"/>
  <c r="K87" i="3"/>
  <c r="L87" i="3"/>
  <c r="M87" i="3"/>
  <c r="N87" i="3"/>
  <c r="X87" i="3"/>
  <c r="O87" i="3"/>
  <c r="P87" i="3"/>
  <c r="Q87" i="3"/>
  <c r="R87" i="3"/>
  <c r="S87" i="3"/>
  <c r="T87" i="3"/>
  <c r="C87" i="3"/>
  <c r="D89" i="3"/>
  <c r="E89" i="3"/>
  <c r="F89" i="3"/>
  <c r="G89" i="3"/>
  <c r="H89" i="3"/>
  <c r="I89" i="3"/>
  <c r="J89" i="3"/>
  <c r="K89" i="3"/>
  <c r="L89" i="3"/>
  <c r="M89" i="3"/>
  <c r="N89" i="3"/>
  <c r="X89" i="3"/>
  <c r="O89" i="3"/>
  <c r="P89" i="3"/>
  <c r="Q89" i="3"/>
  <c r="R89" i="3"/>
  <c r="S89" i="3"/>
  <c r="T89" i="3"/>
  <c r="C89" i="3"/>
  <c r="D83" i="3"/>
  <c r="E83" i="3"/>
  <c r="F83" i="3"/>
  <c r="G83" i="3"/>
  <c r="H83" i="3"/>
  <c r="I83" i="3"/>
  <c r="J83" i="3"/>
  <c r="K83" i="3"/>
  <c r="L83" i="3"/>
  <c r="M83" i="3"/>
  <c r="N83" i="3"/>
  <c r="X83" i="3"/>
  <c r="O83" i="3"/>
  <c r="P83" i="3"/>
  <c r="Q83" i="3"/>
  <c r="R83" i="3"/>
  <c r="S83" i="3"/>
  <c r="T83" i="3"/>
  <c r="C83" i="3"/>
  <c r="D80" i="3"/>
  <c r="E80" i="3"/>
  <c r="F80" i="3"/>
  <c r="G80" i="3"/>
  <c r="H80" i="3"/>
  <c r="I80" i="3"/>
  <c r="J80" i="3"/>
  <c r="K80" i="3"/>
  <c r="L80" i="3"/>
  <c r="M80" i="3"/>
  <c r="N80" i="3"/>
  <c r="X80" i="3"/>
  <c r="O80" i="3"/>
  <c r="P80" i="3"/>
  <c r="Q80" i="3"/>
  <c r="R80" i="3"/>
  <c r="S80" i="3"/>
  <c r="T80" i="3"/>
  <c r="C80" i="3"/>
  <c r="T86" i="3"/>
  <c r="P86" i="3"/>
  <c r="L86" i="3"/>
  <c r="H86" i="3"/>
  <c r="D86" i="3"/>
  <c r="S86" i="3"/>
  <c r="O86" i="3"/>
  <c r="K86" i="3"/>
  <c r="G86" i="3"/>
  <c r="S92" i="3"/>
  <c r="O92" i="3"/>
  <c r="K92" i="3"/>
  <c r="G92" i="3"/>
  <c r="C92" i="3"/>
  <c r="Q92" i="3"/>
  <c r="M92" i="3"/>
  <c r="I92" i="3"/>
  <c r="E92" i="3"/>
  <c r="R86" i="3"/>
  <c r="N86" i="3"/>
  <c r="X86" i="3"/>
  <c r="J86" i="3"/>
  <c r="C86" i="3"/>
  <c r="Q86" i="3"/>
  <c r="M86" i="3"/>
  <c r="I86" i="3"/>
  <c r="E86" i="3"/>
  <c r="F86" i="3"/>
  <c r="R92" i="3"/>
  <c r="N92" i="3"/>
  <c r="X92" i="3"/>
  <c r="J92" i="3"/>
  <c r="F92" i="3"/>
  <c r="T92" i="3"/>
  <c r="P92" i="3"/>
  <c r="L92" i="3"/>
  <c r="H92" i="3"/>
  <c r="D92" i="3"/>
  <c r="D78" i="3"/>
  <c r="E78" i="3"/>
  <c r="F78" i="3"/>
  <c r="G78" i="3"/>
  <c r="H78" i="3"/>
  <c r="I78" i="3"/>
  <c r="J78" i="3"/>
  <c r="K78" i="3"/>
  <c r="L78" i="3"/>
  <c r="M78" i="3"/>
  <c r="N78" i="3"/>
  <c r="X78" i="3"/>
  <c r="O78" i="3"/>
  <c r="P78" i="3"/>
  <c r="Q78" i="3"/>
  <c r="R78" i="3"/>
  <c r="S78" i="3"/>
  <c r="T78" i="3"/>
  <c r="C78" i="3"/>
  <c r="D79" i="3"/>
  <c r="E79" i="3"/>
  <c r="F79" i="3"/>
  <c r="G79" i="3"/>
  <c r="H79" i="3"/>
  <c r="I79" i="3"/>
  <c r="J79" i="3"/>
  <c r="K79" i="3"/>
  <c r="L79" i="3"/>
  <c r="M79" i="3"/>
  <c r="N79" i="3"/>
  <c r="X79" i="3"/>
  <c r="O79" i="3"/>
  <c r="P79" i="3"/>
  <c r="Q79" i="3"/>
  <c r="R79" i="3"/>
  <c r="S79" i="3"/>
  <c r="T79" i="3"/>
  <c r="C79" i="3"/>
  <c r="D72" i="3"/>
  <c r="E72" i="3"/>
  <c r="F72" i="3"/>
  <c r="G72" i="3"/>
  <c r="H72" i="3"/>
  <c r="I72" i="3"/>
  <c r="J72" i="3"/>
  <c r="K72" i="3"/>
  <c r="L72" i="3"/>
  <c r="M72" i="3"/>
  <c r="N72" i="3"/>
  <c r="X72" i="3"/>
  <c r="O72" i="3"/>
  <c r="P72" i="3"/>
  <c r="Q72" i="3"/>
  <c r="R72" i="3"/>
  <c r="S72" i="3"/>
  <c r="T72" i="3"/>
  <c r="C72" i="3"/>
  <c r="D73" i="3"/>
  <c r="E73" i="3"/>
  <c r="F73" i="3"/>
  <c r="G73" i="3"/>
  <c r="H73" i="3"/>
  <c r="I73" i="3"/>
  <c r="J73" i="3"/>
  <c r="K73" i="3"/>
  <c r="L73" i="3"/>
  <c r="M73" i="3"/>
  <c r="N73" i="3"/>
  <c r="X73" i="3"/>
  <c r="O73" i="3"/>
  <c r="P73" i="3"/>
  <c r="Q73" i="3"/>
  <c r="R73" i="3"/>
  <c r="S73" i="3"/>
  <c r="T73" i="3"/>
  <c r="C73" i="3"/>
  <c r="D74" i="3"/>
  <c r="E74" i="3"/>
  <c r="F74" i="3"/>
  <c r="G74" i="3"/>
  <c r="H74" i="3"/>
  <c r="I74" i="3"/>
  <c r="J74" i="3"/>
  <c r="K74" i="3"/>
  <c r="L74" i="3"/>
  <c r="M74" i="3"/>
  <c r="N74" i="3"/>
  <c r="X74" i="3"/>
  <c r="O74" i="3"/>
  <c r="P74" i="3"/>
  <c r="Q74" i="3"/>
  <c r="R74" i="3"/>
  <c r="S74" i="3"/>
  <c r="T74" i="3"/>
  <c r="C74" i="3"/>
  <c r="D68" i="3"/>
  <c r="E68" i="3"/>
  <c r="F68" i="3"/>
  <c r="G68" i="3"/>
  <c r="H68" i="3"/>
  <c r="I68" i="3"/>
  <c r="J68" i="3"/>
  <c r="K68" i="3"/>
  <c r="L68" i="3"/>
  <c r="M68" i="3"/>
  <c r="N68" i="3"/>
  <c r="X68" i="3"/>
  <c r="O68" i="3"/>
  <c r="P68" i="3"/>
  <c r="Q68" i="3"/>
  <c r="R68" i="3"/>
  <c r="S68" i="3"/>
  <c r="T68" i="3"/>
  <c r="C68" i="3"/>
  <c r="D65" i="3"/>
  <c r="E65" i="3"/>
  <c r="F65" i="3"/>
  <c r="G65" i="3"/>
  <c r="H65" i="3"/>
  <c r="I65" i="3"/>
  <c r="J65" i="3"/>
  <c r="K65" i="3"/>
  <c r="L65" i="3"/>
  <c r="M65" i="3"/>
  <c r="N65" i="3"/>
  <c r="X65" i="3"/>
  <c r="O65" i="3"/>
  <c r="P65" i="3"/>
  <c r="Q65" i="3"/>
  <c r="R65" i="3"/>
  <c r="S65" i="3"/>
  <c r="T65" i="3"/>
  <c r="C65" i="3"/>
  <c r="C53" i="3"/>
  <c r="C59" i="3"/>
  <c r="C57" i="3"/>
  <c r="C58" i="3"/>
  <c r="C63" i="3"/>
  <c r="C64" i="3"/>
  <c r="D64" i="3"/>
  <c r="E64" i="3"/>
  <c r="F64" i="3"/>
  <c r="G64" i="3"/>
  <c r="H64" i="3"/>
  <c r="I64" i="3"/>
  <c r="J64" i="3"/>
  <c r="K64" i="3"/>
  <c r="L64" i="3"/>
  <c r="M64" i="3"/>
  <c r="N64" i="3"/>
  <c r="X64" i="3"/>
  <c r="O64" i="3"/>
  <c r="P64" i="3"/>
  <c r="Q64" i="3"/>
  <c r="R64" i="3"/>
  <c r="S64" i="3"/>
  <c r="T64" i="3"/>
  <c r="D63" i="3"/>
  <c r="E63" i="3"/>
  <c r="F63" i="3"/>
  <c r="G63" i="3"/>
  <c r="H63" i="3"/>
  <c r="I63" i="3"/>
  <c r="J63" i="3"/>
  <c r="K63" i="3"/>
  <c r="L63" i="3"/>
  <c r="M63" i="3"/>
  <c r="N63" i="3"/>
  <c r="X63" i="3"/>
  <c r="O63" i="3"/>
  <c r="P63" i="3"/>
  <c r="Q63" i="3"/>
  <c r="R63" i="3"/>
  <c r="S63" i="3"/>
  <c r="T63" i="3"/>
  <c r="D57" i="3"/>
  <c r="E57" i="3"/>
  <c r="F57" i="3"/>
  <c r="G57" i="3"/>
  <c r="H57" i="3"/>
  <c r="I57" i="3"/>
  <c r="J57" i="3"/>
  <c r="K57" i="3"/>
  <c r="L57" i="3"/>
  <c r="M57" i="3"/>
  <c r="N57" i="3"/>
  <c r="X57" i="3"/>
  <c r="O57" i="3"/>
  <c r="P57" i="3"/>
  <c r="Q57" i="3"/>
  <c r="R57" i="3"/>
  <c r="S57" i="3"/>
  <c r="T57" i="3"/>
  <c r="D58" i="3"/>
  <c r="E58" i="3"/>
  <c r="F58" i="3"/>
  <c r="G58" i="3"/>
  <c r="H58" i="3"/>
  <c r="I58" i="3"/>
  <c r="J58" i="3"/>
  <c r="K58" i="3"/>
  <c r="L58" i="3"/>
  <c r="M58" i="3"/>
  <c r="N58" i="3"/>
  <c r="X58" i="3"/>
  <c r="O58" i="3"/>
  <c r="P58" i="3"/>
  <c r="Q58" i="3"/>
  <c r="R58" i="3"/>
  <c r="S58" i="3"/>
  <c r="T58" i="3"/>
  <c r="O59" i="3"/>
  <c r="S59" i="3"/>
  <c r="D53" i="3"/>
  <c r="E53" i="3"/>
  <c r="F53" i="3"/>
  <c r="G53" i="3"/>
  <c r="H53" i="3"/>
  <c r="I53" i="3"/>
  <c r="J53" i="3"/>
  <c r="K53" i="3"/>
  <c r="L53" i="3"/>
  <c r="M53" i="3"/>
  <c r="N53" i="3"/>
  <c r="X53" i="3"/>
  <c r="O53" i="3"/>
  <c r="P53" i="3"/>
  <c r="Q53" i="3"/>
  <c r="R53" i="3"/>
  <c r="S53" i="3"/>
  <c r="T53" i="3"/>
  <c r="K59" i="3"/>
  <c r="G59" i="3"/>
  <c r="T59" i="3"/>
  <c r="P59" i="3"/>
  <c r="L59" i="3"/>
  <c r="H59" i="3"/>
  <c r="D59" i="3"/>
  <c r="D29" i="3"/>
  <c r="D32" i="3"/>
  <c r="E29" i="3"/>
  <c r="E32" i="3"/>
  <c r="F29" i="3"/>
  <c r="F32" i="3"/>
  <c r="G29" i="3"/>
  <c r="G32" i="3"/>
  <c r="H29" i="3"/>
  <c r="H32" i="3"/>
  <c r="I29" i="3"/>
  <c r="I32" i="3"/>
  <c r="J29" i="3"/>
  <c r="J32" i="3"/>
  <c r="K29" i="3"/>
  <c r="L29" i="3"/>
  <c r="L32" i="3"/>
  <c r="M29" i="3"/>
  <c r="M32" i="3"/>
  <c r="N29" i="3"/>
  <c r="O29" i="3"/>
  <c r="O32" i="3"/>
  <c r="P29" i="3"/>
  <c r="P32" i="3"/>
  <c r="Q29" i="3"/>
  <c r="Q32" i="3"/>
  <c r="R29" i="3"/>
  <c r="S29" i="3"/>
  <c r="S32" i="3"/>
  <c r="T29" i="3"/>
  <c r="C29" i="3"/>
  <c r="C32" i="3"/>
  <c r="T26" i="3"/>
  <c r="D44" i="3"/>
  <c r="D47" i="3"/>
  <c r="E44" i="3"/>
  <c r="E47" i="3"/>
  <c r="F44" i="3"/>
  <c r="F47" i="3"/>
  <c r="G44" i="3"/>
  <c r="G47" i="3"/>
  <c r="H44" i="3"/>
  <c r="H47" i="3"/>
  <c r="I44" i="3"/>
  <c r="I47" i="3"/>
  <c r="J44" i="3"/>
  <c r="J47" i="3"/>
  <c r="K44" i="3"/>
  <c r="L44" i="3"/>
  <c r="L47" i="3"/>
  <c r="M44" i="3"/>
  <c r="M47" i="3"/>
  <c r="N44" i="3"/>
  <c r="O44" i="3"/>
  <c r="O47" i="3"/>
  <c r="P44" i="3"/>
  <c r="P47" i="3"/>
  <c r="Q44" i="3"/>
  <c r="Q47" i="3"/>
  <c r="R44" i="3"/>
  <c r="R47" i="3"/>
  <c r="S44" i="3"/>
  <c r="S47" i="3"/>
  <c r="T44" i="3"/>
  <c r="T47" i="3"/>
  <c r="D38" i="3"/>
  <c r="D41" i="3"/>
  <c r="E38" i="3"/>
  <c r="E41" i="3"/>
  <c r="F38" i="3"/>
  <c r="F41" i="3"/>
  <c r="G38" i="3"/>
  <c r="G41" i="3"/>
  <c r="H38" i="3"/>
  <c r="H41" i="3"/>
  <c r="I38" i="3"/>
  <c r="I41" i="3"/>
  <c r="J38" i="3"/>
  <c r="J41" i="3"/>
  <c r="K38" i="3"/>
  <c r="L38" i="3"/>
  <c r="L41" i="3"/>
  <c r="M38" i="3"/>
  <c r="M41" i="3"/>
  <c r="N38" i="3"/>
  <c r="O38" i="3"/>
  <c r="O41" i="3"/>
  <c r="P38" i="3"/>
  <c r="P41" i="3"/>
  <c r="Q38" i="3"/>
  <c r="Q41" i="3"/>
  <c r="R38" i="3"/>
  <c r="R41" i="3"/>
  <c r="S38" i="3"/>
  <c r="S41" i="3"/>
  <c r="T38" i="3"/>
  <c r="T41" i="3"/>
  <c r="T8" i="3"/>
  <c r="N47" i="3"/>
  <c r="X47" i="3"/>
  <c r="X44" i="3"/>
  <c r="N32" i="3"/>
  <c r="X32" i="3"/>
  <c r="X29" i="3"/>
  <c r="N41" i="3"/>
  <c r="X41" i="3"/>
  <c r="X38" i="3"/>
  <c r="S56" i="3"/>
  <c r="O56" i="3"/>
  <c r="G56" i="3"/>
  <c r="Q62" i="3"/>
  <c r="M62" i="3"/>
  <c r="I62" i="3"/>
  <c r="E62" i="3"/>
  <c r="K41" i="3"/>
  <c r="K32" i="3"/>
  <c r="T32" i="3"/>
  <c r="K47" i="3"/>
  <c r="P56" i="3"/>
  <c r="L56" i="3"/>
  <c r="H56" i="3"/>
  <c r="D56" i="3"/>
  <c r="R62" i="3"/>
  <c r="N62" i="3"/>
  <c r="X62" i="3"/>
  <c r="J62" i="3"/>
  <c r="F62" i="3"/>
  <c r="P71" i="3"/>
  <c r="L71" i="3"/>
  <c r="H71" i="3"/>
  <c r="D71" i="3"/>
  <c r="P77" i="3"/>
  <c r="L77" i="3"/>
  <c r="H77" i="3"/>
  <c r="D77" i="3"/>
  <c r="K56" i="3"/>
  <c r="S71" i="3"/>
  <c r="O71" i="3"/>
  <c r="K71" i="3"/>
  <c r="G71" i="3"/>
  <c r="S77" i="3"/>
  <c r="O77" i="3"/>
  <c r="K77" i="3"/>
  <c r="G77" i="3"/>
  <c r="R56" i="3"/>
  <c r="N56" i="3"/>
  <c r="X56" i="3"/>
  <c r="J56" i="3"/>
  <c r="F56" i="3"/>
  <c r="P62" i="3"/>
  <c r="L62" i="3"/>
  <c r="H62" i="3"/>
  <c r="D62" i="3"/>
  <c r="C56" i="3"/>
  <c r="T56" i="3"/>
  <c r="T71" i="3"/>
  <c r="T77" i="3"/>
  <c r="T62" i="3"/>
  <c r="C71" i="3"/>
  <c r="Q71" i="3"/>
  <c r="M71" i="3"/>
  <c r="I71" i="3"/>
  <c r="E71" i="3"/>
  <c r="C77" i="3"/>
  <c r="Q77" i="3"/>
  <c r="M77" i="3"/>
  <c r="I77" i="3"/>
  <c r="E77" i="3"/>
  <c r="Q56" i="3"/>
  <c r="M56" i="3"/>
  <c r="I56" i="3"/>
  <c r="E56" i="3"/>
  <c r="S62" i="3"/>
  <c r="O62" i="3"/>
  <c r="K62" i="3"/>
  <c r="G62" i="3"/>
  <c r="C62" i="3"/>
  <c r="R71" i="3"/>
  <c r="N71" i="3"/>
  <c r="X71" i="3"/>
  <c r="J71" i="3"/>
  <c r="F71" i="3"/>
  <c r="R77" i="3"/>
  <c r="N77" i="3"/>
  <c r="X77" i="3"/>
  <c r="J77" i="3"/>
  <c r="F77" i="3"/>
  <c r="E59" i="3"/>
  <c r="I59" i="3"/>
  <c r="M59" i="3"/>
  <c r="Q59" i="3"/>
  <c r="F59" i="3"/>
  <c r="J59" i="3"/>
  <c r="N59" i="3"/>
  <c r="X59" i="3"/>
  <c r="R59" i="3"/>
  <c r="R26" i="3"/>
  <c r="R32" i="3"/>
</calcChain>
</file>

<file path=xl/sharedStrings.xml><?xml version="1.0" encoding="utf-8"?>
<sst xmlns="http://schemas.openxmlformats.org/spreadsheetml/2006/main" count="473" uniqueCount="112">
  <si>
    <t xml:space="preserve">  Female</t>
  </si>
  <si>
    <t xml:space="preserve">  Male</t>
  </si>
  <si>
    <t>All underlying causes of death*</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</si>
  <si>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</si>
  <si>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</si>
  <si>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Total Overdose Deaths</t>
  </si>
  <si>
    <t>Cocaine AND Other Synthetic Narcotics</t>
  </si>
  <si>
    <t>Cocaine AND Any Opioid</t>
  </si>
  <si>
    <t>Cocaine WITHOUT Any Opioid</t>
  </si>
  <si>
    <t>Cocaine WITHOUT Other Synthetic Narcotics</t>
  </si>
  <si>
    <t xml:space="preserve">Female </t>
  </si>
  <si>
    <t>Male</t>
  </si>
  <si>
    <t>Heroin WITHOUT Other Synthetic Narcotics</t>
  </si>
  <si>
    <r>
      <t>Any Opioid</t>
    </r>
    <r>
      <rPr>
        <b/>
        <vertAlign val="superscript"/>
        <sz val="10"/>
        <color indexed="9"/>
        <rFont val="Calibri"/>
        <family val="2"/>
      </rPr>
      <t>1</t>
    </r>
  </si>
  <si>
    <r>
      <t>Prescription Opioids</t>
    </r>
    <r>
      <rPr>
        <b/>
        <vertAlign val="superscript"/>
        <sz val="10"/>
        <color indexed="9"/>
        <rFont val="Calibri"/>
        <family val="2"/>
      </rPr>
      <t>2</t>
    </r>
  </si>
  <si>
    <t>Prescription Opioids AND Other Synthetic Narcotics</t>
  </si>
  <si>
    <r>
      <t>Prescription Opioids WITHOUT Other Synthetic Narcotics</t>
    </r>
    <r>
      <rPr>
        <b/>
        <vertAlign val="superscript"/>
        <sz val="10"/>
        <color indexed="56"/>
        <rFont val="Calibri"/>
        <family val="2"/>
      </rPr>
      <t xml:space="preserve"> </t>
    </r>
  </si>
  <si>
    <t>Heroin AND Other Synthetic Narcotics</t>
  </si>
  <si>
    <t>Psychostimulants With Abuse Potential AND Any Opioid</t>
  </si>
  <si>
    <t>Psychostimulants With Abuse Potential AND Other Synthetic Narcotics</t>
  </si>
  <si>
    <t>Psychostimulants With Abuse Potential WITHOUT Other Synthetic Narcotics</t>
  </si>
  <si>
    <t>Psychostimulants With Abuse Potential WITHOUT Any Opioid</t>
  </si>
  <si>
    <t>Benzodiazepines AND Any Opioid</t>
  </si>
  <si>
    <t>Benzodiazepines AND Other Synthetic Narcotics</t>
  </si>
  <si>
    <t>Benzodiazepines WITHOUT Any Opioid</t>
  </si>
  <si>
    <t>Benzodiazepines WITHOUT Other Synthetic Narcotics</t>
  </si>
  <si>
    <t>Antidepressants AND Any Opioid</t>
  </si>
  <si>
    <t>Antidepressants AND Other Synthetic Narcotics</t>
  </si>
  <si>
    <t>Antidepressants WITHOUT Any Opioid</t>
  </si>
  <si>
    <t>Antidepressants WITHOUT Other Synthetic Narcotics</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</si>
  <si>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</si>
  <si>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</si>
  <si>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t>Psychostimulants With Abuse Potential (methamphetamine)</t>
    </r>
    <r>
      <rPr>
        <b/>
        <vertAlign val="superscript"/>
        <sz val="10"/>
        <color indexed="9"/>
        <rFont val="Calibri"/>
        <family val="2"/>
      </rPr>
      <t>6</t>
    </r>
  </si>
  <si>
    <r>
      <t>Benzodiazepines</t>
    </r>
    <r>
      <rPr>
        <b/>
        <vertAlign val="superscript"/>
        <sz val="10"/>
        <color indexed="9"/>
        <rFont val="Calibri"/>
        <family val="2"/>
      </rPr>
      <t>7</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</si>
  <si>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</si>
  <si>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</si>
  <si>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indexed="56"/>
        <rFont val="Calibri"/>
        <family val="2"/>
      </rPr>
      <t>7</t>
    </r>
    <r>
      <rPr>
        <sz val="11"/>
        <color indexed="56"/>
        <rFont val="Calibri"/>
        <family val="2"/>
      </rPr>
      <t>Benzodiazepines  ICD-10 code(T42.4)</t>
    </r>
  </si>
  <si>
    <r>
      <t>Antidepressants</t>
    </r>
    <r>
      <rPr>
        <b/>
        <vertAlign val="superscript"/>
        <sz val="10"/>
        <color indexed="9"/>
        <rFont val="Calibri"/>
        <family val="2"/>
      </rPr>
      <t>8</t>
    </r>
  </si>
  <si>
    <r>
      <rPr>
        <vertAlign val="superscript"/>
        <sz val="11"/>
        <color indexed="56"/>
        <rFont val="Calibri"/>
        <family val="2"/>
      </rPr>
      <t>8</t>
    </r>
    <r>
      <rPr>
        <sz val="11"/>
        <color indexed="56"/>
        <rFont val="Calibri"/>
        <family val="2"/>
      </rPr>
      <t>Antidepressants ICD-10 code(T43.0-T43.2)</t>
    </r>
  </si>
  <si>
    <r>
      <t>Heroin</t>
    </r>
    <r>
      <rPr>
        <b/>
        <vertAlign val="superscript"/>
        <sz val="10"/>
        <color indexed="9"/>
        <rFont val="Calibri"/>
        <family val="2"/>
      </rPr>
      <t>4</t>
    </r>
  </si>
  <si>
    <t xml:space="preserve">  White (Non-Hispanic)</t>
  </si>
  <si>
    <t xml:space="preserve">  Black (Non-Hispanic)</t>
  </si>
  <si>
    <t xml:space="preserve">  Hispanic</t>
  </si>
  <si>
    <r>
      <t>Other Synthetic Narcotics</t>
    </r>
    <r>
      <rPr>
        <b/>
        <vertAlign val="superscript"/>
        <sz val="10"/>
        <color indexed="9"/>
        <rFont val="Calibri"/>
        <family val="2"/>
      </rPr>
      <t>3</t>
    </r>
  </si>
  <si>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</si>
  <si>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</si>
  <si>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2</t>
    </r>
    <r>
      <rPr>
        <sz val="11"/>
        <color indexed="56"/>
        <rFont val="Calibri"/>
        <family val="2"/>
      </rPr>
      <t xml:space="preserve"> Prescription Opioids  ICD-10 codes: T40.2-T40.3</t>
    </r>
  </si>
  <si>
    <r>
      <rPr>
        <vertAlign val="superscript"/>
        <sz val="11"/>
        <color indexed="56"/>
        <rFont val="Calibri"/>
        <family val="2"/>
      </rPr>
      <t>3</t>
    </r>
    <r>
      <rPr>
        <sz val="11"/>
        <color indexed="56"/>
        <rFont val="Calibri"/>
        <family val="2"/>
      </rPr>
      <t>Other Synthetic Opioids (mainly fentanyl) ICD-10 Code: T40.4</t>
    </r>
  </si>
  <si>
    <t xml:space="preserve">  Total Overdose Deaths</t>
  </si>
  <si>
    <t>Rates are Age-Adjusted per 100,000 population</t>
  </si>
  <si>
    <t>Table of Contents</t>
  </si>
  <si>
    <t>All Ages</t>
  </si>
  <si>
    <t>Demographics</t>
  </si>
  <si>
    <t>Number Drug OD, 15-24 Years</t>
  </si>
  <si>
    <t>Rate Drug OD, 15-24 Years</t>
  </si>
  <si>
    <t>Rate OD Deaths, by Demographic</t>
  </si>
  <si>
    <t>Rate of National Drug Overdose Deaths, by Demographic, Rates are Age-Adjusted per 100,000 population</t>
  </si>
  <si>
    <t>Charts</t>
  </si>
  <si>
    <t xml:space="preserve">      Female</t>
  </si>
  <si>
    <t xml:space="preserve">      Male</t>
  </si>
  <si>
    <t>Source: CDC WONDER, Multiple Cause of Death (Detailed Mortality)</t>
  </si>
  <si>
    <t xml:space="preserve"> Cocaine AND Any Opioid</t>
  </si>
  <si>
    <t xml:space="preserve"> Cocaine WITHOUT Any Opioid</t>
  </si>
  <si>
    <t xml:space="preserve"> Cocaine AND Other Synthetic Narcotics</t>
  </si>
  <si>
    <t xml:space="preserve"> Cocaine WITHOUT Other Synthetic Narcotics</t>
  </si>
  <si>
    <r>
      <t xml:space="preserve"> Any Opioid</t>
    </r>
    <r>
      <rPr>
        <b/>
        <vertAlign val="superscript"/>
        <sz val="10"/>
        <color indexed="9"/>
        <rFont val="Calibri"/>
        <family val="2"/>
      </rPr>
      <t>1</t>
    </r>
  </si>
  <si>
    <r>
      <t xml:space="preserve"> Prescription Opioids</t>
    </r>
    <r>
      <rPr>
        <b/>
        <vertAlign val="superscript"/>
        <sz val="10"/>
        <color indexed="9"/>
        <rFont val="Calibri"/>
        <family val="2"/>
      </rPr>
      <t>2</t>
    </r>
  </si>
  <si>
    <t xml:space="preserve"> Prescription Opioids AND Other Synthetic Narcotics</t>
  </si>
  <si>
    <r>
      <t xml:space="preserve"> Prescription Opioids WITHOUT Other Synthetic Narcotics</t>
    </r>
    <r>
      <rPr>
        <b/>
        <vertAlign val="superscript"/>
        <sz val="10"/>
        <color indexed="56"/>
        <rFont val="Calibri"/>
        <family val="2"/>
      </rPr>
      <t xml:space="preserve"> </t>
    </r>
  </si>
  <si>
    <r>
      <t xml:space="preserve"> Psychostimulants With Abuse Potential (methamphetamine)</t>
    </r>
    <r>
      <rPr>
        <b/>
        <vertAlign val="superscript"/>
        <sz val="10"/>
        <color indexed="9"/>
        <rFont val="Calibri"/>
        <family val="2"/>
      </rPr>
      <t>6</t>
    </r>
  </si>
  <si>
    <t xml:space="preserve"> Psychostimulants With Abuse Potential AND Any Opioid</t>
  </si>
  <si>
    <t xml:space="preserve"> Psychostimulants With Abuse Potential WITHOUT Any Opioid</t>
  </si>
  <si>
    <t xml:space="preserve"> Psychostimulants With Abuse Potential AND Other Synthetic Narcotics</t>
  </si>
  <si>
    <t xml:space="preserve"> Psychostimulants With Abuse Potential WITHOUT Other Synthetic Narcotics</t>
  </si>
  <si>
    <r>
      <t xml:space="preserve"> Benzodiazepines</t>
    </r>
    <r>
      <rPr>
        <b/>
        <vertAlign val="superscript"/>
        <sz val="10"/>
        <color indexed="9"/>
        <rFont val="Calibri"/>
        <family val="2"/>
      </rPr>
      <t>7</t>
    </r>
  </si>
  <si>
    <t xml:space="preserve"> Benzodiazepines AND Any Opioid</t>
  </si>
  <si>
    <t xml:space="preserve"> Benzodiazepines WITHOUT Any Opioid</t>
  </si>
  <si>
    <r>
      <rPr>
        <vertAlign val="superscript"/>
        <sz val="11"/>
        <color indexed="56"/>
        <rFont val="Calibri"/>
        <family val="2"/>
      </rPr>
      <t>3</t>
    </r>
    <r>
      <rPr>
        <sz val="11"/>
        <color indexed="56"/>
        <rFont val="Calibri"/>
        <family val="2"/>
      </rPr>
      <t xml:space="preserve">Other Synthetic Narcotics (other than methadone) ICD-10 code (T40.4)  This category is dominated by fentanyl related overdoses.  </t>
    </r>
  </si>
  <si>
    <r>
      <t xml:space="preserve"> Other Synthetic Narcotics (fentanyl)</t>
    </r>
    <r>
      <rPr>
        <b/>
        <vertAlign val="superscript"/>
        <sz val="10"/>
        <color indexed="9"/>
        <rFont val="Calibri"/>
        <family val="2"/>
      </rPr>
      <t>3</t>
    </r>
  </si>
  <si>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</si>
  <si>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indexed="9"/>
        <rFont val="Calibri"/>
        <family val="2"/>
      </rPr>
      <t>5</t>
    </r>
  </si>
  <si>
    <r>
      <t>Other Synthetic Narcotics (fentanyl)</t>
    </r>
    <r>
      <rPr>
        <b/>
        <vertAlign val="superscript"/>
        <sz val="10"/>
        <color indexed="9"/>
        <rFont val="Calibri"/>
        <family val="2"/>
      </rPr>
      <t>3</t>
    </r>
  </si>
  <si>
    <r>
      <t>Cocaine</t>
    </r>
    <r>
      <rPr>
        <b/>
        <vertAlign val="superscript"/>
        <sz val="10"/>
        <color indexed="9"/>
        <rFont val="Calibri"/>
        <family val="2"/>
      </rPr>
      <t>5</t>
    </r>
  </si>
  <si>
    <t>Rate of National Drug Overdose Deaths, by Demographic</t>
  </si>
  <si>
    <t>Ages 15-24 Years</t>
  </si>
  <si>
    <t>TABLES</t>
  </si>
  <si>
    <t>https://wonder.cdc.gov/mcd.html</t>
  </si>
  <si>
    <t>Number of National Drug Overdose Deaths Involving Select Prescription and Illicit Drugs</t>
  </si>
  <si>
    <t>Rate of National Overdose Deaths Involving Select Prescription and Illicit Drugs, Rates are Age-Adjusted per 100,000 population</t>
  </si>
  <si>
    <t>Number of National Drug Overdose Deaths Involving Select Prescription and Illicit Drugs, Ages 15-24 Years Old</t>
  </si>
  <si>
    <t>Rate of National Drug Overdose Deaths Involving Select Prescription and Illicit Drugs, Ages 15-24 Years Old</t>
  </si>
  <si>
    <t>Rate of National Drug Overdose Deaths Involving Select Prescription and Illicit Drugs</t>
  </si>
  <si>
    <t>Number Drug OD Deaths</t>
  </si>
  <si>
    <t>Charts Number Drug OD Deaths</t>
  </si>
  <si>
    <t>Rate Drug OD Deaths</t>
  </si>
  <si>
    <t>National Drug Overdose Deaths Involving  Select Prescription and Illicit Drugs</t>
  </si>
  <si>
    <t>For source data see "Number Drug OD Deaths".</t>
  </si>
  <si>
    <t>Years for which data are not provided include unreliable data</t>
  </si>
  <si>
    <t>Rate of National Drug Overdose Deaths Involving Select Prescription and Illicit Drugs, Ages 15-24 Years Old, Rates are per 100,000 population</t>
  </si>
  <si>
    <t xml:space="preserve">For information about this data go to </t>
  </si>
  <si>
    <t>National Drug Overdose (OD) Deaths, 1999-2018</t>
  </si>
  <si>
    <t>95% CI **</t>
  </si>
  <si>
    <t>2010-2018 Fold Change</t>
  </si>
  <si>
    <t>Fold Change 2010 to 2018</t>
  </si>
  <si>
    <r>
      <t>Heroin</t>
    </r>
    <r>
      <rPr>
        <b/>
        <vertAlign val="superscript"/>
        <sz val="10"/>
        <color indexed="9"/>
        <rFont val="Calibri"/>
        <family val="2"/>
      </rPr>
      <t>4</t>
    </r>
  </si>
  <si>
    <t xml:space="preserve">  Asian or Pacific Islander (Non-Hispanic)</t>
  </si>
  <si>
    <t>Blank fields designated by unreliable or suppressed data. For more information visit CDC WONDER.</t>
  </si>
  <si>
    <t xml:space="preserve"> </t>
  </si>
  <si>
    <t>Source: Centers for Disease Control and Prevention, National Center for Health Statistics. Multiple Cause of Death 1999-2018 on CDC WONDER Online Database, released January, 2020</t>
  </si>
  <si>
    <t xml:space="preserve">  American Indian or Alaska Native (Non-Hispanic)</t>
  </si>
  <si>
    <t>2019 Provisional Data^</t>
  </si>
  <si>
    <t>^See https://www.cdc.gov/nchs/nvss/vsrr/drug-overdose-data.htm for technical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</si>
</sst>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
  </numFmts>
  <fonts count="44" x14ac:knownFonts="1">
    <font>
      <sz val="11"/>
      <color theme="1"/>
      <name val="Calibri"/>
      <family val="2"/>
      <scheme val="minor"/>
    </font>
    <font>
      <sz val="11"/>
      <color indexed="56"/>
      <name val="Calibri"/>
      <family val="2"/>
    </font>
    <font>
      <vertAlign val="superscript"/>
      <sz val="11"/>
      <color indexed="56"/>
      <name val="Calibri"/>
      <family val="2"/>
    </font>
    <font>
      <b/>
      <vertAlign val="superscript"/>
      <sz val="10"/>
      <color indexed="56"/>
      <name val="Calibri"/>
      <family val="2"/>
    </font>
    <font>
      <b/>
      <vertAlign val="superscript"/>
      <sz val="10"/>
      <color indexed="9"/>
      <name val="Calibri"/>
      <family val="2"/>
    </font>
    <font>
      <b/>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sz val="18"/>
      <color rgb="FF002060"/>
      <name val="Calibri"/>
      <family val="2"/>
      <scheme val="minor"/>
    </font>
    <font>
      <b/>
      <sz val="11"/>
      <name val="Calibri"/>
      <family val="2"/>
      <scheme val="minor"/>
    </font>
    <font>
      <sz val="14"/>
      <color theme="1"/>
      <name val="Calibri"/>
      <family val="2"/>
      <scheme val="minor"/>
    </font>
    <font>
      <b/>
      <sz val="20"/>
      <name val="Calibri"/>
      <family val="2"/>
      <scheme val="minor"/>
    </font>
    <font>
      <b/>
      <sz val="20"/>
      <color theme="1"/>
      <name val="Calibri"/>
      <family val="2"/>
      <scheme val="minor"/>
    </font>
    <font>
      <b/>
      <sz val="18"/>
      <color rgb="FF002060"/>
      <name val="Calibri"/>
      <family val="2"/>
      <scheme val="minor"/>
    </font>
    <font>
      <sz val="10"/>
      <color theme="1" tint="0.34998626667073579"/>
      <name val="Calibri"/>
      <family val="2"/>
      <scheme val="minor"/>
    </font>
    <font>
      <sz val="11"/>
      <color theme="1" tint="0.34998626667073579"/>
      <name val="Calibri"/>
      <family val="2"/>
      <scheme val="minor"/>
    </font>
    <font>
      <sz val="10"/>
      <color rgb="FF002060"/>
      <name val="Calibri"/>
      <family val="2"/>
      <scheme val="minor"/>
    </font>
    <font>
      <sz val="10"/>
      <color theme="0" tint="-4.9989318521683403E-2"/>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10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4.9989318521683403E-2"/>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6795556505021"/>
      </bottom>
      <diagonal/>
    </border>
    <border>
      <left/>
      <right/>
      <top style="thin">
        <color theme="8" tint="-0.24994659260841701"/>
      </top>
      <bottom style="thin">
        <color theme="8" tint="-0.24994659260841701"/>
      </bottom>
      <diagonal/>
    </border>
    <border>
      <left style="thin">
        <color theme="0" tint="-4.9989318521683403E-2"/>
      </left>
      <right/>
      <top style="thin">
        <color theme="8" tint="-0.24994659260841701"/>
      </top>
      <bottom style="thin">
        <color theme="8" tint="-0.24994659260841701"/>
      </bottom>
      <diagonal/>
    </border>
    <border>
      <left/>
      <right/>
      <top style="thin">
        <color theme="0"/>
      </top>
      <bottom style="thin">
        <color theme="0"/>
      </bottom>
      <diagonal/>
    </border>
    <border>
      <left style="thin">
        <color theme="0" tint="-4.9989318521683403E-2"/>
      </left>
      <right/>
      <top/>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8" tint="-0.24994659260841701"/>
      </top>
      <bottom style="thin">
        <color theme="0"/>
      </bottom>
      <diagonal/>
    </border>
    <border>
      <left/>
      <right style="thin">
        <color theme="0"/>
      </right>
      <top style="thin">
        <color theme="0"/>
      </top>
      <bottom style="thin">
        <color theme="0"/>
      </bottom>
      <diagonal/>
    </border>
    <border>
      <left style="thin">
        <color theme="0"/>
      </left>
      <right style="thin">
        <color indexed="64"/>
      </right>
      <top/>
      <bottom/>
      <diagonal/>
    </border>
    <border>
      <left style="thin">
        <color indexed="64"/>
      </left>
      <right style="thin">
        <color theme="0"/>
      </right>
      <top/>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indexed="64"/>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tint="-0.14996795556505021"/>
      </left>
      <right style="thin">
        <color theme="0"/>
      </right>
      <top style="thin">
        <color theme="8" tint="-0.24994659260841701"/>
      </top>
      <bottom/>
      <diagonal/>
    </border>
    <border>
      <left style="thin">
        <color theme="0" tint="-0.14996795556505021"/>
      </left>
      <right style="thin">
        <color theme="0"/>
      </right>
      <top style="thin">
        <color theme="0"/>
      </top>
      <bottom/>
      <diagonal/>
    </border>
    <border>
      <left style="thin">
        <color theme="0" tint="-0.14996795556505021"/>
      </left>
      <right style="thin">
        <color theme="0"/>
      </right>
      <top style="thin">
        <color theme="0"/>
      </top>
      <bottom style="thin">
        <color theme="0"/>
      </bottom>
      <diagonal/>
    </border>
    <border>
      <left style="thin">
        <color theme="0" tint="-0.14996795556505021"/>
      </left>
      <right style="thin">
        <color theme="0"/>
      </right>
      <top style="thin">
        <color theme="0"/>
      </top>
      <bottom style="thin">
        <color theme="0" tint="-0.14996795556505021"/>
      </bottom>
      <diagonal/>
    </border>
    <border>
      <left style="thin">
        <color theme="0" tint="-0.14996795556505021"/>
      </left>
      <right style="thin">
        <color theme="0"/>
      </right>
      <top/>
      <bottom/>
      <diagonal/>
    </border>
    <border>
      <left/>
      <right/>
      <top style="thin">
        <color theme="0" tint="-4.9989318521683403E-2"/>
      </top>
      <bottom style="thin">
        <color theme="0" tint="-4.9989318521683403E-2"/>
      </bottom>
      <diagonal/>
    </border>
    <border>
      <left/>
      <right style="thin">
        <color theme="0"/>
      </right>
      <top style="thin">
        <color theme="0" tint="-4.9989318521683403E-2"/>
      </top>
      <bottom style="thin">
        <color theme="0" tint="-0.14993743705557422"/>
      </bottom>
      <diagonal/>
    </border>
    <border>
      <left/>
      <right/>
      <top/>
      <bottom style="thin">
        <color theme="0" tint="-0.14993743705557422"/>
      </bottom>
      <diagonal/>
    </border>
    <border>
      <left/>
      <right/>
      <top/>
      <bottom style="thin">
        <color theme="8" tint="-0.24994659260841701"/>
      </bottom>
      <diagonal/>
    </border>
    <border>
      <left style="thin">
        <color theme="0"/>
      </left>
      <right style="thin">
        <color theme="0"/>
      </right>
      <top style="thin">
        <color theme="8" tint="-0.24994659260841701"/>
      </top>
      <bottom style="thin">
        <color theme="0"/>
      </bottom>
      <diagonal/>
    </border>
    <border>
      <left/>
      <right style="thin">
        <color theme="0"/>
      </right>
      <top style="thin">
        <color theme="0"/>
      </top>
      <bottom style="thin">
        <color theme="8" tint="-0.24994659260841701"/>
      </bottom>
      <diagonal/>
    </border>
    <border>
      <left style="thin">
        <color theme="0"/>
      </left>
      <right style="thin">
        <color theme="0"/>
      </right>
      <top style="thin">
        <color theme="0"/>
      </top>
      <bottom style="thin">
        <color theme="8" tint="-0.24994659260841701"/>
      </bottom>
      <diagonal/>
    </border>
    <border>
      <left/>
      <right/>
      <top style="thin">
        <color theme="0"/>
      </top>
      <bottom/>
      <diagonal/>
    </border>
    <border>
      <left/>
      <right/>
      <top style="thin">
        <color theme="0" tint="-4.9989318521683403E-2"/>
      </top>
      <bottom style="thin">
        <color theme="0" tint="-0.14996795556505021"/>
      </bottom>
      <diagonal/>
    </border>
    <border>
      <left/>
      <right/>
      <top/>
      <bottom style="thin">
        <color theme="0" tint="-4.9989318521683403E-2"/>
      </bottom>
      <diagonal/>
    </border>
    <border>
      <left/>
      <right style="thin">
        <color theme="0"/>
      </right>
      <top style="thin">
        <color theme="0" tint="-0.14996795556505021"/>
      </top>
      <bottom/>
      <diagonal/>
    </border>
    <border>
      <left/>
      <right style="thin">
        <color theme="0"/>
      </right>
      <top style="thin">
        <color theme="8" tint="-0.24994659260841701"/>
      </top>
      <bottom style="thin">
        <color theme="0" tint="-4.9989318521683403E-2"/>
      </bottom>
      <diagonal/>
    </border>
    <border>
      <left/>
      <right/>
      <top style="thin">
        <color theme="8" tint="-0.24994659260841701"/>
      </top>
      <bottom/>
      <diagonal/>
    </border>
    <border>
      <left/>
      <right style="thin">
        <color theme="0"/>
      </right>
      <top style="thin">
        <color theme="8" tint="-0.24994659260841701"/>
      </top>
      <bottom style="thin">
        <color theme="0"/>
      </bottom>
      <diagonal/>
    </border>
    <border>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theme="0" tint="-0.14996795556505021"/>
      </bottom>
      <diagonal/>
    </border>
    <border>
      <left style="thin">
        <color theme="0" tint="-0.14996795556505021"/>
      </left>
      <right style="thin">
        <color theme="0"/>
      </right>
      <top style="thin">
        <color theme="0" tint="-0.14993743705557422"/>
      </top>
      <bottom style="thin">
        <color theme="0"/>
      </bottom>
      <diagonal/>
    </border>
    <border>
      <left/>
      <right/>
      <top style="thin">
        <color theme="0" tint="-0.14996795556505021"/>
      </top>
      <bottom style="thin">
        <color theme="0"/>
      </bottom>
      <diagonal/>
    </border>
    <border>
      <left style="thin">
        <color theme="0"/>
      </left>
      <right style="thin">
        <color theme="0" tint="-0.14996795556505021"/>
      </right>
      <top/>
      <bottom style="thin">
        <color theme="0"/>
      </bottom>
      <diagonal/>
    </border>
    <border>
      <left style="thin">
        <color theme="0"/>
      </left>
      <right style="thin">
        <color theme="0" tint="-0.14996795556505021"/>
      </right>
      <top/>
      <bottom/>
      <diagonal/>
    </border>
    <border>
      <left style="thin">
        <color theme="0"/>
      </left>
      <right style="thin">
        <color theme="0" tint="-0.14996795556505021"/>
      </right>
      <top style="thin">
        <color theme="0"/>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style="thin">
        <color theme="8" tint="-0.24994659260841701"/>
      </right>
      <top/>
      <bottom style="thin">
        <color theme="8" tint="-0.24994659260841701"/>
      </bottom>
      <diagonal/>
    </border>
    <border>
      <left style="thin">
        <color theme="0"/>
      </left>
      <right style="thin">
        <color theme="0" tint="-0.14996795556505021"/>
      </right>
      <top style="thin">
        <color theme="8" tint="-0.24994659260841701"/>
      </top>
      <bottom style="thin">
        <color theme="0"/>
      </bottom>
      <diagonal/>
    </border>
    <border>
      <left style="thin">
        <color theme="0"/>
      </left>
      <right style="thin">
        <color theme="0" tint="-0.14996795556505021"/>
      </right>
      <top style="thin">
        <color theme="0"/>
      </top>
      <bottom/>
      <diagonal/>
    </border>
    <border>
      <left style="thin">
        <color theme="0" tint="-0.14996795556505021"/>
      </left>
      <right style="thin">
        <color theme="0"/>
      </right>
      <top/>
      <bottom style="thin">
        <color theme="8" tint="-0.24994659260841701"/>
      </bottom>
      <diagonal/>
    </border>
    <border>
      <left/>
      <right style="thin">
        <color theme="0" tint="-0.14996795556505021"/>
      </right>
      <top/>
      <bottom style="thin">
        <color theme="0"/>
      </bottom>
      <diagonal/>
    </border>
    <border>
      <left/>
      <right style="thin">
        <color theme="0" tint="-0.14996795556505021"/>
      </right>
      <top style="thin">
        <color theme="0"/>
      </top>
      <bottom style="thin">
        <color theme="0"/>
      </bottom>
      <diagonal/>
    </border>
    <border>
      <left/>
      <right style="thin">
        <color theme="0" tint="-0.14996795556505021"/>
      </right>
      <top style="thin">
        <color theme="0"/>
      </top>
      <bottom/>
      <diagonal/>
    </border>
    <border>
      <left/>
      <right style="thin">
        <color theme="0" tint="-0.14996795556505021"/>
      </right>
      <top style="thin">
        <color theme="0"/>
      </top>
      <bottom style="thin">
        <color theme="8" tint="-0.24994659260841701"/>
      </bottom>
      <diagonal/>
    </border>
    <border>
      <left/>
      <right style="thin">
        <color theme="0" tint="-0.14996795556505021"/>
      </right>
      <top style="thin">
        <color theme="8" tint="-0.24994659260841701"/>
      </top>
      <bottom style="thin">
        <color theme="0"/>
      </bottom>
      <diagonal/>
    </border>
    <border>
      <left/>
      <right style="thin">
        <color theme="0" tint="-0.14996795556505021"/>
      </right>
      <top style="thin">
        <color theme="0"/>
      </top>
      <bottom style="thin">
        <color theme="0" tint="-0.14996795556505021"/>
      </bottom>
      <diagonal/>
    </border>
    <border>
      <left style="thin">
        <color theme="0" tint="-4.9989318521683403E-2"/>
      </left>
      <right style="thin">
        <color theme="0"/>
      </right>
      <top style="thin">
        <color theme="8" tint="-0.24994659260841701"/>
      </top>
      <bottom style="thin">
        <color theme="0" tint="-4.9989318521683403E-2"/>
      </bottom>
      <diagonal/>
    </border>
    <border>
      <left style="thin">
        <color theme="0" tint="-4.9989318521683403E-2"/>
      </left>
      <right style="thin">
        <color theme="0"/>
      </right>
      <top style="thin">
        <color theme="0" tint="-4.9989318521683403E-2"/>
      </top>
      <bottom style="thin">
        <color theme="0" tint="-0.14996795556505021"/>
      </bottom>
      <diagonal/>
    </border>
    <border>
      <left style="thin">
        <color theme="0"/>
      </left>
      <right/>
      <top style="thin">
        <color theme="0"/>
      </top>
      <bottom style="thin">
        <color theme="0" tint="-0.14993743705557422"/>
      </bottom>
      <diagonal/>
    </border>
    <border>
      <left style="thin">
        <color theme="0"/>
      </left>
      <right style="thin">
        <color theme="0" tint="-0.14996795556505021"/>
      </right>
      <top style="thin">
        <color theme="0" tint="-0.14993743705557422"/>
      </top>
      <bottom style="thin">
        <color theme="0"/>
      </bottom>
      <diagonal/>
    </border>
    <border>
      <left/>
      <right/>
      <top style="thin">
        <color theme="0" tint="-4.9989318521683403E-2"/>
      </top>
      <bottom/>
      <diagonal/>
    </border>
  </borders>
  <cellStyleXfs count="44">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9" fillId="27" borderId="1" applyNumberFormat="0" applyAlignment="0" applyProtection="0"/>
    <xf numFmtId="0" fontId="10" fillId="28" borderId="2" applyNumberFormat="0" applyAlignment="0" applyProtection="0"/>
    <xf numFmtId="43" fontId="6" fillId="0" borderId="0" applyFont="0" applyFill="0" applyBorder="0" applyAlignment="0" applyProtection="0"/>
    <xf numFmtId="0" fontId="11" fillId="0" borderId="0" applyNumberFormat="0" applyFill="0" applyBorder="0" applyAlignment="0" applyProtection="0"/>
    <xf numFmtId="0" fontId="12" fillId="29"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30" borderId="1" applyNumberFormat="0" applyAlignment="0" applyProtection="0"/>
    <xf numFmtId="0" fontId="18" fillId="0" borderId="6" applyNumberFormat="0" applyFill="0" applyAlignment="0" applyProtection="0"/>
    <xf numFmtId="0" fontId="19" fillId="31" borderId="0" applyNumberFormat="0" applyBorder="0" applyAlignment="0" applyProtection="0"/>
    <xf numFmtId="0" fontId="6" fillId="32" borderId="7" applyNumberFormat="0" applyFont="0" applyAlignment="0" applyProtection="0"/>
    <xf numFmtId="0" fontId="20" fillId="27"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500">
    <xf numFmtId="0" fontId="0" fillId="0" borderId="0" xfId="0"/>
    <xf numFmtId="0" fontId="24" fillId="33" borderId="0" xfId="0" applyFont="1" applyFill="1" applyBorder="1"/>
    <xf numFmtId="0" fontId="24" fillId="33" borderId="0" xfId="0" applyFont="1" applyFill="1"/>
    <xf numFmtId="0" fontId="24" fillId="0" borderId="0" xfId="0" applyFont="1"/>
    <xf numFmtId="0" fontId="25" fillId="33" borderId="0" xfId="0" applyFont="1" applyFill="1"/>
    <xf numFmtId="0" fontId="24" fillId="33" borderId="10" xfId="0" applyFont="1" applyFill="1" applyBorder="1"/>
    <xf numFmtId="0" fontId="24" fillId="33" borderId="11" xfId="0" applyFont="1" applyFill="1" applyBorder="1"/>
    <xf numFmtId="0" fontId="24" fillId="33" borderId="12" xfId="0" applyFont="1" applyFill="1" applyBorder="1"/>
    <xf numFmtId="0" fontId="24" fillId="33" borderId="13" xfId="0" applyFont="1" applyFill="1" applyBorder="1"/>
    <xf numFmtId="0" fontId="24" fillId="33" borderId="0" xfId="0" applyFont="1" applyFill="1" applyBorder="1" applyAlignment="1"/>
    <xf numFmtId="0" fontId="24" fillId="33" borderId="10" xfId="0" applyFont="1" applyFill="1" applyBorder="1" applyAlignment="1">
      <alignment vertical="center"/>
    </xf>
    <xf numFmtId="0" fontId="24" fillId="0" borderId="0" xfId="0" applyFont="1" applyAlignment="1">
      <alignment vertical="center"/>
    </xf>
    <xf numFmtId="0" fontId="26" fillId="33" borderId="0" xfId="0" applyFont="1" applyFill="1"/>
    <xf numFmtId="0" fontId="27" fillId="33" borderId="0" xfId="0" applyFont="1" applyFill="1"/>
    <xf numFmtId="0" fontId="28" fillId="33" borderId="0" xfId="0" applyFont="1" applyFill="1" applyBorder="1" applyAlignment="1">
      <alignment horizontal="center"/>
    </xf>
    <xf numFmtId="0" fontId="10" fillId="34" borderId="0" xfId="0" applyFont="1" applyFill="1" applyBorder="1"/>
    <xf numFmtId="0" fontId="29" fillId="33" borderId="14" xfId="0" applyFont="1" applyFill="1" applyBorder="1"/>
    <xf numFmtId="0" fontId="29" fillId="33" borderId="15" xfId="0" applyFont="1" applyFill="1" applyBorder="1"/>
    <xf numFmtId="0" fontId="30" fillId="34" borderId="0" xfId="0" applyFont="1" applyFill="1" applyBorder="1"/>
    <xf numFmtId="3" fontId="29" fillId="0" borderId="16" xfId="0" applyNumberFormat="1" applyFont="1" applyFill="1" applyBorder="1" applyAlignment="1">
      <alignment horizontal="right" vertical="center" wrapText="1"/>
    </xf>
    <xf numFmtId="0" fontId="31" fillId="33" borderId="17" xfId="0" applyFont="1" applyFill="1" applyBorder="1"/>
    <xf numFmtId="0" fontId="29" fillId="33" borderId="18" xfId="0" applyFont="1" applyFill="1" applyBorder="1"/>
    <xf numFmtId="3" fontId="29" fillId="0" borderId="19" xfId="0" applyNumberFormat="1" applyFont="1" applyFill="1" applyBorder="1" applyAlignment="1">
      <alignment horizontal="right" vertical="center" wrapText="1"/>
    </xf>
    <xf numFmtId="0" fontId="29" fillId="33" borderId="20" xfId="0" applyFont="1" applyFill="1" applyBorder="1"/>
    <xf numFmtId="0" fontId="31" fillId="33" borderId="14" xfId="0" applyFont="1" applyFill="1" applyBorder="1"/>
    <xf numFmtId="3" fontId="29" fillId="0" borderId="21" xfId="0" applyNumberFormat="1" applyFont="1" applyFill="1" applyBorder="1" applyAlignment="1">
      <alignment horizontal="right" vertical="center" wrapText="1"/>
    </xf>
    <xf numFmtId="0" fontId="29" fillId="33" borderId="22" xfId="0" applyFont="1" applyFill="1" applyBorder="1"/>
    <xf numFmtId="0" fontId="29" fillId="33" borderId="23" xfId="0" applyFont="1" applyFill="1" applyBorder="1"/>
    <xf numFmtId="0" fontId="31" fillId="33" borderId="24" xfId="0" applyFont="1" applyFill="1" applyBorder="1"/>
    <xf numFmtId="3" fontId="31" fillId="0" borderId="25" xfId="28" applyNumberFormat="1" applyFont="1" applyBorder="1" applyAlignment="1">
      <alignment horizontal="right" vertical="center"/>
    </xf>
    <xf numFmtId="0" fontId="29" fillId="33" borderId="0" xfId="0" applyFont="1" applyFill="1" applyBorder="1"/>
    <xf numFmtId="3" fontId="29" fillId="35" borderId="26" xfId="0" applyNumberFormat="1" applyFont="1" applyFill="1" applyBorder="1" applyAlignment="1">
      <alignment horizontal="right" vertical="center" wrapText="1"/>
    </xf>
    <xf numFmtId="0" fontId="29" fillId="33" borderId="27" xfId="0" applyFont="1" applyFill="1" applyBorder="1"/>
    <xf numFmtId="3" fontId="29" fillId="35" borderId="28" xfId="0" applyNumberFormat="1" applyFont="1" applyFill="1" applyBorder="1" applyAlignment="1">
      <alignment horizontal="right" vertical="center" wrapText="1"/>
    </xf>
    <xf numFmtId="3" fontId="29" fillId="0" borderId="26" xfId="0" applyNumberFormat="1" applyFont="1" applyFill="1" applyBorder="1" applyAlignment="1">
      <alignment horizontal="right" vertical="center" wrapText="1"/>
    </xf>
    <xf numFmtId="3" fontId="29" fillId="0" borderId="29" xfId="0" applyNumberFormat="1" applyFont="1" applyFill="1" applyBorder="1" applyAlignment="1">
      <alignment horizontal="right" vertical="center" wrapText="1"/>
    </xf>
    <xf numFmtId="3" fontId="25" fillId="34" borderId="0" xfId="0" applyNumberFormat="1" applyFont="1" applyFill="1" applyBorder="1" applyAlignment="1">
      <alignment horizontal="right" vertical="center" wrapText="1"/>
    </xf>
    <xf numFmtId="3" fontId="29" fillId="35" borderId="0" xfId="0" applyNumberFormat="1" applyFont="1" applyFill="1" applyBorder="1" applyAlignment="1">
      <alignment horizontal="right" vertical="center" wrapText="1"/>
    </xf>
    <xf numFmtId="0" fontId="31" fillId="33" borderId="17" xfId="0" applyFont="1" applyFill="1" applyBorder="1" applyAlignment="1">
      <alignment vertical="center" wrapText="1"/>
    </xf>
    <xf numFmtId="0" fontId="29" fillId="33" borderId="0" xfId="0" applyFont="1" applyFill="1" applyBorder="1" applyAlignment="1">
      <alignment vertical="center"/>
    </xf>
    <xf numFmtId="0" fontId="29" fillId="33" borderId="27" xfId="0" applyFont="1" applyFill="1" applyBorder="1" applyAlignment="1">
      <alignment vertical="center"/>
    </xf>
    <xf numFmtId="0" fontId="32" fillId="33" borderId="30" xfId="0" applyFont="1" applyFill="1" applyBorder="1" applyAlignment="1">
      <alignment horizontal="left" wrapText="1"/>
    </xf>
    <xf numFmtId="0" fontId="32" fillId="33" borderId="31" xfId="0" applyFont="1" applyFill="1" applyBorder="1" applyAlignment="1">
      <alignment horizontal="left" wrapText="1"/>
    </xf>
    <xf numFmtId="0" fontId="32" fillId="33" borderId="0" xfId="0" applyFont="1" applyFill="1" applyBorder="1" applyAlignment="1">
      <alignment horizontal="left" wrapText="1"/>
    </xf>
    <xf numFmtId="0" fontId="32" fillId="33" borderId="13" xfId="0" applyFont="1" applyFill="1" applyBorder="1" applyAlignment="1">
      <alignment horizontal="left" wrapText="1"/>
    </xf>
    <xf numFmtId="0" fontId="32" fillId="33" borderId="30" xfId="0" applyFont="1" applyFill="1" applyBorder="1"/>
    <xf numFmtId="0" fontId="32" fillId="33" borderId="0" xfId="0" applyFont="1" applyFill="1"/>
    <xf numFmtId="3" fontId="30" fillId="34" borderId="0" xfId="0" applyNumberFormat="1" applyFont="1" applyFill="1" applyBorder="1" applyAlignment="1">
      <alignment vertical="center" wrapText="1"/>
    </xf>
    <xf numFmtId="3" fontId="33" fillId="36" borderId="0" xfId="0" applyNumberFormat="1" applyFont="1" applyFill="1" applyBorder="1" applyAlignment="1">
      <alignment vertical="center" wrapText="1"/>
    </xf>
    <xf numFmtId="3" fontId="29" fillId="0" borderId="32" xfId="0" applyNumberFormat="1" applyFont="1" applyFill="1" applyBorder="1" applyAlignment="1">
      <alignment vertical="center" wrapText="1"/>
    </xf>
    <xf numFmtId="3" fontId="29" fillId="0" borderId="33" xfId="0" applyNumberFormat="1" applyFont="1" applyFill="1" applyBorder="1" applyAlignment="1">
      <alignment vertical="center" wrapText="1"/>
    </xf>
    <xf numFmtId="3" fontId="29" fillId="0" borderId="16" xfId="0" applyNumberFormat="1" applyFont="1" applyFill="1" applyBorder="1" applyAlignment="1">
      <alignment vertical="center" wrapText="1"/>
    </xf>
    <xf numFmtId="3" fontId="29" fillId="0" borderId="34" xfId="0" applyNumberFormat="1" applyFont="1" applyFill="1" applyBorder="1" applyAlignment="1">
      <alignment vertical="center" wrapText="1"/>
    </xf>
    <xf numFmtId="3" fontId="31" fillId="0" borderId="35" xfId="28" applyNumberFormat="1" applyFont="1" applyFill="1" applyBorder="1" applyAlignment="1">
      <alignment vertical="center"/>
    </xf>
    <xf numFmtId="3" fontId="29" fillId="0" borderId="19" xfId="0" applyNumberFormat="1" applyFont="1" applyFill="1" applyBorder="1" applyAlignment="1">
      <alignment vertical="center" wrapText="1"/>
    </xf>
    <xf numFmtId="3" fontId="31" fillId="0" borderId="32" xfId="0" applyNumberFormat="1" applyFont="1" applyFill="1" applyBorder="1" applyAlignment="1">
      <alignment vertical="center" wrapText="1"/>
    </xf>
    <xf numFmtId="3" fontId="29" fillId="0" borderId="21" xfId="0" applyNumberFormat="1" applyFont="1" applyFill="1" applyBorder="1" applyAlignment="1">
      <alignment vertical="center" wrapText="1"/>
    </xf>
    <xf numFmtId="3" fontId="31" fillId="0" borderId="32" xfId="28" applyNumberFormat="1" applyFont="1" applyBorder="1" applyAlignment="1">
      <alignment vertical="center"/>
    </xf>
    <xf numFmtId="3" fontId="29" fillId="35" borderId="19" xfId="0" applyNumberFormat="1" applyFont="1" applyFill="1" applyBorder="1" applyAlignment="1">
      <alignment vertical="center" wrapText="1"/>
    </xf>
    <xf numFmtId="3" fontId="29" fillId="35" borderId="16" xfId="0" applyNumberFormat="1" applyFont="1" applyFill="1" applyBorder="1" applyAlignment="1">
      <alignment vertical="center" wrapText="1"/>
    </xf>
    <xf numFmtId="3" fontId="31" fillId="0" borderId="25" xfId="28" applyNumberFormat="1" applyFont="1" applyBorder="1" applyAlignment="1">
      <alignment vertical="center"/>
    </xf>
    <xf numFmtId="3" fontId="29" fillId="35" borderId="26" xfId="0" applyNumberFormat="1" applyFont="1" applyFill="1" applyBorder="1" applyAlignment="1">
      <alignment vertical="center" wrapText="1"/>
    </xf>
    <xf numFmtId="3" fontId="29" fillId="35" borderId="28" xfId="0" applyNumberFormat="1" applyFont="1" applyFill="1" applyBorder="1" applyAlignment="1">
      <alignment vertical="center" wrapText="1"/>
    </xf>
    <xf numFmtId="0" fontId="30" fillId="37" borderId="0" xfId="0" applyFont="1" applyFill="1" applyBorder="1" applyAlignment="1">
      <alignment horizontal="right" vertical="center" wrapText="1"/>
    </xf>
    <xf numFmtId="0" fontId="1" fillId="33" borderId="0" xfId="0" applyFont="1" applyFill="1"/>
    <xf numFmtId="0" fontId="24" fillId="33" borderId="0" xfId="0" applyFont="1" applyFill="1" applyAlignment="1">
      <alignment vertical="center"/>
    </xf>
    <xf numFmtId="3" fontId="29" fillId="0" borderId="34" xfId="0" applyNumberFormat="1" applyFont="1" applyFill="1" applyBorder="1" applyAlignment="1">
      <alignment horizontal="right" vertical="center" wrapText="1"/>
    </xf>
    <xf numFmtId="3" fontId="31" fillId="0" borderId="36" xfId="28" applyNumberFormat="1" applyFont="1" applyFill="1" applyBorder="1" applyAlignment="1">
      <alignment vertical="center"/>
    </xf>
    <xf numFmtId="3" fontId="31" fillId="0" borderId="33" xfId="28" applyNumberFormat="1" applyFont="1" applyBorder="1" applyAlignment="1">
      <alignment vertical="center"/>
    </xf>
    <xf numFmtId="3" fontId="31" fillId="0" borderId="37" xfId="28" applyNumberFormat="1" applyFont="1" applyBorder="1" applyAlignment="1">
      <alignment vertical="center"/>
    </xf>
    <xf numFmtId="3" fontId="31" fillId="0" borderId="37" xfId="28" applyNumberFormat="1" applyFont="1" applyBorder="1" applyAlignment="1">
      <alignment horizontal="right" vertical="center"/>
    </xf>
    <xf numFmtId="3" fontId="29" fillId="35" borderId="29" xfId="0" applyNumberFormat="1" applyFont="1" applyFill="1" applyBorder="1" applyAlignment="1">
      <alignment horizontal="right" vertical="center" wrapText="1"/>
    </xf>
    <xf numFmtId="3" fontId="29" fillId="35" borderId="38" xfId="0" applyNumberFormat="1" applyFont="1" applyFill="1" applyBorder="1" applyAlignment="1">
      <alignment horizontal="right" vertical="center" wrapText="1"/>
    </xf>
    <xf numFmtId="164" fontId="30" fillId="34" borderId="0" xfId="0" applyNumberFormat="1" applyFont="1" applyFill="1" applyBorder="1" applyAlignment="1">
      <alignment vertical="center"/>
    </xf>
    <xf numFmtId="0" fontId="24" fillId="33" borderId="0" xfId="0" applyFont="1" applyFill="1" applyBorder="1" applyAlignment="1">
      <alignment vertical="center"/>
    </xf>
    <xf numFmtId="0" fontId="24" fillId="0" borderId="0" xfId="0" applyFont="1" applyBorder="1" applyAlignment="1">
      <alignment vertical="center"/>
    </xf>
    <xf numFmtId="0" fontId="0" fillId="33" borderId="0" xfId="0" applyFill="1"/>
    <xf numFmtId="164" fontId="29" fillId="0" borderId="16" xfId="0" applyNumberFormat="1" applyFont="1" applyFill="1" applyBorder="1" applyAlignment="1">
      <alignment horizontal="right" vertical="center" wrapText="1"/>
    </xf>
    <xf numFmtId="164" fontId="29" fillId="0" borderId="34" xfId="0" applyNumberFormat="1" applyFont="1" applyFill="1" applyBorder="1" applyAlignment="1">
      <alignment horizontal="right" vertical="center" wrapText="1"/>
    </xf>
    <xf numFmtId="165" fontId="29" fillId="35" borderId="19" xfId="0" applyNumberFormat="1" applyFont="1" applyFill="1" applyBorder="1" applyAlignment="1">
      <alignment horizontal="right" vertical="center" wrapText="1"/>
    </xf>
    <xf numFmtId="165" fontId="29" fillId="0" borderId="19" xfId="0" applyNumberFormat="1" applyFont="1" applyFill="1" applyBorder="1" applyAlignment="1">
      <alignment horizontal="right" vertical="center" wrapText="1"/>
    </xf>
    <xf numFmtId="165" fontId="29" fillId="35" borderId="39" xfId="0" applyNumberFormat="1" applyFont="1" applyFill="1" applyBorder="1" applyAlignment="1">
      <alignment horizontal="right" vertical="center" wrapText="1"/>
    </xf>
    <xf numFmtId="164" fontId="29" fillId="0" borderId="19" xfId="0" applyNumberFormat="1" applyFont="1" applyFill="1" applyBorder="1" applyAlignment="1">
      <alignment vertical="center" wrapText="1"/>
    </xf>
    <xf numFmtId="164" fontId="29" fillId="0" borderId="21" xfId="0" applyNumberFormat="1" applyFont="1" applyFill="1" applyBorder="1" applyAlignment="1">
      <alignment vertical="center" wrapText="1"/>
    </xf>
    <xf numFmtId="164" fontId="29" fillId="0" borderId="16" xfId="0" applyNumberFormat="1" applyFont="1" applyFill="1" applyBorder="1" applyAlignment="1">
      <alignment vertical="center" wrapText="1"/>
    </xf>
    <xf numFmtId="164" fontId="29" fillId="0" borderId="34" xfId="0" applyNumberFormat="1" applyFont="1" applyFill="1" applyBorder="1" applyAlignment="1">
      <alignment vertical="center" wrapText="1"/>
    </xf>
    <xf numFmtId="164" fontId="29" fillId="35" borderId="26" xfId="0" applyNumberFormat="1" applyFont="1" applyFill="1" applyBorder="1" applyAlignment="1">
      <alignment horizontal="right" vertical="center" wrapText="1"/>
    </xf>
    <xf numFmtId="164" fontId="29" fillId="0" borderId="26" xfId="0" applyNumberFormat="1" applyFont="1" applyFill="1" applyBorder="1" applyAlignment="1">
      <alignment horizontal="right" vertical="center" wrapText="1"/>
    </xf>
    <xf numFmtId="164" fontId="29" fillId="0" borderId="29" xfId="0" applyNumberFormat="1" applyFont="1" applyFill="1" applyBorder="1" applyAlignment="1">
      <alignment horizontal="right" vertical="center" wrapText="1"/>
    </xf>
    <xf numFmtId="164" fontId="29" fillId="0" borderId="32" xfId="0" applyNumberFormat="1" applyFont="1" applyFill="1" applyBorder="1" applyAlignment="1">
      <alignment vertical="center" wrapText="1"/>
    </xf>
    <xf numFmtId="164" fontId="29" fillId="0" borderId="33" xfId="0" applyNumberFormat="1" applyFont="1" applyFill="1" applyBorder="1" applyAlignment="1">
      <alignment vertical="center" wrapText="1"/>
    </xf>
    <xf numFmtId="165" fontId="29" fillId="0" borderId="21" xfId="0" applyNumberFormat="1" applyFont="1" applyFill="1" applyBorder="1" applyAlignment="1">
      <alignment horizontal="right" vertical="center" wrapText="1"/>
    </xf>
    <xf numFmtId="164" fontId="33" fillId="36" borderId="0" xfId="0" applyNumberFormat="1" applyFont="1" applyFill="1" applyBorder="1" applyAlignment="1">
      <alignment vertical="center" wrapText="1"/>
    </xf>
    <xf numFmtId="0" fontId="30" fillId="34" borderId="40" xfId="0" applyFont="1" applyFill="1" applyBorder="1"/>
    <xf numFmtId="164" fontId="30" fillId="34" borderId="40" xfId="0" applyNumberFormat="1" applyFont="1" applyFill="1" applyBorder="1" applyAlignment="1">
      <alignment vertical="center"/>
    </xf>
    <xf numFmtId="0" fontId="30" fillId="34" borderId="41" xfId="0" applyFont="1" applyFill="1" applyBorder="1"/>
    <xf numFmtId="165" fontId="30" fillId="34" borderId="40" xfId="28" applyNumberFormat="1" applyFont="1" applyFill="1" applyBorder="1" applyAlignment="1">
      <alignment vertical="center"/>
    </xf>
    <xf numFmtId="165" fontId="29" fillId="35" borderId="16" xfId="0" applyNumberFormat="1" applyFont="1" applyFill="1" applyBorder="1" applyAlignment="1">
      <alignment horizontal="right" vertical="center" wrapText="1"/>
    </xf>
    <xf numFmtId="165" fontId="29" fillId="0" borderId="16" xfId="0" applyNumberFormat="1" applyFont="1" applyFill="1" applyBorder="1" applyAlignment="1">
      <alignment horizontal="right" vertical="center" wrapText="1"/>
    </xf>
    <xf numFmtId="165" fontId="29" fillId="0" borderId="34" xfId="0" applyNumberFormat="1" applyFont="1" applyFill="1" applyBorder="1" applyAlignment="1">
      <alignment horizontal="right" vertical="center" wrapText="1"/>
    </xf>
    <xf numFmtId="0" fontId="10" fillId="34" borderId="40" xfId="0" applyFont="1" applyFill="1" applyBorder="1"/>
    <xf numFmtId="164" fontId="30" fillId="34" borderId="40" xfId="0" applyNumberFormat="1" applyFont="1" applyFill="1" applyBorder="1" applyAlignment="1">
      <alignment vertical="center" wrapText="1"/>
    </xf>
    <xf numFmtId="165" fontId="30" fillId="34" borderId="40" xfId="0" applyNumberFormat="1" applyFont="1" applyFill="1" applyBorder="1" applyAlignment="1">
      <alignment vertical="center"/>
    </xf>
    <xf numFmtId="0" fontId="30" fillId="37" borderId="0" xfId="0" applyFont="1" applyFill="1" applyBorder="1" applyAlignment="1">
      <alignment horizontal="center" vertical="center" wrapText="1"/>
    </xf>
    <xf numFmtId="166" fontId="24" fillId="33" borderId="0" xfId="0" applyNumberFormat="1" applyFont="1" applyFill="1"/>
    <xf numFmtId="164" fontId="29" fillId="0" borderId="19" xfId="0" applyNumberFormat="1" applyFont="1" applyBorder="1" applyAlignment="1">
      <alignment vertical="center"/>
    </xf>
    <xf numFmtId="3" fontId="29" fillId="35" borderId="39" xfId="0" applyNumberFormat="1" applyFont="1" applyFill="1" applyBorder="1" applyAlignment="1">
      <alignment vertical="center" wrapText="1"/>
    </xf>
    <xf numFmtId="3" fontId="29" fillId="35" borderId="19" xfId="0" applyNumberFormat="1" applyFont="1" applyFill="1" applyBorder="1" applyAlignment="1">
      <alignment horizontal="right" vertical="center" wrapText="1"/>
    </xf>
    <xf numFmtId="3" fontId="29" fillId="35" borderId="42" xfId="0" applyNumberFormat="1" applyFont="1" applyFill="1" applyBorder="1" applyAlignment="1">
      <alignment horizontal="right" vertical="center" wrapText="1"/>
    </xf>
    <xf numFmtId="164" fontId="31" fillId="0" borderId="35" xfId="0" applyNumberFormat="1" applyFont="1" applyBorder="1" applyAlignment="1">
      <alignment vertical="center"/>
    </xf>
    <xf numFmtId="0" fontId="24" fillId="0" borderId="0" xfId="0" applyFont="1" applyFill="1"/>
    <xf numFmtId="164" fontId="30" fillId="33" borderId="0" xfId="0" applyNumberFormat="1" applyFont="1" applyFill="1" applyBorder="1" applyAlignment="1">
      <alignment vertical="center"/>
    </xf>
    <xf numFmtId="0" fontId="32" fillId="33" borderId="30" xfId="0" applyFont="1" applyFill="1" applyBorder="1" applyAlignment="1">
      <alignment horizontal="left" wrapText="1"/>
    </xf>
    <xf numFmtId="0" fontId="32" fillId="33" borderId="31" xfId="0" applyFont="1" applyFill="1" applyBorder="1" applyAlignment="1">
      <alignment horizontal="left" wrapText="1"/>
    </xf>
    <xf numFmtId="0" fontId="24" fillId="33" borderId="43" xfId="0" applyFont="1" applyFill="1" applyBorder="1" applyAlignment="1"/>
    <xf numFmtId="0" fontId="34" fillId="33" borderId="0" xfId="0" applyFont="1" applyFill="1" applyAlignment="1">
      <alignment wrapText="1"/>
    </xf>
    <xf numFmtId="0" fontId="31" fillId="33" borderId="17" xfId="0" applyFont="1" applyFill="1" applyBorder="1" applyAlignment="1">
      <alignment wrapText="1"/>
    </xf>
    <xf numFmtId="0" fontId="32" fillId="33" borderId="30" xfId="0" applyFont="1" applyFill="1" applyBorder="1" applyAlignment="1">
      <alignment horizontal="left" wrapText="1"/>
    </xf>
    <xf numFmtId="0" fontId="32" fillId="33" borderId="31" xfId="0" applyFont="1" applyFill="1" applyBorder="1" applyAlignment="1">
      <alignment horizontal="left" wrapText="1"/>
    </xf>
    <xf numFmtId="165" fontId="30" fillId="34" borderId="0" xfId="0" applyNumberFormat="1" applyFont="1" applyFill="1" applyBorder="1" applyAlignment="1">
      <alignment vertical="center"/>
    </xf>
    <xf numFmtId="165" fontId="30" fillId="34" borderId="44" xfId="0" applyNumberFormat="1" applyFont="1" applyFill="1" applyBorder="1" applyAlignment="1">
      <alignment vertical="center"/>
    </xf>
    <xf numFmtId="165" fontId="30" fillId="34" borderId="0" xfId="28" applyNumberFormat="1" applyFont="1" applyFill="1" applyBorder="1" applyAlignment="1">
      <alignment vertical="center"/>
    </xf>
    <xf numFmtId="165" fontId="25" fillId="34" borderId="0" xfId="0" applyNumberFormat="1" applyFont="1" applyFill="1" applyBorder="1" applyAlignment="1">
      <alignment horizontal="right" vertical="center" wrapText="1"/>
    </xf>
    <xf numFmtId="165" fontId="31" fillId="0" borderId="35" xfId="28" applyNumberFormat="1" applyFont="1" applyFill="1" applyBorder="1" applyAlignment="1">
      <alignment vertical="center"/>
    </xf>
    <xf numFmtId="165" fontId="31" fillId="0" borderId="36" xfId="28" applyNumberFormat="1" applyFont="1" applyFill="1" applyBorder="1" applyAlignment="1">
      <alignment vertical="center"/>
    </xf>
    <xf numFmtId="165" fontId="31" fillId="0" borderId="32" xfId="0" applyNumberFormat="1" applyFont="1" applyFill="1" applyBorder="1" applyAlignment="1">
      <alignment vertical="center" wrapText="1"/>
    </xf>
    <xf numFmtId="165" fontId="30" fillId="34" borderId="0" xfId="0" applyNumberFormat="1" applyFont="1" applyFill="1" applyBorder="1" applyAlignment="1">
      <alignment vertical="center" wrapText="1"/>
    </xf>
    <xf numFmtId="0" fontId="24" fillId="33" borderId="0" xfId="0" applyFont="1" applyFill="1" applyAlignment="1">
      <alignment horizontal="center"/>
    </xf>
    <xf numFmtId="3" fontId="30" fillId="34" borderId="0" xfId="0" applyNumberFormat="1" applyFont="1" applyFill="1" applyBorder="1" applyAlignment="1">
      <alignment horizontal="center" vertical="center" wrapText="1"/>
    </xf>
    <xf numFmtId="3" fontId="33" fillId="36" borderId="45" xfId="0" applyNumberFormat="1" applyFont="1" applyFill="1" applyBorder="1" applyAlignment="1">
      <alignment horizontal="center" vertical="center" wrapText="1"/>
    </xf>
    <xf numFmtId="3" fontId="33" fillId="36" borderId="46" xfId="0" applyNumberFormat="1" applyFont="1" applyFill="1" applyBorder="1" applyAlignment="1">
      <alignment horizontal="center" vertical="center" wrapText="1"/>
    </xf>
    <xf numFmtId="3" fontId="25" fillId="34" borderId="0" xfId="0" applyNumberFormat="1" applyFont="1" applyFill="1" applyBorder="1" applyAlignment="1">
      <alignment horizontal="center" vertical="center" wrapText="1"/>
    </xf>
    <xf numFmtId="3" fontId="29" fillId="0" borderId="19" xfId="0" applyNumberFormat="1" applyFont="1" applyFill="1" applyBorder="1" applyAlignment="1">
      <alignment horizontal="center" vertical="center" wrapText="1"/>
    </xf>
    <xf numFmtId="3" fontId="29" fillId="0" borderId="16" xfId="0" applyNumberFormat="1" applyFont="1" applyFill="1" applyBorder="1" applyAlignment="1">
      <alignment horizontal="center" vertical="center" wrapText="1"/>
    </xf>
    <xf numFmtId="3" fontId="31" fillId="0" borderId="35" xfId="28" applyNumberFormat="1" applyFont="1" applyFill="1" applyBorder="1" applyAlignment="1">
      <alignment horizontal="center" vertical="center"/>
    </xf>
    <xf numFmtId="3" fontId="29" fillId="0" borderId="39" xfId="0" applyNumberFormat="1" applyFont="1" applyFill="1" applyBorder="1" applyAlignment="1">
      <alignment horizontal="center" vertical="center" wrapText="1"/>
    </xf>
    <xf numFmtId="3" fontId="31" fillId="0" borderId="32" xfId="0" applyNumberFormat="1" applyFont="1" applyFill="1" applyBorder="1" applyAlignment="1">
      <alignment horizontal="center" vertical="center" wrapText="1"/>
    </xf>
    <xf numFmtId="3" fontId="30" fillId="34" borderId="0" xfId="0" applyNumberFormat="1" applyFont="1" applyFill="1" applyBorder="1" applyAlignment="1">
      <alignment horizontal="center" vertical="center"/>
    </xf>
    <xf numFmtId="3" fontId="31" fillId="0" borderId="32" xfId="28" applyNumberFormat="1" applyFont="1" applyBorder="1" applyAlignment="1">
      <alignment horizontal="center" vertical="center"/>
    </xf>
    <xf numFmtId="3" fontId="31" fillId="0" borderId="35" xfId="28" applyNumberFormat="1" applyFont="1" applyBorder="1" applyAlignment="1">
      <alignment horizontal="center" vertical="center"/>
    </xf>
    <xf numFmtId="3" fontId="29" fillId="35" borderId="19" xfId="0" applyNumberFormat="1" applyFont="1" applyFill="1" applyBorder="1" applyAlignment="1">
      <alignment horizontal="center" vertical="center" wrapText="1"/>
    </xf>
    <xf numFmtId="3" fontId="29" fillId="35" borderId="16" xfId="0" applyNumberFormat="1" applyFont="1" applyFill="1" applyBorder="1" applyAlignment="1">
      <alignment horizontal="center" vertical="center" wrapText="1"/>
    </xf>
    <xf numFmtId="3" fontId="29" fillId="35" borderId="39" xfId="0" applyNumberFormat="1" applyFont="1" applyFill="1" applyBorder="1" applyAlignment="1">
      <alignment horizontal="center" vertical="center" wrapText="1"/>
    </xf>
    <xf numFmtId="3" fontId="31" fillId="0" borderId="47" xfId="28" applyNumberFormat="1" applyFont="1" applyBorder="1" applyAlignment="1">
      <alignment horizontal="center" vertical="center"/>
    </xf>
    <xf numFmtId="3" fontId="29" fillId="35" borderId="48" xfId="0" applyNumberFormat="1" applyFont="1" applyFill="1" applyBorder="1" applyAlignment="1">
      <alignment horizontal="center" vertical="center" wrapText="1"/>
    </xf>
    <xf numFmtId="3" fontId="29" fillId="35" borderId="49" xfId="0" applyNumberFormat="1" applyFont="1" applyFill="1" applyBorder="1" applyAlignment="1">
      <alignment horizontal="center" vertical="center" wrapText="1"/>
    </xf>
    <xf numFmtId="0" fontId="24" fillId="0" borderId="0" xfId="0" applyFont="1" applyAlignment="1">
      <alignment horizontal="center"/>
    </xf>
    <xf numFmtId="165" fontId="29" fillId="0" borderId="19" xfId="0" applyNumberFormat="1" applyFont="1" applyFill="1" applyBorder="1" applyAlignment="1">
      <alignment vertical="center" wrapText="1"/>
    </xf>
    <xf numFmtId="165" fontId="29" fillId="0" borderId="21" xfId="0" applyNumberFormat="1" applyFont="1" applyFill="1" applyBorder="1" applyAlignment="1">
      <alignment vertical="center" wrapText="1"/>
    </xf>
    <xf numFmtId="165" fontId="33" fillId="36" borderId="0" xfId="0" applyNumberFormat="1" applyFont="1" applyFill="1" applyBorder="1" applyAlignment="1">
      <alignment vertical="center" wrapText="1"/>
    </xf>
    <xf numFmtId="165" fontId="33" fillId="36" borderId="45" xfId="0" applyNumberFormat="1" applyFont="1" applyFill="1" applyBorder="1" applyAlignment="1">
      <alignment vertical="center" wrapText="1"/>
    </xf>
    <xf numFmtId="165" fontId="29" fillId="0" borderId="19" xfId="0" applyNumberFormat="1" applyFont="1" applyBorder="1" applyAlignment="1">
      <alignment vertical="center"/>
    </xf>
    <xf numFmtId="165" fontId="33" fillId="36" borderId="46" xfId="0" applyNumberFormat="1" applyFont="1" applyFill="1" applyBorder="1" applyAlignment="1">
      <alignment vertical="center" wrapText="1"/>
    </xf>
    <xf numFmtId="165" fontId="29" fillId="0" borderId="16" xfId="0" applyNumberFormat="1" applyFont="1" applyBorder="1" applyAlignment="1">
      <alignment vertical="center"/>
    </xf>
    <xf numFmtId="165" fontId="30" fillId="34" borderId="50" xfId="0" applyNumberFormat="1" applyFont="1" applyFill="1" applyBorder="1" applyAlignment="1">
      <alignment vertical="center"/>
    </xf>
    <xf numFmtId="165" fontId="29" fillId="35" borderId="0" xfId="0" applyNumberFormat="1" applyFont="1" applyFill="1" applyBorder="1" applyAlignment="1">
      <alignment horizontal="right" vertical="center" wrapText="1"/>
    </xf>
    <xf numFmtId="165" fontId="29" fillId="35" borderId="42" xfId="0" applyNumberFormat="1" applyFont="1" applyFill="1" applyBorder="1" applyAlignment="1">
      <alignment horizontal="right" vertical="center" wrapText="1"/>
    </xf>
    <xf numFmtId="165" fontId="29" fillId="0" borderId="16" xfId="0" applyNumberFormat="1" applyFont="1" applyFill="1" applyBorder="1" applyAlignment="1">
      <alignment vertical="center" wrapText="1"/>
    </xf>
    <xf numFmtId="165" fontId="29" fillId="0" borderId="34" xfId="0" applyNumberFormat="1" applyFont="1" applyFill="1" applyBorder="1" applyAlignment="1">
      <alignment vertical="center" wrapText="1"/>
    </xf>
    <xf numFmtId="165" fontId="31" fillId="0" borderId="35" xfId="0" applyNumberFormat="1" applyFont="1" applyBorder="1" applyAlignment="1">
      <alignment vertical="center"/>
    </xf>
    <xf numFmtId="165" fontId="29" fillId="0" borderId="39" xfId="0" applyNumberFormat="1" applyFont="1" applyFill="1" applyBorder="1" applyAlignment="1">
      <alignment vertical="center" wrapText="1"/>
    </xf>
    <xf numFmtId="165" fontId="29" fillId="35" borderId="19" xfId="0" applyNumberFormat="1" applyFont="1" applyFill="1" applyBorder="1" applyAlignment="1">
      <alignment vertical="center" wrapText="1"/>
    </xf>
    <xf numFmtId="165" fontId="29" fillId="0" borderId="35" xfId="0" applyNumberFormat="1" applyFont="1" applyFill="1" applyBorder="1" applyAlignment="1">
      <alignment vertical="center" wrapText="1"/>
    </xf>
    <xf numFmtId="165" fontId="29" fillId="35" borderId="39" xfId="0" applyNumberFormat="1" applyFont="1" applyFill="1" applyBorder="1" applyAlignment="1">
      <alignment vertical="center" wrapText="1"/>
    </xf>
    <xf numFmtId="165" fontId="31" fillId="0" borderId="32" xfId="28" applyNumberFormat="1" applyFont="1" applyBorder="1" applyAlignment="1">
      <alignment vertical="center"/>
    </xf>
    <xf numFmtId="165" fontId="31" fillId="0" borderId="33" xfId="28" applyNumberFormat="1" applyFont="1" applyBorder="1" applyAlignment="1">
      <alignment vertical="center"/>
    </xf>
    <xf numFmtId="165" fontId="29" fillId="35" borderId="16" xfId="0" applyNumberFormat="1" applyFont="1" applyFill="1" applyBorder="1" applyAlignment="1">
      <alignment vertical="center" wrapText="1"/>
    </xf>
    <xf numFmtId="165" fontId="31" fillId="0" borderId="25" xfId="28" applyNumberFormat="1" applyFont="1" applyBorder="1" applyAlignment="1">
      <alignment vertical="center"/>
    </xf>
    <xf numFmtId="165" fontId="31" fillId="0" borderId="37" xfId="28" applyNumberFormat="1" applyFont="1" applyBorder="1" applyAlignment="1">
      <alignment vertical="center"/>
    </xf>
    <xf numFmtId="165" fontId="31" fillId="0" borderId="35" xfId="28" applyNumberFormat="1" applyFont="1" applyBorder="1" applyAlignment="1">
      <alignment vertical="center"/>
    </xf>
    <xf numFmtId="165" fontId="29" fillId="35" borderId="26" xfId="0" applyNumberFormat="1" applyFont="1" applyFill="1" applyBorder="1" applyAlignment="1">
      <alignment vertical="center" wrapText="1"/>
    </xf>
    <xf numFmtId="165" fontId="29" fillId="35" borderId="28" xfId="0" applyNumberFormat="1" applyFont="1" applyFill="1" applyBorder="1" applyAlignment="1">
      <alignment vertical="center" wrapText="1"/>
    </xf>
    <xf numFmtId="165" fontId="29" fillId="0" borderId="32" xfId="0" applyNumberFormat="1" applyFont="1" applyFill="1" applyBorder="1" applyAlignment="1">
      <alignment vertical="center" wrapText="1"/>
    </xf>
    <xf numFmtId="165" fontId="29" fillId="0" borderId="33" xfId="0" applyNumberFormat="1" applyFont="1" applyFill="1" applyBorder="1" applyAlignment="1">
      <alignment vertical="center" wrapText="1"/>
    </xf>
    <xf numFmtId="165" fontId="29" fillId="35" borderId="26" xfId="0" applyNumberFormat="1" applyFont="1" applyFill="1" applyBorder="1" applyAlignment="1">
      <alignment horizontal="right" vertical="center" wrapText="1"/>
    </xf>
    <xf numFmtId="165" fontId="29" fillId="0" borderId="35" xfId="0" applyNumberFormat="1" applyFont="1" applyFill="1" applyBorder="1" applyAlignment="1">
      <alignment horizontal="right" vertical="center" wrapText="1"/>
    </xf>
    <xf numFmtId="165" fontId="29" fillId="35" borderId="28" xfId="0" applyNumberFormat="1" applyFont="1" applyFill="1" applyBorder="1" applyAlignment="1">
      <alignment horizontal="right" vertical="center" wrapText="1"/>
    </xf>
    <xf numFmtId="165" fontId="29" fillId="0" borderId="26" xfId="0" applyNumberFormat="1" applyFont="1" applyFill="1" applyBorder="1" applyAlignment="1">
      <alignment horizontal="right" vertical="center" wrapText="1"/>
    </xf>
    <xf numFmtId="165" fontId="29" fillId="0" borderId="29" xfId="0" applyNumberFormat="1" applyFont="1" applyFill="1" applyBorder="1" applyAlignment="1">
      <alignment horizontal="right" vertical="center" wrapText="1"/>
    </xf>
    <xf numFmtId="165" fontId="31" fillId="0" borderId="25" xfId="28" applyNumberFormat="1" applyFont="1" applyBorder="1" applyAlignment="1">
      <alignment horizontal="right" vertical="center"/>
    </xf>
    <xf numFmtId="165" fontId="31" fillId="0" borderId="37" xfId="28" applyNumberFormat="1" applyFont="1" applyBorder="1" applyAlignment="1">
      <alignment horizontal="right" vertical="center"/>
    </xf>
    <xf numFmtId="165" fontId="31" fillId="0" borderId="47" xfId="28" applyNumberFormat="1" applyFont="1" applyBorder="1" applyAlignment="1">
      <alignment horizontal="right" vertical="center"/>
    </xf>
    <xf numFmtId="165" fontId="29" fillId="35" borderId="29" xfId="0" applyNumberFormat="1" applyFont="1" applyFill="1" applyBorder="1" applyAlignment="1">
      <alignment horizontal="right" vertical="center" wrapText="1"/>
    </xf>
    <xf numFmtId="165" fontId="29" fillId="35" borderId="38" xfId="0" applyNumberFormat="1" applyFont="1" applyFill="1" applyBorder="1" applyAlignment="1">
      <alignment horizontal="right" vertical="center" wrapText="1"/>
    </xf>
    <xf numFmtId="165" fontId="29" fillId="35" borderId="48" xfId="0" applyNumberFormat="1" applyFont="1" applyFill="1" applyBorder="1" applyAlignment="1">
      <alignment horizontal="right" vertical="center" wrapText="1"/>
    </xf>
    <xf numFmtId="165" fontId="31" fillId="0" borderId="32" xfId="28" applyNumberFormat="1" applyFont="1" applyBorder="1" applyAlignment="1">
      <alignment horizontal="right" vertical="center"/>
    </xf>
    <xf numFmtId="165" fontId="29" fillId="35" borderId="35" xfId="0" applyNumberFormat="1" applyFont="1" applyFill="1" applyBorder="1" applyAlignment="1">
      <alignment horizontal="right" vertical="center" wrapText="1"/>
    </xf>
    <xf numFmtId="165" fontId="31" fillId="0" borderId="35" xfId="28" applyNumberFormat="1" applyFont="1" applyBorder="1" applyAlignment="1">
      <alignment horizontal="right" vertical="center"/>
    </xf>
    <xf numFmtId="165" fontId="29" fillId="35" borderId="49" xfId="0" applyNumberFormat="1" applyFont="1" applyFill="1" applyBorder="1" applyAlignment="1">
      <alignment horizontal="right" vertical="center" wrapText="1"/>
    </xf>
    <xf numFmtId="165" fontId="29" fillId="0" borderId="39" xfId="0" applyNumberFormat="1" applyFont="1" applyBorder="1" applyAlignment="1">
      <alignment vertical="center"/>
    </xf>
    <xf numFmtId="165" fontId="33" fillId="0" borderId="32" xfId="0" applyNumberFormat="1" applyFont="1" applyFill="1" applyBorder="1" applyAlignment="1">
      <alignment vertical="center" wrapText="1"/>
    </xf>
    <xf numFmtId="164" fontId="30" fillId="34" borderId="0" xfId="0" applyNumberFormat="1" applyFont="1" applyFill="1" applyBorder="1" applyAlignment="1">
      <alignment vertical="center" wrapText="1"/>
    </xf>
    <xf numFmtId="164" fontId="25" fillId="34" borderId="0" xfId="0" applyNumberFormat="1" applyFont="1" applyFill="1" applyBorder="1" applyAlignment="1">
      <alignment horizontal="right" vertical="center" wrapText="1"/>
    </xf>
    <xf numFmtId="164" fontId="29" fillId="35" borderId="0" xfId="0" applyNumberFormat="1" applyFont="1" applyFill="1" applyBorder="1" applyAlignment="1">
      <alignment horizontal="right" vertical="center" wrapText="1"/>
    </xf>
    <xf numFmtId="164" fontId="29" fillId="35" borderId="42" xfId="0" applyNumberFormat="1" applyFont="1" applyFill="1" applyBorder="1" applyAlignment="1">
      <alignment horizontal="right" vertical="center" wrapText="1"/>
    </xf>
    <xf numFmtId="164" fontId="29" fillId="0" borderId="19" xfId="0" applyNumberFormat="1" applyFont="1" applyFill="1" applyBorder="1" applyAlignment="1">
      <alignment horizontal="right" vertical="center" wrapText="1"/>
    </xf>
    <xf numFmtId="164" fontId="29" fillId="0" borderId="21" xfId="0" applyNumberFormat="1" applyFont="1" applyFill="1" applyBorder="1" applyAlignment="1">
      <alignment horizontal="right" vertical="center" wrapText="1"/>
    </xf>
    <xf numFmtId="164" fontId="30" fillId="34" borderId="0" xfId="28" applyNumberFormat="1" applyFont="1" applyFill="1" applyBorder="1" applyAlignment="1">
      <alignment vertical="center"/>
    </xf>
    <xf numFmtId="164" fontId="30" fillId="34" borderId="0" xfId="0" applyNumberFormat="1" applyFont="1" applyFill="1" applyBorder="1" applyAlignment="1"/>
    <xf numFmtId="164" fontId="31" fillId="0" borderId="35" xfId="28" applyNumberFormat="1" applyFont="1" applyFill="1" applyBorder="1" applyAlignment="1">
      <alignment vertical="center"/>
    </xf>
    <xf numFmtId="164" fontId="31" fillId="0" borderId="36" xfId="28" applyNumberFormat="1" applyFont="1" applyFill="1" applyBorder="1" applyAlignment="1">
      <alignment vertical="center"/>
    </xf>
    <xf numFmtId="164" fontId="29" fillId="35" borderId="19" xfId="0" applyNumberFormat="1" applyFont="1" applyFill="1" applyBorder="1" applyAlignment="1">
      <alignment vertical="center" wrapText="1"/>
    </xf>
    <xf numFmtId="164" fontId="29" fillId="35" borderId="39" xfId="0" applyNumberFormat="1" applyFont="1" applyFill="1" applyBorder="1" applyAlignment="1">
      <alignment vertical="center" wrapText="1"/>
    </xf>
    <xf numFmtId="164" fontId="31" fillId="0" borderId="32" xfId="28" applyNumberFormat="1" applyFont="1" applyBorder="1" applyAlignment="1">
      <alignment vertical="center"/>
    </xf>
    <xf numFmtId="164" fontId="31" fillId="0" borderId="33" xfId="28" applyNumberFormat="1" applyFont="1" applyBorder="1" applyAlignment="1">
      <alignment vertical="center"/>
    </xf>
    <xf numFmtId="164" fontId="29" fillId="35" borderId="16" xfId="0" applyNumberFormat="1" applyFont="1" applyFill="1" applyBorder="1" applyAlignment="1">
      <alignment vertical="center" wrapText="1"/>
    </xf>
    <xf numFmtId="164" fontId="31" fillId="0" borderId="25" xfId="28" applyNumberFormat="1" applyFont="1" applyBorder="1" applyAlignment="1">
      <alignment vertical="center"/>
    </xf>
    <xf numFmtId="164" fontId="31" fillId="0" borderId="37" xfId="28" applyNumberFormat="1" applyFont="1" applyBorder="1" applyAlignment="1">
      <alignment vertical="center"/>
    </xf>
    <xf numFmtId="164" fontId="24" fillId="0" borderId="19" xfId="0" applyNumberFormat="1" applyFont="1" applyBorder="1"/>
    <xf numFmtId="164" fontId="29" fillId="35" borderId="26" xfId="0" applyNumberFormat="1" applyFont="1" applyFill="1" applyBorder="1" applyAlignment="1">
      <alignment vertical="center" wrapText="1"/>
    </xf>
    <xf numFmtId="164" fontId="29" fillId="35" borderId="28" xfId="0" applyNumberFormat="1" applyFont="1" applyFill="1" applyBorder="1" applyAlignment="1">
      <alignment vertical="center" wrapText="1"/>
    </xf>
    <xf numFmtId="164" fontId="30" fillId="34" borderId="44" xfId="0" applyNumberFormat="1" applyFont="1" applyFill="1" applyBorder="1" applyAlignment="1">
      <alignment vertical="center"/>
    </xf>
    <xf numFmtId="164" fontId="29" fillId="35" borderId="28" xfId="0" applyNumberFormat="1" applyFont="1" applyFill="1" applyBorder="1" applyAlignment="1">
      <alignment horizontal="right" vertical="center" wrapText="1"/>
    </xf>
    <xf numFmtId="164" fontId="31" fillId="0" borderId="25" xfId="28" applyNumberFormat="1" applyFont="1" applyBorder="1" applyAlignment="1">
      <alignment horizontal="right" vertical="center"/>
    </xf>
    <xf numFmtId="164" fontId="24" fillId="0" borderId="25" xfId="0" applyNumberFormat="1" applyFont="1" applyBorder="1"/>
    <xf numFmtId="164" fontId="24" fillId="0" borderId="0" xfId="0" applyNumberFormat="1" applyFont="1"/>
    <xf numFmtId="164" fontId="29" fillId="35" borderId="29" xfId="0" applyNumberFormat="1" applyFont="1" applyFill="1" applyBorder="1" applyAlignment="1">
      <alignment horizontal="right" vertical="center" wrapText="1"/>
    </xf>
    <xf numFmtId="164" fontId="29" fillId="35" borderId="38" xfId="0" applyNumberFormat="1" applyFont="1" applyFill="1" applyBorder="1" applyAlignment="1">
      <alignment horizontal="right" vertical="center" wrapText="1"/>
    </xf>
    <xf numFmtId="164" fontId="31" fillId="0" borderId="37" xfId="28" applyNumberFormat="1" applyFont="1" applyBorder="1" applyAlignment="1">
      <alignment horizontal="right" vertical="center"/>
    </xf>
    <xf numFmtId="3" fontId="31" fillId="0" borderId="25" xfId="28" applyNumberFormat="1" applyFont="1" applyBorder="1" applyAlignment="1">
      <alignment horizontal="center" vertical="center"/>
    </xf>
    <xf numFmtId="3" fontId="29" fillId="35" borderId="26" xfId="0" applyNumberFormat="1" applyFont="1" applyFill="1" applyBorder="1" applyAlignment="1">
      <alignment horizontal="center" vertical="center" wrapText="1"/>
    </xf>
    <xf numFmtId="3" fontId="29" fillId="35" borderId="28" xfId="0" applyNumberFormat="1" applyFont="1" applyFill="1" applyBorder="1" applyAlignment="1">
      <alignment horizontal="center" vertical="center" wrapText="1"/>
    </xf>
    <xf numFmtId="0" fontId="24" fillId="33" borderId="0" xfId="0" applyFont="1" applyFill="1" applyBorder="1" applyAlignment="1">
      <alignment horizontal="center" vertical="center"/>
    </xf>
    <xf numFmtId="164" fontId="30" fillId="34" borderId="0" xfId="0" applyNumberFormat="1" applyFont="1" applyFill="1" applyBorder="1" applyAlignment="1">
      <alignment horizontal="center" vertical="center"/>
    </xf>
    <xf numFmtId="164" fontId="29" fillId="0" borderId="19" xfId="0" applyNumberFormat="1" applyFont="1" applyBorder="1" applyAlignment="1">
      <alignment horizontal="center" vertical="center"/>
    </xf>
    <xf numFmtId="164" fontId="29" fillId="0" borderId="16" xfId="0" applyNumberFormat="1" applyFont="1" applyBorder="1" applyAlignment="1">
      <alignment horizontal="center" vertical="center"/>
    </xf>
    <xf numFmtId="164" fontId="31" fillId="0" borderId="35" xfId="0" applyNumberFormat="1" applyFont="1" applyBorder="1" applyAlignment="1">
      <alignment horizontal="center" vertical="center"/>
    </xf>
    <xf numFmtId="164" fontId="29" fillId="0" borderId="39" xfId="0" applyNumberFormat="1" applyFont="1" applyBorder="1" applyAlignment="1">
      <alignment horizontal="center" vertical="center"/>
    </xf>
    <xf numFmtId="0" fontId="24" fillId="0" borderId="0" xfId="0" applyFont="1" applyBorder="1" applyAlignment="1">
      <alignment horizontal="center" vertical="center"/>
    </xf>
    <xf numFmtId="0" fontId="0" fillId="0" borderId="19" xfId="0" applyBorder="1"/>
    <xf numFmtId="0" fontId="0" fillId="0" borderId="32" xfId="0" applyBorder="1"/>
    <xf numFmtId="0" fontId="30" fillId="34" borderId="0" xfId="0" applyFont="1" applyFill="1" applyBorder="1" applyAlignment="1">
      <alignment wrapText="1"/>
    </xf>
    <xf numFmtId="0" fontId="0" fillId="0" borderId="51" xfId="0" applyBorder="1"/>
    <xf numFmtId="0" fontId="7" fillId="0" borderId="51" xfId="0" applyFont="1" applyFill="1" applyBorder="1"/>
    <xf numFmtId="0" fontId="7" fillId="0" borderId="19" xfId="0" applyFont="1" applyFill="1" applyBorder="1"/>
    <xf numFmtId="0" fontId="7" fillId="38" borderId="52" xfId="0" applyFont="1" applyFill="1" applyBorder="1"/>
    <xf numFmtId="0" fontId="35" fillId="38" borderId="53" xfId="0" applyFont="1" applyFill="1" applyBorder="1"/>
    <xf numFmtId="0" fontId="5" fillId="0" borderId="19" xfId="0" applyNumberFormat="1" applyFont="1" applyBorder="1" applyAlignment="1">
      <alignment horizontal="left" vertical="center"/>
    </xf>
    <xf numFmtId="0" fontId="36" fillId="0" borderId="19" xfId="0" applyFont="1" applyBorder="1"/>
    <xf numFmtId="0" fontId="37" fillId="0" borderId="19" xfId="0" applyFont="1" applyBorder="1"/>
    <xf numFmtId="0" fontId="10" fillId="34" borderId="54" xfId="0" applyFont="1" applyFill="1" applyBorder="1"/>
    <xf numFmtId="0" fontId="7" fillId="34" borderId="55" xfId="0" applyFont="1" applyFill="1" applyBorder="1"/>
    <xf numFmtId="0" fontId="16" fillId="0" borderId="19" xfId="35" applyBorder="1"/>
    <xf numFmtId="0" fontId="38" fillId="0" borderId="56" xfId="0" applyFont="1" applyBorder="1"/>
    <xf numFmtId="0" fontId="16" fillId="0" borderId="0" xfId="35"/>
    <xf numFmtId="0" fontId="24" fillId="33" borderId="43" xfId="0" applyFont="1" applyFill="1" applyBorder="1" applyAlignment="1">
      <alignment vertical="center"/>
    </xf>
    <xf numFmtId="0" fontId="25" fillId="33" borderId="0" xfId="0" applyFont="1" applyFill="1" applyAlignment="1">
      <alignment vertical="center"/>
    </xf>
    <xf numFmtId="0" fontId="26" fillId="33" borderId="0" xfId="0" applyFont="1" applyFill="1" applyAlignment="1">
      <alignment vertical="center"/>
    </xf>
    <xf numFmtId="0" fontId="27" fillId="33" borderId="0" xfId="0" applyFont="1" applyFill="1" applyAlignment="1">
      <alignment vertical="center"/>
    </xf>
    <xf numFmtId="0" fontId="28" fillId="33" borderId="0" xfId="0" applyFont="1" applyFill="1" applyBorder="1" applyAlignment="1">
      <alignment horizontal="center" vertical="center"/>
    </xf>
    <xf numFmtId="0" fontId="24" fillId="33" borderId="12" xfId="0" applyFont="1" applyFill="1" applyBorder="1" applyAlignment="1">
      <alignment vertical="center"/>
    </xf>
    <xf numFmtId="0" fontId="10" fillId="34" borderId="0" xfId="0" applyFont="1" applyFill="1" applyBorder="1" applyAlignment="1">
      <alignment vertical="center"/>
    </xf>
    <xf numFmtId="0" fontId="29" fillId="33" borderId="14" xfId="0" applyFont="1" applyFill="1" applyBorder="1" applyAlignment="1">
      <alignment vertical="center"/>
    </xf>
    <xf numFmtId="0" fontId="29" fillId="33" borderId="15" xfId="0" applyFont="1" applyFill="1" applyBorder="1" applyAlignment="1">
      <alignment vertical="center"/>
    </xf>
    <xf numFmtId="0" fontId="30" fillId="34" borderId="0" xfId="0" applyFont="1" applyFill="1" applyBorder="1" applyAlignment="1">
      <alignment vertical="center"/>
    </xf>
    <xf numFmtId="0" fontId="29" fillId="33" borderId="22" xfId="0" applyFont="1" applyFill="1" applyBorder="1" applyAlignment="1">
      <alignment vertical="center"/>
    </xf>
    <xf numFmtId="0" fontId="29" fillId="33" borderId="23" xfId="0" applyFont="1" applyFill="1" applyBorder="1" applyAlignment="1">
      <alignment vertical="center"/>
    </xf>
    <xf numFmtId="0" fontId="31" fillId="33" borderId="17" xfId="0" applyFont="1" applyFill="1" applyBorder="1" applyAlignment="1">
      <alignment vertical="center"/>
    </xf>
    <xf numFmtId="0" fontId="29" fillId="33" borderId="18" xfId="0" applyFont="1" applyFill="1" applyBorder="1" applyAlignment="1">
      <alignment vertical="center"/>
    </xf>
    <xf numFmtId="0" fontId="29" fillId="33" borderId="20" xfId="0" applyFont="1" applyFill="1" applyBorder="1" applyAlignment="1">
      <alignment vertical="center"/>
    </xf>
    <xf numFmtId="0" fontId="31" fillId="33" borderId="14" xfId="0" applyFont="1" applyFill="1" applyBorder="1" applyAlignment="1">
      <alignment vertical="center"/>
    </xf>
    <xf numFmtId="0" fontId="31" fillId="33" borderId="24" xfId="0" applyFont="1" applyFill="1" applyBorder="1" applyAlignment="1">
      <alignment vertical="center"/>
    </xf>
    <xf numFmtId="0" fontId="30" fillId="34" borderId="0" xfId="0" applyFont="1" applyFill="1" applyBorder="1" applyAlignment="1">
      <alignment vertical="center" wrapText="1"/>
    </xf>
    <xf numFmtId="0" fontId="24" fillId="33" borderId="13" xfId="0" applyFont="1" applyFill="1" applyBorder="1" applyAlignment="1">
      <alignment vertical="center"/>
    </xf>
    <xf numFmtId="0" fontId="32" fillId="33" borderId="30" xfId="0" applyFont="1" applyFill="1" applyBorder="1" applyAlignment="1">
      <alignment horizontal="left" vertical="center" wrapText="1"/>
    </xf>
    <xf numFmtId="0" fontId="32" fillId="33" borderId="31" xfId="0" applyFont="1" applyFill="1" applyBorder="1" applyAlignment="1">
      <alignment horizontal="left" vertical="center" wrapText="1"/>
    </xf>
    <xf numFmtId="0" fontId="24" fillId="33" borderId="11" xfId="0" applyFont="1" applyFill="1" applyBorder="1" applyAlignment="1">
      <alignment vertical="center"/>
    </xf>
    <xf numFmtId="0" fontId="1" fillId="33" borderId="0" xfId="0" applyFont="1" applyFill="1" applyAlignment="1">
      <alignment vertical="center"/>
    </xf>
    <xf numFmtId="0" fontId="32" fillId="33" borderId="0" xfId="0" applyFont="1" applyFill="1" applyAlignment="1">
      <alignment vertical="center"/>
    </xf>
    <xf numFmtId="0" fontId="39" fillId="33" borderId="0" xfId="0" applyFont="1" applyFill="1" applyAlignment="1"/>
    <xf numFmtId="0" fontId="39" fillId="33" borderId="0" xfId="0" applyFont="1" applyFill="1" applyAlignment="1">
      <alignment horizontal="left"/>
    </xf>
    <xf numFmtId="0" fontId="39" fillId="33" borderId="0" xfId="0" applyFont="1" applyFill="1" applyAlignment="1">
      <alignment horizontal="left" vertical="center"/>
    </xf>
    <xf numFmtId="0" fontId="0" fillId="0" borderId="0" xfId="0" applyFill="1"/>
    <xf numFmtId="0" fontId="16" fillId="0" borderId="57" xfId="35" applyBorder="1" applyAlignment="1">
      <alignment vertical="center"/>
    </xf>
    <xf numFmtId="0" fontId="0" fillId="0" borderId="56" xfId="0" applyBorder="1" applyAlignment="1">
      <alignment vertical="center"/>
    </xf>
    <xf numFmtId="0" fontId="10" fillId="34" borderId="58" xfId="0" applyFont="1" applyFill="1" applyBorder="1" applyAlignment="1">
      <alignment vertical="center"/>
    </xf>
    <xf numFmtId="0" fontId="10" fillId="34" borderId="59" xfId="0" applyFont="1" applyFill="1" applyBorder="1" applyAlignment="1">
      <alignment vertical="center"/>
    </xf>
    <xf numFmtId="0" fontId="22" fillId="38" borderId="54" xfId="0" applyFont="1" applyFill="1" applyBorder="1" applyAlignment="1">
      <alignment vertical="center"/>
    </xf>
    <xf numFmtId="0" fontId="0" fillId="38" borderId="55" xfId="0" applyFill="1" applyBorder="1" applyAlignment="1">
      <alignment vertical="center"/>
    </xf>
    <xf numFmtId="0" fontId="16" fillId="0" borderId="58" xfId="35" applyBorder="1" applyAlignment="1">
      <alignment vertical="center"/>
    </xf>
    <xf numFmtId="0" fontId="0" fillId="0" borderId="59" xfId="0" applyBorder="1" applyAlignment="1">
      <alignment vertical="center"/>
    </xf>
    <xf numFmtId="0" fontId="0" fillId="0" borderId="58" xfId="0" applyBorder="1" applyAlignment="1">
      <alignment vertical="center"/>
    </xf>
    <xf numFmtId="0" fontId="0" fillId="0" borderId="59" xfId="0" applyBorder="1" applyAlignment="1">
      <alignment vertical="center" wrapText="1"/>
    </xf>
    <xf numFmtId="0" fontId="0" fillId="38" borderId="54" xfId="0" applyFill="1" applyBorder="1" applyAlignment="1">
      <alignment vertical="center"/>
    </xf>
    <xf numFmtId="3" fontId="29" fillId="35" borderId="32" xfId="0" applyNumberFormat="1" applyFont="1" applyFill="1" applyBorder="1" applyAlignment="1">
      <alignment horizontal="center" vertical="center" wrapText="1"/>
    </xf>
    <xf numFmtId="3" fontId="29" fillId="0" borderId="32" xfId="0" applyNumberFormat="1" applyFont="1" applyFill="1" applyBorder="1" applyAlignment="1">
      <alignment horizontal="center" vertical="center" wrapText="1"/>
    </xf>
    <xf numFmtId="3" fontId="24" fillId="33" borderId="0" xfId="0" applyNumberFormat="1" applyFont="1" applyFill="1" applyAlignment="1">
      <alignment horizontal="center"/>
    </xf>
    <xf numFmtId="3" fontId="29" fillId="0" borderId="19" xfId="0" applyNumberFormat="1" applyFont="1" applyBorder="1" applyAlignment="1">
      <alignment horizontal="center" vertical="center"/>
    </xf>
    <xf numFmtId="3" fontId="29" fillId="0" borderId="16" xfId="0" applyNumberFormat="1" applyFont="1" applyBorder="1" applyAlignment="1">
      <alignment horizontal="center" vertical="center"/>
    </xf>
    <xf numFmtId="3" fontId="31" fillId="0" borderId="35" xfId="0" applyNumberFormat="1" applyFont="1" applyBorder="1" applyAlignment="1">
      <alignment horizontal="center" vertical="center"/>
    </xf>
    <xf numFmtId="3" fontId="29" fillId="0" borderId="39" xfId="0" applyNumberFormat="1" applyFont="1" applyBorder="1" applyAlignment="1">
      <alignment horizontal="center" vertical="center"/>
    </xf>
    <xf numFmtId="3" fontId="24" fillId="0" borderId="0" xfId="0" applyNumberFormat="1" applyFont="1" applyAlignment="1">
      <alignment horizontal="center"/>
    </xf>
    <xf numFmtId="164" fontId="29" fillId="0" borderId="39" xfId="0" applyNumberFormat="1" applyFont="1" applyBorder="1" applyAlignment="1">
      <alignment vertical="center"/>
    </xf>
    <xf numFmtId="164" fontId="29" fillId="35" borderId="0" xfId="0" applyNumberFormat="1" applyFont="1" applyFill="1" applyBorder="1" applyAlignment="1">
      <alignment horizontal="center" vertical="center" wrapText="1"/>
    </xf>
    <xf numFmtId="0" fontId="40" fillId="33" borderId="14" xfId="0" applyFont="1" applyFill="1" applyBorder="1"/>
    <xf numFmtId="164" fontId="40" fillId="36" borderId="0" xfId="0" applyNumberFormat="1" applyFont="1" applyFill="1" applyBorder="1" applyAlignment="1">
      <alignment vertical="center" wrapText="1"/>
    </xf>
    <xf numFmtId="164" fontId="40" fillId="0" borderId="60" xfId="0" applyNumberFormat="1" applyFont="1" applyBorder="1" applyAlignment="1">
      <alignment vertical="center"/>
    </xf>
    <xf numFmtId="0" fontId="40" fillId="33" borderId="15" xfId="0" applyFont="1" applyFill="1" applyBorder="1"/>
    <xf numFmtId="164" fontId="40" fillId="0" borderId="61" xfId="0" applyNumberFormat="1" applyFont="1" applyBorder="1" applyAlignment="1">
      <alignment vertical="center"/>
    </xf>
    <xf numFmtId="0" fontId="40" fillId="33" borderId="0" xfId="0" applyFont="1" applyFill="1" applyBorder="1"/>
    <xf numFmtId="164" fontId="40" fillId="0" borderId="62" xfId="0" applyNumberFormat="1" applyFont="1" applyBorder="1" applyAlignment="1">
      <alignment vertical="center"/>
    </xf>
    <xf numFmtId="0" fontId="40" fillId="33" borderId="27" xfId="0" applyFont="1" applyFill="1" applyBorder="1"/>
    <xf numFmtId="164" fontId="40" fillId="36" borderId="27" xfId="0" applyNumberFormat="1" applyFont="1" applyFill="1" applyBorder="1" applyAlignment="1">
      <alignment vertical="center" wrapText="1"/>
    </xf>
    <xf numFmtId="164" fontId="40" fillId="0" borderId="63" xfId="0" applyNumberFormat="1" applyFont="1" applyBorder="1" applyAlignment="1">
      <alignment vertical="center"/>
    </xf>
    <xf numFmtId="164" fontId="40" fillId="0" borderId="64" xfId="0" applyNumberFormat="1" applyFont="1" applyBorder="1" applyAlignment="1">
      <alignment vertical="center"/>
    </xf>
    <xf numFmtId="0" fontId="40" fillId="33" borderId="65" xfId="0" applyFont="1" applyFill="1" applyBorder="1"/>
    <xf numFmtId="164" fontId="40" fillId="36" borderId="42" xfId="0" applyNumberFormat="1" applyFont="1" applyFill="1" applyBorder="1" applyAlignment="1">
      <alignment vertical="center" wrapText="1"/>
    </xf>
    <xf numFmtId="164" fontId="40" fillId="36" borderId="49" xfId="0" applyNumberFormat="1" applyFont="1" applyFill="1" applyBorder="1" applyAlignment="1">
      <alignment vertical="center" wrapText="1"/>
    </xf>
    <xf numFmtId="0" fontId="40" fillId="33" borderId="66" xfId="0" applyFont="1" applyFill="1" applyBorder="1"/>
    <xf numFmtId="164" fontId="40" fillId="36" borderId="67" xfId="0" applyNumberFormat="1" applyFont="1" applyFill="1" applyBorder="1" applyAlignment="1">
      <alignment vertical="center" wrapText="1"/>
    </xf>
    <xf numFmtId="164" fontId="40" fillId="0" borderId="42" xfId="0" applyNumberFormat="1" applyFont="1" applyBorder="1" applyAlignment="1">
      <alignment vertical="center"/>
    </xf>
    <xf numFmtId="164" fontId="40" fillId="35" borderId="32" xfId="0" applyNumberFormat="1" applyFont="1" applyFill="1" applyBorder="1" applyAlignment="1">
      <alignment horizontal="right" vertical="center" wrapText="1"/>
    </xf>
    <xf numFmtId="164" fontId="40" fillId="0" borderId="32" xfId="0" applyNumberFormat="1" applyFont="1" applyFill="1" applyBorder="1" applyAlignment="1">
      <alignment horizontal="right" vertical="center" wrapText="1"/>
    </xf>
    <xf numFmtId="164" fontId="40" fillId="0" borderId="69" xfId="0" applyNumberFormat="1" applyFont="1" applyFill="1" applyBorder="1" applyAlignment="1">
      <alignment horizontal="right" vertical="center" wrapText="1"/>
    </xf>
    <xf numFmtId="164" fontId="40" fillId="35" borderId="16" xfId="0" applyNumberFormat="1" applyFont="1" applyFill="1" applyBorder="1" applyAlignment="1">
      <alignment horizontal="right" vertical="center" wrapText="1"/>
    </xf>
    <xf numFmtId="165" fontId="40" fillId="35" borderId="32" xfId="0" applyNumberFormat="1" applyFont="1" applyFill="1" applyBorder="1" applyAlignment="1">
      <alignment horizontal="right" vertical="center" wrapText="1"/>
    </xf>
    <xf numFmtId="165" fontId="40" fillId="0" borderId="32" xfId="0" applyNumberFormat="1" applyFont="1" applyFill="1" applyBorder="1" applyAlignment="1">
      <alignment horizontal="right" vertical="center" wrapText="1"/>
    </xf>
    <xf numFmtId="165" fontId="40" fillId="0" borderId="44" xfId="0" applyNumberFormat="1" applyFont="1" applyFill="1" applyBorder="1" applyAlignment="1">
      <alignment horizontal="right" vertical="center" wrapText="1"/>
    </xf>
    <xf numFmtId="165" fontId="40" fillId="0" borderId="19" xfId="0" applyNumberFormat="1" applyFont="1" applyFill="1" applyBorder="1" applyAlignment="1">
      <alignment horizontal="right" vertical="center" wrapText="1"/>
    </xf>
    <xf numFmtId="165" fontId="40" fillId="35" borderId="16" xfId="0" applyNumberFormat="1" applyFont="1" applyFill="1" applyBorder="1" applyAlignment="1">
      <alignment horizontal="right" vertical="center" wrapText="1"/>
    </xf>
    <xf numFmtId="165" fontId="40" fillId="0" borderId="16" xfId="0" applyNumberFormat="1" applyFont="1" applyFill="1" applyBorder="1" applyAlignment="1">
      <alignment horizontal="right" vertical="center" wrapText="1"/>
    </xf>
    <xf numFmtId="165" fontId="40" fillId="35" borderId="0" xfId="0" applyNumberFormat="1" applyFont="1" applyFill="1" applyBorder="1" applyAlignment="1">
      <alignment horizontal="right" vertical="center" wrapText="1"/>
    </xf>
    <xf numFmtId="165" fontId="40" fillId="0" borderId="70" xfId="0" applyNumberFormat="1" applyFont="1" applyFill="1" applyBorder="1" applyAlignment="1">
      <alignment horizontal="right" vertical="center" wrapText="1"/>
    </xf>
    <xf numFmtId="165" fontId="40" fillId="0" borderId="71" xfId="0" applyNumberFormat="1" applyFont="1" applyFill="1" applyBorder="1" applyAlignment="1">
      <alignment horizontal="right" vertical="center" wrapText="1"/>
    </xf>
    <xf numFmtId="164" fontId="40" fillId="0" borderId="32" xfId="0" applyNumberFormat="1" applyFont="1" applyFill="1" applyBorder="1" applyAlignment="1">
      <alignment vertical="center" wrapText="1"/>
    </xf>
    <xf numFmtId="164" fontId="40" fillId="0" borderId="0" xfId="0" applyNumberFormat="1" applyFont="1" applyFill="1" applyBorder="1" applyAlignment="1">
      <alignment vertical="center" wrapText="1"/>
    </xf>
    <xf numFmtId="164" fontId="40" fillId="0" borderId="72" xfId="0" applyNumberFormat="1" applyFont="1" applyBorder="1" applyAlignment="1">
      <alignment vertical="center"/>
    </xf>
    <xf numFmtId="164" fontId="40" fillId="0" borderId="26" xfId="0" applyNumberFormat="1" applyFont="1" applyFill="1" applyBorder="1" applyAlignment="1">
      <alignment vertical="center" wrapText="1"/>
    </xf>
    <xf numFmtId="164" fontId="40" fillId="0" borderId="19" xfId="0" applyNumberFormat="1" applyFont="1" applyFill="1" applyBorder="1" applyAlignment="1">
      <alignment vertical="center" wrapText="1"/>
    </xf>
    <xf numFmtId="164" fontId="40" fillId="0" borderId="42" xfId="0" applyNumberFormat="1" applyFont="1" applyFill="1" applyBorder="1" applyAlignment="1">
      <alignment vertical="center" wrapText="1"/>
    </xf>
    <xf numFmtId="0" fontId="40" fillId="33" borderId="73" xfId="0" applyFont="1" applyFill="1" applyBorder="1"/>
    <xf numFmtId="164" fontId="40" fillId="0" borderId="39" xfId="0" applyNumberFormat="1" applyFont="1" applyFill="1" applyBorder="1" applyAlignment="1">
      <alignment vertical="center" wrapText="1"/>
    </xf>
    <xf numFmtId="0" fontId="40" fillId="33" borderId="74" xfId="0" applyFont="1" applyFill="1" applyBorder="1"/>
    <xf numFmtId="164" fontId="40" fillId="35" borderId="19" xfId="0" applyNumberFormat="1" applyFont="1" applyFill="1" applyBorder="1" applyAlignment="1">
      <alignment horizontal="right" vertical="center" wrapText="1"/>
    </xf>
    <xf numFmtId="164" fontId="40" fillId="35" borderId="42" xfId="0" applyNumberFormat="1" applyFont="1" applyFill="1" applyBorder="1" applyAlignment="1">
      <alignment horizontal="right" vertical="center" wrapText="1"/>
    </xf>
    <xf numFmtId="164" fontId="40" fillId="35" borderId="39" xfId="0" applyNumberFormat="1" applyFont="1" applyFill="1" applyBorder="1" applyAlignment="1">
      <alignment horizontal="right" vertical="center" wrapText="1"/>
    </xf>
    <xf numFmtId="164" fontId="40" fillId="0" borderId="32" xfId="28" applyNumberFormat="1" applyFont="1" applyBorder="1" applyAlignment="1">
      <alignment horizontal="right" vertical="center"/>
    </xf>
    <xf numFmtId="164" fontId="40" fillId="0" borderId="44" xfId="28" applyNumberFormat="1" applyFont="1" applyBorder="1" applyAlignment="1">
      <alignment horizontal="right" vertical="center"/>
    </xf>
    <xf numFmtId="165" fontId="40" fillId="35" borderId="39" xfId="0" applyNumberFormat="1" applyFont="1" applyFill="1" applyBorder="1" applyAlignment="1">
      <alignment vertical="center" wrapText="1"/>
    </xf>
    <xf numFmtId="165" fontId="40" fillId="0" borderId="16" xfId="0" applyNumberFormat="1" applyFont="1" applyFill="1" applyBorder="1" applyAlignment="1">
      <alignment vertical="center" wrapText="1"/>
    </xf>
    <xf numFmtId="165" fontId="40" fillId="0" borderId="34" xfId="0" applyNumberFormat="1" applyFont="1" applyFill="1" applyBorder="1" applyAlignment="1">
      <alignment vertical="center" wrapText="1"/>
    </xf>
    <xf numFmtId="165" fontId="40" fillId="0" borderId="32" xfId="0" applyNumberFormat="1" applyFont="1" applyFill="1" applyBorder="1" applyAlignment="1">
      <alignment vertical="center" wrapText="1"/>
    </xf>
    <xf numFmtId="165" fontId="40" fillId="35" borderId="26" xfId="0" applyNumberFormat="1" applyFont="1" applyFill="1" applyBorder="1" applyAlignment="1">
      <alignment horizontal="right" vertical="center" wrapText="1"/>
    </xf>
    <xf numFmtId="165" fontId="40" fillId="0" borderId="26" xfId="0" applyNumberFormat="1" applyFont="1" applyFill="1" applyBorder="1" applyAlignment="1">
      <alignment horizontal="right" vertical="center" wrapText="1"/>
    </xf>
    <xf numFmtId="165" fontId="40" fillId="35" borderId="28" xfId="0" applyNumberFormat="1" applyFont="1" applyFill="1" applyBorder="1" applyAlignment="1">
      <alignment horizontal="right" vertical="center" wrapText="1"/>
    </xf>
    <xf numFmtId="165" fontId="40" fillId="0" borderId="29" xfId="0" applyNumberFormat="1" applyFont="1" applyFill="1" applyBorder="1" applyAlignment="1">
      <alignment horizontal="right" vertical="center" wrapText="1"/>
    </xf>
    <xf numFmtId="165" fontId="40" fillId="0" borderId="72" xfId="0" applyNumberFormat="1" applyFont="1" applyFill="1" applyBorder="1" applyAlignment="1">
      <alignment horizontal="right" vertical="center" wrapText="1"/>
    </xf>
    <xf numFmtId="165" fontId="30" fillId="34" borderId="68" xfId="0" applyNumberFormat="1" applyFont="1" applyFill="1" applyBorder="1" applyAlignment="1">
      <alignment vertical="center"/>
    </xf>
    <xf numFmtId="164" fontId="40" fillId="35" borderId="72" xfId="0" applyNumberFormat="1" applyFont="1" applyFill="1" applyBorder="1" applyAlignment="1">
      <alignment horizontal="right" vertical="center" wrapText="1"/>
    </xf>
    <xf numFmtId="164" fontId="40" fillId="0" borderId="45" xfId="0" applyNumberFormat="1" applyFont="1" applyBorder="1" applyAlignment="1">
      <alignment vertical="center"/>
    </xf>
    <xf numFmtId="164" fontId="40" fillId="0" borderId="22" xfId="0" applyNumberFormat="1" applyFont="1" applyBorder="1" applyAlignment="1">
      <alignment vertical="center"/>
    </xf>
    <xf numFmtId="164" fontId="40" fillId="0" borderId="49" xfId="0" applyNumberFormat="1" applyFont="1" applyBorder="1" applyAlignment="1">
      <alignment vertical="center"/>
    </xf>
    <xf numFmtId="164" fontId="40" fillId="0" borderId="75" xfId="0" applyNumberFormat="1" applyFont="1" applyBorder="1" applyAlignment="1">
      <alignment vertical="center"/>
    </xf>
    <xf numFmtId="164" fontId="40" fillId="0" borderId="67" xfId="0" applyNumberFormat="1" applyFont="1" applyBorder="1" applyAlignment="1">
      <alignment vertical="center"/>
    </xf>
    <xf numFmtId="164" fontId="40" fillId="0" borderId="51" xfId="0" applyNumberFormat="1" applyFont="1" applyBorder="1" applyAlignment="1">
      <alignment vertical="center"/>
    </xf>
    <xf numFmtId="164" fontId="40" fillId="0" borderId="46" xfId="0" applyNumberFormat="1" applyFont="1" applyBorder="1" applyAlignment="1">
      <alignment vertical="center"/>
    </xf>
    <xf numFmtId="164" fontId="40" fillId="0" borderId="44" xfId="0" applyNumberFormat="1" applyFont="1" applyBorder="1" applyAlignment="1">
      <alignment vertical="center"/>
    </xf>
    <xf numFmtId="0" fontId="40" fillId="33" borderId="76" xfId="0" applyFont="1" applyFill="1" applyBorder="1"/>
    <xf numFmtId="164" fontId="40" fillId="36" borderId="77" xfId="0" applyNumberFormat="1" applyFont="1" applyFill="1" applyBorder="1" applyAlignment="1">
      <alignment vertical="center" wrapText="1"/>
    </xf>
    <xf numFmtId="0" fontId="40" fillId="33" borderId="20" xfId="0" applyFont="1" applyFill="1" applyBorder="1"/>
    <xf numFmtId="165" fontId="40" fillId="0" borderId="78" xfId="0" applyNumberFormat="1" applyFont="1" applyBorder="1" applyAlignment="1">
      <alignment vertical="center"/>
    </xf>
    <xf numFmtId="165" fontId="40" fillId="0" borderId="79" xfId="0" applyNumberFormat="1" applyFont="1" applyBorder="1" applyAlignment="1">
      <alignment vertical="center"/>
    </xf>
    <xf numFmtId="0" fontId="41" fillId="0" borderId="45" xfId="0" applyFont="1" applyBorder="1"/>
    <xf numFmtId="0" fontId="41" fillId="0" borderId="32" xfId="0" applyFont="1" applyBorder="1"/>
    <xf numFmtId="0" fontId="41" fillId="0" borderId="46" xfId="0" applyFont="1" applyBorder="1"/>
    <xf numFmtId="0" fontId="41" fillId="0" borderId="16" xfId="0" applyFont="1" applyBorder="1"/>
    <xf numFmtId="0" fontId="41" fillId="0" borderId="79" xfId="0" applyFont="1" applyBorder="1"/>
    <xf numFmtId="0" fontId="41" fillId="0" borderId="39" xfId="0" applyFont="1" applyBorder="1"/>
    <xf numFmtId="0" fontId="41" fillId="0" borderId="33" xfId="0" applyFont="1" applyBorder="1"/>
    <xf numFmtId="0" fontId="41" fillId="0" borderId="80" xfId="0" applyFont="1" applyBorder="1"/>
    <xf numFmtId="164" fontId="40" fillId="0" borderId="81" xfId="0" applyNumberFormat="1" applyFont="1" applyBorder="1" applyAlignment="1">
      <alignment vertical="center"/>
    </xf>
    <xf numFmtId="0" fontId="41" fillId="0" borderId="82" xfId="0" applyFont="1" applyBorder="1"/>
    <xf numFmtId="0" fontId="41" fillId="0" borderId="83" xfId="0" applyFont="1" applyBorder="1"/>
    <xf numFmtId="0" fontId="31" fillId="33" borderId="0" xfId="0" applyFont="1" applyFill="1" applyBorder="1"/>
    <xf numFmtId="164" fontId="31" fillId="36" borderId="0" xfId="0" applyNumberFormat="1" applyFont="1" applyFill="1" applyBorder="1" applyAlignment="1">
      <alignment vertical="center" wrapText="1"/>
    </xf>
    <xf numFmtId="164" fontId="31" fillId="0" borderId="45" xfId="0" applyNumberFormat="1" applyFont="1" applyBorder="1" applyAlignment="1">
      <alignment vertical="center"/>
    </xf>
    <xf numFmtId="164" fontId="31" fillId="0" borderId="84" xfId="0" applyNumberFormat="1" applyFont="1" applyBorder="1" applyAlignment="1">
      <alignment vertical="center"/>
    </xf>
    <xf numFmtId="164" fontId="31" fillId="36" borderId="85" xfId="0" applyNumberFormat="1" applyFont="1" applyFill="1" applyBorder="1" applyAlignment="1">
      <alignment vertical="center" wrapText="1"/>
    </xf>
    <xf numFmtId="164" fontId="31" fillId="0" borderId="85" xfId="0" applyNumberFormat="1" applyFont="1" applyBorder="1" applyAlignment="1">
      <alignment vertical="center"/>
    </xf>
    <xf numFmtId="164" fontId="31" fillId="36" borderId="24" xfId="0" applyNumberFormat="1" applyFont="1" applyFill="1" applyBorder="1" applyAlignment="1">
      <alignment vertical="center" wrapText="1"/>
    </xf>
    <xf numFmtId="164" fontId="31" fillId="0" borderId="81" xfId="0" applyNumberFormat="1" applyFont="1" applyBorder="1" applyAlignment="1">
      <alignment vertical="center"/>
    </xf>
    <xf numFmtId="164" fontId="31" fillId="0" borderId="22" xfId="0" applyNumberFormat="1" applyFont="1" applyBorder="1" applyAlignment="1">
      <alignment vertical="center"/>
    </xf>
    <xf numFmtId="164" fontId="31" fillId="0" borderId="0" xfId="0" applyNumberFormat="1" applyFont="1" applyBorder="1" applyAlignment="1">
      <alignment vertical="center"/>
    </xf>
    <xf numFmtId="165" fontId="40" fillId="35" borderId="35" xfId="0" applyNumberFormat="1" applyFont="1" applyFill="1" applyBorder="1" applyAlignment="1">
      <alignment horizontal="right" vertical="center" wrapText="1"/>
    </xf>
    <xf numFmtId="165" fontId="40" fillId="0" borderId="35" xfId="0" applyNumberFormat="1" applyFont="1" applyFill="1" applyBorder="1" applyAlignment="1">
      <alignment horizontal="right" vertical="center" wrapText="1"/>
    </xf>
    <xf numFmtId="165" fontId="25" fillId="34" borderId="68" xfId="0" applyNumberFormat="1" applyFont="1" applyFill="1" applyBorder="1" applyAlignment="1">
      <alignment horizontal="right" vertical="center" wrapText="1"/>
    </xf>
    <xf numFmtId="164" fontId="40" fillId="0" borderId="86" xfId="0" applyNumberFormat="1" applyFont="1" applyBorder="1" applyAlignment="1">
      <alignment vertical="center"/>
    </xf>
    <xf numFmtId="164" fontId="40" fillId="0" borderId="87" xfId="0" applyNumberFormat="1" applyFont="1" applyBorder="1" applyAlignment="1">
      <alignment vertical="center"/>
    </xf>
    <xf numFmtId="164" fontId="40" fillId="0" borderId="88" xfId="0" applyNumberFormat="1" applyFont="1" applyBorder="1" applyAlignment="1">
      <alignment vertical="center"/>
    </xf>
    <xf numFmtId="164" fontId="40" fillId="0" borderId="82" xfId="0" applyNumberFormat="1" applyFont="1" applyBorder="1" applyAlignment="1">
      <alignment vertical="center"/>
    </xf>
    <xf numFmtId="0" fontId="40" fillId="33" borderId="75" xfId="0" applyFont="1" applyFill="1" applyBorder="1"/>
    <xf numFmtId="165" fontId="40" fillId="0" borderId="33" xfId="0" applyNumberFormat="1" applyFont="1" applyFill="1" applyBorder="1" applyAlignment="1">
      <alignment vertical="center" wrapText="1"/>
    </xf>
    <xf numFmtId="165" fontId="40" fillId="0" borderId="33" xfId="0" applyNumberFormat="1" applyFont="1" applyFill="1" applyBorder="1" applyAlignment="1">
      <alignment horizontal="right" vertical="center" wrapText="1"/>
    </xf>
    <xf numFmtId="165" fontId="30" fillId="34" borderId="68" xfId="28" applyNumberFormat="1" applyFont="1" applyFill="1" applyBorder="1" applyAlignment="1">
      <alignment vertical="center"/>
    </xf>
    <xf numFmtId="165" fontId="30" fillId="34" borderId="89" xfId="28" applyNumberFormat="1" applyFont="1" applyFill="1" applyBorder="1" applyAlignment="1">
      <alignment vertical="center"/>
    </xf>
    <xf numFmtId="165" fontId="30" fillId="34" borderId="89" xfId="0" applyNumberFormat="1" applyFont="1" applyFill="1" applyBorder="1" applyAlignment="1">
      <alignment vertical="center"/>
    </xf>
    <xf numFmtId="165" fontId="30" fillId="34" borderId="90" xfId="0" applyNumberFormat="1" applyFont="1" applyFill="1" applyBorder="1" applyAlignment="1">
      <alignment vertical="center"/>
    </xf>
    <xf numFmtId="0" fontId="30" fillId="34" borderId="68" xfId="0" applyFont="1" applyFill="1" applyBorder="1" applyAlignment="1">
      <alignment wrapText="1"/>
    </xf>
    <xf numFmtId="164" fontId="40" fillId="0" borderId="21" xfId="0" applyNumberFormat="1" applyFont="1" applyFill="1" applyBorder="1" applyAlignment="1">
      <alignment vertical="center" wrapText="1"/>
    </xf>
    <xf numFmtId="165" fontId="40" fillId="0" borderId="69" xfId="0" applyNumberFormat="1" applyFont="1" applyFill="1" applyBorder="1" applyAlignment="1">
      <alignment horizontal="right" vertical="center" wrapText="1"/>
    </xf>
    <xf numFmtId="165" fontId="40" fillId="0" borderId="91" xfId="0" applyNumberFormat="1" applyFont="1" applyBorder="1" applyAlignment="1">
      <alignment vertical="center"/>
    </xf>
    <xf numFmtId="165" fontId="40" fillId="35" borderId="72" xfId="0" applyNumberFormat="1" applyFont="1" applyFill="1" applyBorder="1" applyAlignment="1">
      <alignment horizontal="right" vertical="center" wrapText="1"/>
    </xf>
    <xf numFmtId="165" fontId="40" fillId="0" borderId="34" xfId="0" applyNumberFormat="1" applyFont="1" applyFill="1" applyBorder="1" applyAlignment="1">
      <alignment horizontal="right" vertical="center" wrapText="1"/>
    </xf>
    <xf numFmtId="165" fontId="40" fillId="0" borderId="92" xfId="0" applyNumberFormat="1" applyFont="1" applyBorder="1" applyAlignment="1">
      <alignment vertical="center"/>
    </xf>
    <xf numFmtId="165" fontId="40" fillId="0" borderId="83" xfId="0" applyNumberFormat="1" applyFont="1" applyBorder="1" applyAlignment="1">
      <alignment vertical="center"/>
    </xf>
    <xf numFmtId="164" fontId="40" fillId="0" borderId="69" xfId="0" applyNumberFormat="1" applyFont="1" applyFill="1" applyBorder="1" applyAlignment="1">
      <alignment vertical="center" wrapText="1"/>
    </xf>
    <xf numFmtId="0" fontId="0" fillId="0" borderId="71" xfId="0" applyBorder="1"/>
    <xf numFmtId="164" fontId="40" fillId="0" borderId="71" xfId="0" applyNumberFormat="1" applyFont="1" applyFill="1" applyBorder="1" applyAlignment="1">
      <alignment vertical="center" wrapText="1"/>
    </xf>
    <xf numFmtId="164" fontId="40" fillId="0" borderId="79" xfId="0" applyNumberFormat="1" applyFont="1" applyBorder="1" applyAlignment="1">
      <alignment vertical="center"/>
    </xf>
    <xf numFmtId="165" fontId="29" fillId="0" borderId="44" xfId="0" applyNumberFormat="1" applyFont="1" applyBorder="1" applyAlignment="1">
      <alignment vertical="center"/>
    </xf>
    <xf numFmtId="165" fontId="29" fillId="0" borderId="49" xfId="0" applyNumberFormat="1" applyFont="1" applyBorder="1" applyAlignment="1">
      <alignment vertical="center"/>
    </xf>
    <xf numFmtId="164" fontId="40" fillId="0" borderId="93" xfId="0" applyNumberFormat="1" applyFont="1" applyBorder="1" applyAlignment="1">
      <alignment vertical="center"/>
    </xf>
    <xf numFmtId="164" fontId="40" fillId="0" borderId="39" xfId="0" applyNumberFormat="1" applyFont="1" applyFill="1" applyBorder="1" applyAlignment="1">
      <alignment horizontal="right" vertical="center" wrapText="1"/>
    </xf>
    <xf numFmtId="164" fontId="40" fillId="0" borderId="19" xfId="0" applyNumberFormat="1" applyFont="1" applyBorder="1"/>
    <xf numFmtId="164" fontId="40" fillId="0" borderId="21" xfId="0" applyNumberFormat="1" applyFont="1" applyBorder="1"/>
    <xf numFmtId="164" fontId="40" fillId="0" borderId="94" xfId="0" applyNumberFormat="1" applyFont="1" applyBorder="1" applyAlignment="1">
      <alignment vertical="center"/>
    </xf>
    <xf numFmtId="164" fontId="40" fillId="0" borderId="95" xfId="0" applyNumberFormat="1" applyFont="1" applyBorder="1" applyAlignment="1">
      <alignment vertical="center"/>
    </xf>
    <xf numFmtId="164" fontId="40" fillId="0" borderId="96" xfId="0" applyNumberFormat="1" applyFont="1" applyBorder="1" applyAlignment="1">
      <alignment vertical="center"/>
    </xf>
    <xf numFmtId="164" fontId="40" fillId="0" borderId="97" xfId="0" applyNumberFormat="1" applyFont="1" applyBorder="1" applyAlignment="1">
      <alignment vertical="center"/>
    </xf>
    <xf numFmtId="165" fontId="40" fillId="0" borderId="98" xfId="0" applyNumberFormat="1" applyFont="1" applyBorder="1" applyAlignment="1">
      <alignment vertical="center"/>
    </xf>
    <xf numFmtId="165" fontId="40" fillId="0" borderId="99" xfId="0" applyNumberFormat="1" applyFont="1" applyBorder="1" applyAlignment="1">
      <alignment vertical="center"/>
    </xf>
    <xf numFmtId="0" fontId="41" fillId="0" borderId="71" xfId="0" applyFont="1" applyBorder="1"/>
    <xf numFmtId="0" fontId="40" fillId="33" borderId="100" xfId="0" applyFont="1" applyFill="1" applyBorder="1"/>
    <xf numFmtId="0" fontId="40" fillId="33" borderId="101" xfId="0" applyFont="1" applyFill="1" applyBorder="1"/>
    <xf numFmtId="165" fontId="40" fillId="0" borderId="45" xfId="0" applyNumberFormat="1" applyFont="1" applyBorder="1" applyAlignment="1">
      <alignment vertical="center"/>
    </xf>
    <xf numFmtId="164" fontId="30" fillId="34" borderId="68" xfId="0" applyNumberFormat="1" applyFont="1" applyFill="1" applyBorder="1" applyAlignment="1">
      <alignment vertical="center"/>
    </xf>
    <xf numFmtId="165" fontId="40" fillId="35" borderId="69" xfId="0" applyNumberFormat="1" applyFont="1" applyFill="1" applyBorder="1" applyAlignment="1">
      <alignment vertical="center" wrapText="1"/>
    </xf>
    <xf numFmtId="165" fontId="40" fillId="0" borderId="69" xfId="0" applyNumberFormat="1" applyFont="1" applyFill="1" applyBorder="1" applyAlignment="1">
      <alignment vertical="center" wrapText="1"/>
    </xf>
    <xf numFmtId="164" fontId="40" fillId="0" borderId="50" xfId="0" applyNumberFormat="1" applyFont="1" applyBorder="1" applyAlignment="1">
      <alignment vertical="center"/>
    </xf>
    <xf numFmtId="165" fontId="40" fillId="0" borderId="82" xfId="0" applyNumberFormat="1" applyFont="1" applyBorder="1" applyAlignment="1">
      <alignment vertical="center"/>
    </xf>
    <xf numFmtId="164" fontId="40" fillId="35" borderId="82" xfId="0" applyNumberFormat="1" applyFont="1" applyFill="1" applyBorder="1" applyAlignment="1">
      <alignment horizontal="right" vertical="center" wrapText="1"/>
    </xf>
    <xf numFmtId="0" fontId="40" fillId="33" borderId="77" xfId="0" applyFont="1" applyFill="1" applyBorder="1"/>
    <xf numFmtId="165" fontId="40" fillId="0" borderId="39" xfId="0" applyNumberFormat="1" applyFont="1" applyFill="1" applyBorder="1" applyAlignment="1">
      <alignment vertical="center" wrapText="1"/>
    </xf>
    <xf numFmtId="164" fontId="40" fillId="0" borderId="102" xfId="0" applyNumberFormat="1" applyFont="1" applyBorder="1" applyAlignment="1">
      <alignment vertical="center"/>
    </xf>
    <xf numFmtId="164" fontId="40" fillId="0" borderId="103" xfId="0" applyNumberFormat="1" applyFont="1" applyBorder="1" applyAlignment="1">
      <alignment vertical="center"/>
    </xf>
    <xf numFmtId="164" fontId="40" fillId="0" borderId="92" xfId="0" applyNumberFormat="1" applyFont="1" applyBorder="1" applyAlignment="1">
      <alignment vertical="center"/>
    </xf>
    <xf numFmtId="164" fontId="40" fillId="0" borderId="92" xfId="0" applyNumberFormat="1" applyFont="1" applyFill="1" applyBorder="1" applyAlignment="1">
      <alignment vertical="center"/>
    </xf>
    <xf numFmtId="0" fontId="42" fillId="33" borderId="0" xfId="0" applyFont="1" applyFill="1"/>
    <xf numFmtId="3" fontId="29" fillId="0" borderId="32" xfId="0" applyNumberFormat="1" applyFont="1" applyBorder="1" applyAlignment="1">
      <alignment horizontal="center" vertical="center"/>
    </xf>
    <xf numFmtId="164" fontId="29" fillId="0" borderId="32" xfId="0" applyNumberFormat="1" applyFont="1" applyBorder="1" applyAlignment="1">
      <alignment horizontal="center" vertical="center"/>
    </xf>
    <xf numFmtId="3" fontId="25" fillId="34" borderId="40" xfId="0" applyNumberFormat="1" applyFont="1" applyFill="1" applyBorder="1" applyAlignment="1">
      <alignment horizontal="right" vertical="center" wrapText="1"/>
    </xf>
    <xf numFmtId="3" fontId="30" fillId="34" borderId="40" xfId="0" applyNumberFormat="1" applyFont="1" applyFill="1" applyBorder="1" applyAlignment="1">
      <alignment horizontal="center" vertical="center"/>
    </xf>
    <xf numFmtId="164" fontId="30" fillId="34" borderId="40" xfId="0" applyNumberFormat="1" applyFont="1" applyFill="1" applyBorder="1" applyAlignment="1">
      <alignment horizontal="center" vertical="center"/>
    </xf>
    <xf numFmtId="3" fontId="29" fillId="0" borderId="32" xfId="0" applyNumberFormat="1" applyFont="1" applyFill="1" applyBorder="1" applyAlignment="1">
      <alignment horizontal="right" vertical="center" wrapText="1"/>
    </xf>
    <xf numFmtId="3" fontId="29" fillId="0" borderId="33" xfId="0" applyNumberFormat="1" applyFont="1" applyFill="1" applyBorder="1" applyAlignment="1">
      <alignment horizontal="right" vertical="center" wrapText="1"/>
    </xf>
    <xf numFmtId="3" fontId="29" fillId="35" borderId="32" xfId="0" applyNumberFormat="1" applyFont="1" applyFill="1" applyBorder="1" applyAlignment="1">
      <alignment vertical="center" wrapText="1"/>
    </xf>
    <xf numFmtId="3" fontId="30" fillId="34" borderId="40" xfId="0" applyNumberFormat="1" applyFont="1" applyFill="1" applyBorder="1" applyAlignment="1">
      <alignment vertical="center"/>
    </xf>
    <xf numFmtId="165" fontId="30" fillId="34" borderId="0" xfId="0" applyNumberFormat="1" applyFont="1" applyFill="1" applyBorder="1" applyAlignment="1">
      <alignment horizontal="center" vertical="center"/>
    </xf>
    <xf numFmtId="165" fontId="29" fillId="0" borderId="19" xfId="0" applyNumberFormat="1" applyFont="1" applyBorder="1" applyAlignment="1">
      <alignment horizontal="center" vertical="center"/>
    </xf>
    <xf numFmtId="165" fontId="31" fillId="0" borderId="35" xfId="0" applyNumberFormat="1" applyFont="1" applyBorder="1" applyAlignment="1">
      <alignment horizontal="center" vertical="center"/>
    </xf>
    <xf numFmtId="165" fontId="29" fillId="0" borderId="16" xfId="0" applyNumberFormat="1" applyFont="1" applyBorder="1" applyAlignment="1">
      <alignment horizontal="center" vertical="center"/>
    </xf>
    <xf numFmtId="1" fontId="30" fillId="37" borderId="0" xfId="0" applyNumberFormat="1" applyFont="1" applyFill="1" applyBorder="1" applyAlignment="1">
      <alignment horizontal="center" vertical="center" wrapText="1"/>
    </xf>
    <xf numFmtId="3" fontId="29" fillId="35" borderId="16" xfId="0" applyNumberFormat="1" applyFont="1" applyFill="1" applyBorder="1" applyAlignment="1">
      <alignment horizontal="right" vertical="center" wrapText="1"/>
    </xf>
    <xf numFmtId="3" fontId="29" fillId="35" borderId="44" xfId="0" applyNumberFormat="1" applyFont="1" applyFill="1" applyBorder="1" applyAlignment="1">
      <alignment horizontal="center" vertical="center" wrapText="1"/>
    </xf>
    <xf numFmtId="3" fontId="29" fillId="35" borderId="72" xfId="0" applyNumberFormat="1" applyFont="1" applyFill="1" applyBorder="1" applyAlignment="1">
      <alignment horizontal="right" vertical="center" wrapText="1"/>
    </xf>
    <xf numFmtId="0" fontId="30" fillId="34" borderId="77" xfId="0" applyFont="1" applyFill="1" applyBorder="1"/>
    <xf numFmtId="3" fontId="30" fillId="34" borderId="77" xfId="0" applyNumberFormat="1" applyFont="1" applyFill="1" applyBorder="1" applyAlignment="1">
      <alignment vertical="center"/>
    </xf>
    <xf numFmtId="3" fontId="30" fillId="34" borderId="77" xfId="28" applyNumberFormat="1" applyFont="1" applyFill="1" applyBorder="1" applyAlignment="1">
      <alignment vertical="center"/>
    </xf>
    <xf numFmtId="3" fontId="30" fillId="34" borderId="77" xfId="0" applyNumberFormat="1" applyFont="1" applyFill="1" applyBorder="1" applyAlignment="1">
      <alignment horizontal="center" vertical="center"/>
    </xf>
    <xf numFmtId="164" fontId="30" fillId="34" borderId="77" xfId="0" applyNumberFormat="1" applyFont="1" applyFill="1" applyBorder="1" applyAlignment="1">
      <alignment horizontal="center" vertical="center"/>
    </xf>
    <xf numFmtId="0" fontId="43" fillId="33" borderId="0" xfId="0" applyFont="1" applyFill="1" applyAlignment="1">
      <alignment vertical="center"/>
    </xf>
    <xf numFmtId="3" fontId="31" fillId="0" borderId="35" xfId="0" applyNumberFormat="1" applyFont="1" applyFill="1" applyBorder="1" applyAlignment="1">
      <alignment horizontal="center" vertical="center"/>
    </xf>
    <xf numFmtId="3" fontId="29" fillId="0" borderId="19" xfId="0" applyNumberFormat="1" applyFont="1" applyFill="1" applyBorder="1" applyAlignment="1">
      <alignment horizontal="center" vertical="center"/>
    </xf>
    <xf numFmtId="3" fontId="31" fillId="0" borderId="32" xfId="28" applyNumberFormat="1" applyFont="1" applyFill="1" applyBorder="1" applyAlignment="1">
      <alignment horizontal="center" vertical="center"/>
    </xf>
    <xf numFmtId="3" fontId="29" fillId="0" borderId="39" xfId="0" applyNumberFormat="1" applyFont="1" applyFill="1" applyBorder="1" applyAlignment="1">
      <alignment horizontal="center" vertical="center"/>
    </xf>
    <xf numFmtId="165" fontId="29" fillId="35" borderId="27" xfId="0" applyNumberFormat="1" applyFont="1" applyFill="1" applyBorder="1" applyAlignment="1">
      <alignment horizontal="right" vertical="center" wrapText="1"/>
    </xf>
    <xf numFmtId="3" fontId="30" fillId="34" borderId="0" xfId="0" applyNumberFormat="1" applyFont="1" applyFill="1" applyBorder="1" applyAlignment="1">
      <alignment horizontal="right" vertical="center" wrapText="1"/>
    </xf>
    <xf numFmtId="3" fontId="30" fillId="34" borderId="0" xfId="0" applyNumberFormat="1" applyFont="1" applyFill="1" applyBorder="1" applyAlignment="1">
      <alignment horizontal="right" vertical="center"/>
    </xf>
    <xf numFmtId="3" fontId="33" fillId="36" borderId="0" xfId="0" applyNumberFormat="1" applyFont="1" applyFill="1" applyBorder="1" applyAlignment="1">
      <alignment horizontal="right" vertical="center" wrapText="1"/>
    </xf>
    <xf numFmtId="3" fontId="29" fillId="0" borderId="19" xfId="0" applyNumberFormat="1" applyFont="1" applyBorder="1" applyAlignment="1">
      <alignment horizontal="right" vertical="center"/>
    </xf>
    <xf numFmtId="3" fontId="29" fillId="0" borderId="16" xfId="0" applyNumberFormat="1" applyFont="1" applyBorder="1" applyAlignment="1">
      <alignment horizontal="right" vertical="center"/>
    </xf>
    <xf numFmtId="3" fontId="30" fillId="34" borderId="40" xfId="0" applyNumberFormat="1" applyFont="1" applyFill="1" applyBorder="1" applyAlignment="1">
      <alignment horizontal="right" vertical="center"/>
    </xf>
    <xf numFmtId="3" fontId="29" fillId="0" borderId="32" xfId="0" applyNumberFormat="1" applyFont="1" applyBorder="1" applyAlignment="1">
      <alignment horizontal="right" vertical="center"/>
    </xf>
    <xf numFmtId="3" fontId="30" fillId="34" borderId="0" xfId="28" applyNumberFormat="1" applyFont="1" applyFill="1" applyBorder="1" applyAlignment="1">
      <alignment horizontal="right" vertical="center"/>
    </xf>
    <xf numFmtId="3" fontId="31" fillId="0" borderId="35" xfId="28" applyNumberFormat="1" applyFont="1" applyFill="1" applyBorder="1" applyAlignment="1">
      <alignment horizontal="right" vertical="center"/>
    </xf>
    <xf numFmtId="3" fontId="31" fillId="0" borderId="36" xfId="28" applyNumberFormat="1" applyFont="1" applyFill="1" applyBorder="1" applyAlignment="1">
      <alignment horizontal="right" vertical="center"/>
    </xf>
    <xf numFmtId="3" fontId="31" fillId="0" borderId="35" xfId="0" applyNumberFormat="1" applyFont="1" applyBorder="1" applyAlignment="1">
      <alignment horizontal="right" vertical="center"/>
    </xf>
    <xf numFmtId="3" fontId="29" fillId="35" borderId="32" xfId="0" applyNumberFormat="1" applyFont="1" applyFill="1" applyBorder="1" applyAlignment="1">
      <alignment horizontal="right" vertical="center" wrapText="1"/>
    </xf>
    <xf numFmtId="3" fontId="29" fillId="35" borderId="39" xfId="0" applyNumberFormat="1" applyFont="1" applyFill="1" applyBorder="1" applyAlignment="1">
      <alignment horizontal="right" vertical="center" wrapText="1"/>
    </xf>
    <xf numFmtId="3" fontId="31" fillId="0" borderId="32" xfId="28" applyNumberFormat="1" applyFont="1" applyBorder="1" applyAlignment="1">
      <alignment horizontal="right" vertical="center"/>
    </xf>
    <xf numFmtId="3" fontId="31" fillId="0" borderId="33" xfId="28" applyNumberFormat="1" applyFont="1" applyBorder="1" applyAlignment="1">
      <alignment horizontal="right" vertical="center"/>
    </xf>
    <xf numFmtId="0" fontId="24" fillId="0" borderId="25" xfId="0" applyFont="1" applyBorder="1" applyAlignment="1">
      <alignment horizontal="right" vertical="center"/>
    </xf>
    <xf numFmtId="0" fontId="24" fillId="0" borderId="0" xfId="0" applyFont="1" applyAlignment="1">
      <alignment horizontal="right" vertical="center"/>
    </xf>
    <xf numFmtId="0" fontId="24" fillId="0" borderId="19" xfId="0" applyNumberFormat="1" applyFont="1" applyBorder="1" applyAlignment="1">
      <alignment horizontal="right" vertical="center"/>
    </xf>
    <xf numFmtId="0" fontId="0" fillId="0" borderId="0" xfId="0" applyAlignment="1">
      <alignment vertical="center"/>
    </xf>
    <xf numFmtId="164" fontId="40" fillId="0" borderId="87" xfId="0" applyNumberFormat="1" applyFont="1" applyFill="1" applyBorder="1" applyAlignment="1">
      <alignment vertical="center"/>
    </xf>
    <xf numFmtId="164" fontId="40" fillId="36" borderId="42" xfId="0" applyNumberFormat="1" applyFont="1" applyFill="1" applyBorder="1" applyAlignment="1">
      <alignment vertical="center"/>
    </xf>
    <xf numFmtId="164" fontId="40" fillId="36" borderId="68" xfId="0" applyNumberFormat="1" applyFont="1" applyFill="1" applyBorder="1" applyAlignment="1">
      <alignment vertical="center"/>
    </xf>
    <xf numFmtId="164" fontId="41" fillId="0" borderId="71" xfId="0" applyNumberFormat="1" applyFont="1" applyBorder="1"/>
    <xf numFmtId="0" fontId="32" fillId="33" borderId="104" xfId="0" applyFont="1" applyFill="1" applyBorder="1" applyAlignment="1">
      <alignment horizontal="left" wrapText="1"/>
    </xf>
    <xf numFmtId="0" fontId="32" fillId="33" borderId="30" xfId="0" applyFont="1" applyFill="1" applyBorder="1" applyAlignment="1">
      <alignment horizontal="left" wrapText="1"/>
    </xf>
    <xf numFmtId="0" fontId="32" fillId="33" borderId="74" xfId="0" applyFont="1" applyFill="1" applyBorder="1" applyAlignment="1">
      <alignment horizontal="left" wrapText="1"/>
    </xf>
    <xf numFmtId="0" fontId="32" fillId="33" borderId="31" xfId="0" applyFont="1" applyFill="1" applyBorder="1" applyAlignment="1">
      <alignment horizontal="left" wrapText="1"/>
    </xf>
    <xf numFmtId="0" fontId="32" fillId="33" borderId="104" xfId="0" applyFont="1" applyFill="1" applyBorder="1" applyAlignment="1">
      <alignment horizontal="left" vertical="center" wrapText="1"/>
    </xf>
    <xf numFmtId="0" fontId="32" fillId="33" borderId="30" xfId="0" applyFont="1" applyFill="1" applyBorder="1" applyAlignment="1">
      <alignment horizontal="left" vertical="center" wrapText="1"/>
    </xf>
    <xf numFmtId="0" fontId="32" fillId="33" borderId="74" xfId="0" applyFont="1" applyFill="1" applyBorder="1" applyAlignment="1">
      <alignment horizontal="left" vertical="center" wrapText="1"/>
    </xf>
    <xf numFmtId="0" fontId="32" fillId="33" borderId="31" xfId="0" applyFont="1" applyFill="1" applyBorder="1" applyAlignment="1">
      <alignment horizontal="left" vertical="center" wrapText="1"/>
    </xf>
    <xf numFmtId="0" fontId="24" fillId="33" borderId="43" xfId="0" applyFont="1" applyFill="1" applyBorder="1" applyAlignment="1">
      <alignment horizontal="center"/>
    </xf>
    <xf numFmtId="0" fontId="24" fillId="33" borderId="0" xfId="0" applyFont="1" applyFill="1" applyBorder="1" applyAlignment="1">
      <alignment horizontal="center"/>
    </xf>
    <xf numFmtId="3" fontId="29" fillId="0" borderId="16"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National Drug Overdose Deaths</a:t>
            </a:r>
          </a:p>
          <a:p>
            <a:pPr>
              <a:defRPr/>
            </a:pPr>
            <a:r>
              <a:rPr lang="en-US"/>
              <a:t>Number Among All Ages, by Gender, 1999-2018</a:t>
            </a:r>
          </a:p>
        </c:rich>
      </c:tx>
      <c:overlay val="0"/>
      <c:spPr>
        <a:noFill/>
        <a:ln w="25400">
          <a:noFill/>
        </a:ln>
      </c:spPr>
    </c:title>
    <c:autoTitleDeleted val="0"/>
    <c:plotArea>
      <c:layout>
        <c:manualLayout>
          <c:layoutTarget val="inner"/>
          <c:xMode val="edge"/>
          <c:yMode val="edge"/>
          <c:x val="0.11010352194536158"/>
          <c:y val="0.19302400348745336"/>
          <c:w val="0.85953769020693305"/>
          <c:h val="0.59611693866986348"/>
        </c:manualLayout>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1"/>
              <c:spPr>
                <a:noFill/>
                <a:ln w="25400">
                  <a:noFill/>
                </a:ln>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C5-4711-B097-366417B0F5A7}"/>
                </c:ext>
              </c:extLst>
            </c:dLbl>
            <c:dLbl>
              <c:idx val="19"/>
              <c:spPr>
                <a:noFill/>
                <a:ln w="25400">
                  <a:noFill/>
                </a:ln>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C5-4711-B097-366417B0F5A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Deaths'!$C$8:$V$8</c:f>
              <c:numCache>
                <c:formatCode>#,##0</c:formatCode>
                <c:ptCount val="20"/>
                <c:pt idx="0">
                  <c:v>16849</c:v>
                </c:pt>
                <c:pt idx="1">
                  <c:v>17415</c:v>
                </c:pt>
                <c:pt idx="2">
                  <c:v>19394</c:v>
                </c:pt>
                <c:pt idx="3">
                  <c:v>23518</c:v>
                </c:pt>
                <c:pt idx="4">
                  <c:v>25785</c:v>
                </c:pt>
                <c:pt idx="5">
                  <c:v>27424</c:v>
                </c:pt>
                <c:pt idx="6">
                  <c:v>29813</c:v>
                </c:pt>
                <c:pt idx="7">
                  <c:v>34425</c:v>
                </c:pt>
                <c:pt idx="8">
                  <c:v>36010</c:v>
                </c:pt>
                <c:pt idx="9">
                  <c:v>36450</c:v>
                </c:pt>
                <c:pt idx="10">
                  <c:v>37004</c:v>
                </c:pt>
                <c:pt idx="11">
                  <c:v>38329</c:v>
                </c:pt>
                <c:pt idx="12">
                  <c:v>41340</c:v>
                </c:pt>
                <c:pt idx="13">
                  <c:v>41502</c:v>
                </c:pt>
                <c:pt idx="14">
                  <c:v>43982</c:v>
                </c:pt>
                <c:pt idx="15">
                  <c:v>47055</c:v>
                </c:pt>
                <c:pt idx="16">
                  <c:v>52404</c:v>
                </c:pt>
                <c:pt idx="17">
                  <c:v>63632</c:v>
                </c:pt>
                <c:pt idx="18">
                  <c:v>70237</c:v>
                </c:pt>
                <c:pt idx="19">
                  <c:v>67367</c:v>
                </c:pt>
              </c:numCache>
            </c:numRef>
          </c:val>
          <c:extLst>
            <c:ext xmlns:c16="http://schemas.microsoft.com/office/drawing/2014/chart" uri="{C3380CC4-5D6E-409C-BE32-E72D297353CC}">
              <c16:uniqueId val="{00000002-A3C5-4711-B097-366417B0F5A7}"/>
            </c:ext>
          </c:extLst>
        </c:ser>
        <c:dLbls>
          <c:showLegendKey val="0"/>
          <c:showVal val="0"/>
          <c:showCatName val="0"/>
          <c:showSerName val="0"/>
          <c:showPercent val="0"/>
          <c:showBubbleSize val="0"/>
        </c:dLbls>
        <c:gapWidth val="20"/>
        <c:axId val="511294744"/>
        <c:axId val="1"/>
      </c:barChart>
      <c:lineChart>
        <c:grouping val="standard"/>
        <c:varyColors val="0"/>
        <c:ser>
          <c:idx val="2"/>
          <c:order val="1"/>
          <c:tx>
            <c:strRef>
              <c:f>'Number Drug OD Deaths'!$B$10</c:f>
              <c:strCache>
                <c:ptCount val="1"/>
                <c:pt idx="0">
                  <c:v>  Male</c:v>
                </c:pt>
              </c:strCache>
            </c:strRef>
          </c:tx>
          <c:spPr>
            <a:ln w="31750" cap="rnd">
              <a:solidFill>
                <a:schemeClr val="bg1">
                  <a:lumMod val="75000"/>
                </a:schemeClr>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Deaths'!$C$10:$V$10</c:f>
              <c:numCache>
                <c:formatCode>#,##0</c:formatCode>
                <c:ptCount val="20"/>
                <c:pt idx="0">
                  <c:v>11258</c:v>
                </c:pt>
                <c:pt idx="1">
                  <c:v>11563</c:v>
                </c:pt>
                <c:pt idx="2">
                  <c:v>12658</c:v>
                </c:pt>
                <c:pt idx="3">
                  <c:v>15028</c:v>
                </c:pt>
                <c:pt idx="4">
                  <c:v>16399</c:v>
                </c:pt>
                <c:pt idx="5">
                  <c:v>17120</c:v>
                </c:pt>
                <c:pt idx="6">
                  <c:v>18724</c:v>
                </c:pt>
                <c:pt idx="7">
                  <c:v>21893</c:v>
                </c:pt>
                <c:pt idx="8">
                  <c:v>22298</c:v>
                </c:pt>
                <c:pt idx="9">
                  <c:v>22468</c:v>
                </c:pt>
                <c:pt idx="10">
                  <c:v>22593</c:v>
                </c:pt>
                <c:pt idx="11">
                  <c:v>23006</c:v>
                </c:pt>
                <c:pt idx="12">
                  <c:v>24988</c:v>
                </c:pt>
                <c:pt idx="13">
                  <c:v>25112</c:v>
                </c:pt>
                <c:pt idx="14">
                  <c:v>26799</c:v>
                </c:pt>
                <c:pt idx="15">
                  <c:v>28812</c:v>
                </c:pt>
                <c:pt idx="16">
                  <c:v>32957</c:v>
                </c:pt>
                <c:pt idx="17">
                  <c:v>41558</c:v>
                </c:pt>
                <c:pt idx="18">
                  <c:v>46552</c:v>
                </c:pt>
                <c:pt idx="19">
                  <c:v>44941</c:v>
                </c:pt>
              </c:numCache>
            </c:numRef>
          </c:val>
          <c:smooth val="0"/>
          <c:extLst>
            <c:ext xmlns:c16="http://schemas.microsoft.com/office/drawing/2014/chart" uri="{C3380CC4-5D6E-409C-BE32-E72D297353CC}">
              <c16:uniqueId val="{00000003-A3C5-4711-B097-366417B0F5A7}"/>
            </c:ext>
          </c:extLst>
        </c:ser>
        <c:ser>
          <c:idx val="1"/>
          <c:order val="2"/>
          <c:tx>
            <c:strRef>
              <c:f>'Number Drug OD Deaths'!$B$9</c:f>
              <c:strCache>
                <c:ptCount val="1"/>
                <c:pt idx="0">
                  <c:v>  Female</c:v>
                </c:pt>
              </c:strCache>
            </c:strRef>
          </c:tx>
          <c:spPr>
            <a:ln w="31750" cap="rnd">
              <a:solidFill>
                <a:schemeClr val="accent6"/>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Deaths'!$C$9:$V$9</c:f>
              <c:numCache>
                <c:formatCode>#,##0</c:formatCode>
                <c:ptCount val="20"/>
                <c:pt idx="0">
                  <c:v>5591</c:v>
                </c:pt>
                <c:pt idx="1">
                  <c:v>5852</c:v>
                </c:pt>
                <c:pt idx="2">
                  <c:v>6736</c:v>
                </c:pt>
                <c:pt idx="3">
                  <c:v>8490</c:v>
                </c:pt>
                <c:pt idx="4">
                  <c:v>9386</c:v>
                </c:pt>
                <c:pt idx="5">
                  <c:v>10304</c:v>
                </c:pt>
                <c:pt idx="6">
                  <c:v>11089</c:v>
                </c:pt>
                <c:pt idx="7">
                  <c:v>12532</c:v>
                </c:pt>
                <c:pt idx="8">
                  <c:v>13712</c:v>
                </c:pt>
                <c:pt idx="9">
                  <c:v>13982</c:v>
                </c:pt>
                <c:pt idx="10">
                  <c:v>14411</c:v>
                </c:pt>
                <c:pt idx="11">
                  <c:v>15323</c:v>
                </c:pt>
                <c:pt idx="12">
                  <c:v>16352</c:v>
                </c:pt>
                <c:pt idx="13">
                  <c:v>16390</c:v>
                </c:pt>
                <c:pt idx="14">
                  <c:v>17183</c:v>
                </c:pt>
                <c:pt idx="15">
                  <c:v>18243</c:v>
                </c:pt>
                <c:pt idx="16">
                  <c:v>19447</c:v>
                </c:pt>
                <c:pt idx="17">
                  <c:v>22074</c:v>
                </c:pt>
                <c:pt idx="18">
                  <c:v>23685</c:v>
                </c:pt>
                <c:pt idx="19">
                  <c:v>22426</c:v>
                </c:pt>
              </c:numCache>
            </c:numRef>
          </c:val>
          <c:smooth val="0"/>
          <c:extLst>
            <c:ext xmlns:c16="http://schemas.microsoft.com/office/drawing/2014/chart" uri="{C3380CC4-5D6E-409C-BE32-E72D297353CC}">
              <c16:uniqueId val="{00000004-A3C5-4711-B097-366417B0F5A7}"/>
            </c:ext>
          </c:extLst>
        </c:ser>
        <c:dLbls>
          <c:showLegendKey val="0"/>
          <c:showVal val="0"/>
          <c:showCatName val="0"/>
          <c:showSerName val="0"/>
          <c:showPercent val="0"/>
          <c:showBubbleSize val="0"/>
        </c:dLbls>
        <c:marker val="1"/>
        <c:smooth val="0"/>
        <c:axId val="511294744"/>
        <c:axId val="1"/>
      </c:lineChart>
      <c:catAx>
        <c:axId val="511294744"/>
        <c:scaling>
          <c:orientation val="minMax"/>
        </c:scaling>
        <c:delete val="0"/>
        <c:axPos val="b"/>
        <c:title>
          <c:tx>
            <c:rich>
              <a:bodyPr/>
              <a:lstStyle/>
              <a:p>
                <a:pPr>
                  <a:defRPr sz="700">
                    <a:solidFill>
                      <a:schemeClr val="bg1">
                        <a:lumMod val="50000"/>
                      </a:schemeClr>
                    </a:solidFill>
                  </a:defRPr>
                </a:pPr>
                <a:r>
                  <a:rPr lang="en-US" sz="700">
                    <a:solidFill>
                      <a:schemeClr val="bg1">
                        <a:lumMod val="50000"/>
                      </a:schemeClr>
                    </a:solidFill>
                  </a:rPr>
                  <a:t>Source: Centers for Disease Control and Prevention, National Center for Health Statistics. Multiple Cause of Death 1999-2018 on CDC WONDER Online Database, released January, 2020</a:t>
                </a:r>
              </a:p>
            </c:rich>
          </c:tx>
          <c:layout>
            <c:manualLayout>
              <c:xMode val="edge"/>
              <c:yMode val="edge"/>
              <c:x val="0.12650590551181101"/>
              <c:y val="0.87907727797001156"/>
            </c:manualLayout>
          </c:layout>
          <c:overlay val="0"/>
          <c:spPr>
            <a:noFill/>
            <a:ln w="25400">
              <a:noFill/>
            </a:ln>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a:pPr>
            <a:endParaRPr lang="en-US"/>
          </a:p>
        </c:txPr>
        <c:crossAx val="1"/>
        <c:crosses val="autoZero"/>
        <c:auto val="1"/>
        <c:lblAlgn val="ctr"/>
        <c:lblOffset val="100"/>
        <c:noMultiLvlLbl val="0"/>
      </c:catAx>
      <c:valAx>
        <c:axId val="1"/>
        <c:scaling>
          <c:orientation val="minMax"/>
          <c:max val="100000"/>
        </c:scaling>
        <c:delete val="0"/>
        <c:axPos val="l"/>
        <c:numFmt formatCode="#,##0" sourceLinked="1"/>
        <c:majorTickMark val="none"/>
        <c:minorTickMark val="none"/>
        <c:tickLblPos val="nextTo"/>
        <c:spPr>
          <a:ln w="9525">
            <a:noFill/>
          </a:ln>
        </c:spPr>
        <c:txPr>
          <a:bodyPr rot="0" vert="horz"/>
          <a:lstStyle/>
          <a:p>
            <a:pPr>
              <a:defRPr/>
            </a:pPr>
            <a:endParaRPr lang="en-US"/>
          </a:p>
        </c:txPr>
        <c:crossAx val="511294744"/>
        <c:crosses val="autoZero"/>
        <c:crossBetween val="between"/>
        <c:majorUnit val="20000"/>
      </c:valAx>
      <c:spPr>
        <a:noFill/>
        <a:ln w="25400">
          <a:noFill/>
        </a:ln>
      </c:spPr>
    </c:plotArea>
    <c:legend>
      <c:legendPos val="r"/>
      <c:layout>
        <c:manualLayout>
          <c:xMode val="edge"/>
          <c:yMode val="edge"/>
          <c:x val="0.16426055453174737"/>
          <c:y val="0.16263012106185687"/>
          <c:w val="0.67190295694421165"/>
          <c:h val="7.2664359861591699E-2"/>
        </c:manualLayout>
      </c:layout>
      <c:overlay val="0"/>
      <c:spPr>
        <a:noFill/>
        <a:ln w="25400">
          <a:noFill/>
        </a:ln>
      </c:sp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National Drug Overdose Deaths by Ethnicity and Race, 1999-2018, </a:t>
            </a:r>
          </a:p>
          <a:p>
            <a:pPr>
              <a:defRPr/>
            </a:pPr>
            <a:r>
              <a:rPr lang="en-US"/>
              <a:t>Age-Adjusted Rate per 100,000 Population</a:t>
            </a:r>
          </a:p>
        </c:rich>
      </c:tx>
      <c:layout>
        <c:manualLayout>
          <c:xMode val="edge"/>
          <c:yMode val="edge"/>
          <c:x val="0.22571225405334971"/>
          <c:y val="2.5225267894144813E-2"/>
        </c:manualLayout>
      </c:layout>
      <c:overlay val="0"/>
      <c:spPr>
        <a:noFill/>
        <a:ln w="25400">
          <a:noFill/>
        </a:ln>
      </c:spPr>
    </c:title>
    <c:autoTitleDeleted val="0"/>
    <c:plotArea>
      <c:layout>
        <c:manualLayout>
          <c:layoutTarget val="inner"/>
          <c:xMode val="edge"/>
          <c:yMode val="edge"/>
          <c:x val="5.6254125768525509E-2"/>
          <c:y val="0.13365765765765766"/>
          <c:w val="0.6691421033103846"/>
          <c:h val="0.61409254822054959"/>
        </c:manualLayout>
      </c:layout>
      <c:lineChart>
        <c:grouping val="standard"/>
        <c:varyColors val="0"/>
        <c:ser>
          <c:idx val="0"/>
          <c:order val="0"/>
          <c:tx>
            <c:strRef>
              <c:f>'Rate OD by Demographic'!$B$8</c:f>
              <c:strCache>
                <c:ptCount val="1"/>
                <c:pt idx="0">
                  <c:v>Total Overdose Deaths</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C075-4264-A0B8-D9185EB1E85F}"/>
                </c:ext>
              </c:extLst>
            </c:dLbl>
            <c:dLbl>
              <c:idx val="1"/>
              <c:delete val="1"/>
              <c:extLst>
                <c:ext xmlns:c15="http://schemas.microsoft.com/office/drawing/2012/chart" uri="{CE6537A1-D6FC-4f65-9D91-7224C49458BB}"/>
                <c:ext xmlns:c16="http://schemas.microsoft.com/office/drawing/2014/chart" uri="{C3380CC4-5D6E-409C-BE32-E72D297353CC}">
                  <c16:uniqueId val="{00000001-C075-4264-A0B8-D9185EB1E85F}"/>
                </c:ext>
              </c:extLst>
            </c:dLbl>
            <c:dLbl>
              <c:idx val="2"/>
              <c:delete val="1"/>
              <c:extLst>
                <c:ext xmlns:c15="http://schemas.microsoft.com/office/drawing/2012/chart" uri="{CE6537A1-D6FC-4f65-9D91-7224C49458BB}"/>
                <c:ext xmlns:c16="http://schemas.microsoft.com/office/drawing/2014/chart" uri="{C3380CC4-5D6E-409C-BE32-E72D297353CC}">
                  <c16:uniqueId val="{00000002-C075-4264-A0B8-D9185EB1E85F}"/>
                </c:ext>
              </c:extLst>
            </c:dLbl>
            <c:dLbl>
              <c:idx val="3"/>
              <c:delete val="1"/>
              <c:extLst>
                <c:ext xmlns:c15="http://schemas.microsoft.com/office/drawing/2012/chart" uri="{CE6537A1-D6FC-4f65-9D91-7224C49458BB}"/>
                <c:ext xmlns:c16="http://schemas.microsoft.com/office/drawing/2014/chart" uri="{C3380CC4-5D6E-409C-BE32-E72D297353CC}">
                  <c16:uniqueId val="{00000003-C075-4264-A0B8-D9185EB1E85F}"/>
                </c:ext>
              </c:extLst>
            </c:dLbl>
            <c:dLbl>
              <c:idx val="4"/>
              <c:delete val="1"/>
              <c:extLst>
                <c:ext xmlns:c15="http://schemas.microsoft.com/office/drawing/2012/chart" uri="{CE6537A1-D6FC-4f65-9D91-7224C49458BB}"/>
                <c:ext xmlns:c16="http://schemas.microsoft.com/office/drawing/2014/chart" uri="{C3380CC4-5D6E-409C-BE32-E72D297353CC}">
                  <c16:uniqueId val="{00000004-C075-4264-A0B8-D9185EB1E85F}"/>
                </c:ext>
              </c:extLst>
            </c:dLbl>
            <c:dLbl>
              <c:idx val="5"/>
              <c:delete val="1"/>
              <c:extLst>
                <c:ext xmlns:c15="http://schemas.microsoft.com/office/drawing/2012/chart" uri="{CE6537A1-D6FC-4f65-9D91-7224C49458BB}"/>
                <c:ext xmlns:c16="http://schemas.microsoft.com/office/drawing/2014/chart" uri="{C3380CC4-5D6E-409C-BE32-E72D297353CC}">
                  <c16:uniqueId val="{00000005-C075-4264-A0B8-D9185EB1E85F}"/>
                </c:ext>
              </c:extLst>
            </c:dLbl>
            <c:dLbl>
              <c:idx val="6"/>
              <c:delete val="1"/>
              <c:extLst>
                <c:ext xmlns:c15="http://schemas.microsoft.com/office/drawing/2012/chart" uri="{CE6537A1-D6FC-4f65-9D91-7224C49458BB}"/>
                <c:ext xmlns:c16="http://schemas.microsoft.com/office/drawing/2014/chart" uri="{C3380CC4-5D6E-409C-BE32-E72D297353CC}">
                  <c16:uniqueId val="{00000006-C075-4264-A0B8-D9185EB1E85F}"/>
                </c:ext>
              </c:extLst>
            </c:dLbl>
            <c:dLbl>
              <c:idx val="7"/>
              <c:delete val="1"/>
              <c:extLst>
                <c:ext xmlns:c15="http://schemas.microsoft.com/office/drawing/2012/chart" uri="{CE6537A1-D6FC-4f65-9D91-7224C49458BB}"/>
                <c:ext xmlns:c16="http://schemas.microsoft.com/office/drawing/2014/chart" uri="{C3380CC4-5D6E-409C-BE32-E72D297353CC}">
                  <c16:uniqueId val="{00000007-C075-4264-A0B8-D9185EB1E85F}"/>
                </c:ext>
              </c:extLst>
            </c:dLbl>
            <c:dLbl>
              <c:idx val="8"/>
              <c:delete val="1"/>
              <c:extLst>
                <c:ext xmlns:c15="http://schemas.microsoft.com/office/drawing/2012/chart" uri="{CE6537A1-D6FC-4f65-9D91-7224C49458BB}"/>
                <c:ext xmlns:c16="http://schemas.microsoft.com/office/drawing/2014/chart" uri="{C3380CC4-5D6E-409C-BE32-E72D297353CC}">
                  <c16:uniqueId val="{00000008-C075-4264-A0B8-D9185EB1E85F}"/>
                </c:ext>
              </c:extLst>
            </c:dLbl>
            <c:dLbl>
              <c:idx val="9"/>
              <c:delete val="1"/>
              <c:extLst>
                <c:ext xmlns:c15="http://schemas.microsoft.com/office/drawing/2012/chart" uri="{CE6537A1-D6FC-4f65-9D91-7224C49458BB}"/>
                <c:ext xmlns:c16="http://schemas.microsoft.com/office/drawing/2014/chart" uri="{C3380CC4-5D6E-409C-BE32-E72D297353CC}">
                  <c16:uniqueId val="{00000009-C075-4264-A0B8-D9185EB1E85F}"/>
                </c:ext>
              </c:extLst>
            </c:dLbl>
            <c:dLbl>
              <c:idx val="10"/>
              <c:delete val="1"/>
              <c:extLst>
                <c:ext xmlns:c15="http://schemas.microsoft.com/office/drawing/2012/chart" uri="{CE6537A1-D6FC-4f65-9D91-7224C49458BB}"/>
                <c:ext xmlns:c16="http://schemas.microsoft.com/office/drawing/2014/chart" uri="{C3380CC4-5D6E-409C-BE32-E72D297353CC}">
                  <c16:uniqueId val="{0000000A-C075-4264-A0B8-D9185EB1E85F}"/>
                </c:ext>
              </c:extLst>
            </c:dLbl>
            <c:dLbl>
              <c:idx val="11"/>
              <c:delete val="1"/>
              <c:extLst>
                <c:ext xmlns:c15="http://schemas.microsoft.com/office/drawing/2012/chart" uri="{CE6537A1-D6FC-4f65-9D91-7224C49458BB}"/>
                <c:ext xmlns:c16="http://schemas.microsoft.com/office/drawing/2014/chart" uri="{C3380CC4-5D6E-409C-BE32-E72D297353CC}">
                  <c16:uniqueId val="{0000000B-C075-4264-A0B8-D9185EB1E85F}"/>
                </c:ext>
              </c:extLst>
            </c:dLbl>
            <c:dLbl>
              <c:idx val="12"/>
              <c:delete val="1"/>
              <c:extLst>
                <c:ext xmlns:c15="http://schemas.microsoft.com/office/drawing/2012/chart" uri="{CE6537A1-D6FC-4f65-9D91-7224C49458BB}"/>
                <c:ext xmlns:c16="http://schemas.microsoft.com/office/drawing/2014/chart" uri="{C3380CC4-5D6E-409C-BE32-E72D297353CC}">
                  <c16:uniqueId val="{0000000C-C075-4264-A0B8-D9185EB1E85F}"/>
                </c:ext>
              </c:extLst>
            </c:dLbl>
            <c:dLbl>
              <c:idx val="13"/>
              <c:delete val="1"/>
              <c:extLst>
                <c:ext xmlns:c15="http://schemas.microsoft.com/office/drawing/2012/chart" uri="{CE6537A1-D6FC-4f65-9D91-7224C49458BB}"/>
                <c:ext xmlns:c16="http://schemas.microsoft.com/office/drawing/2014/chart" uri="{C3380CC4-5D6E-409C-BE32-E72D297353CC}">
                  <c16:uniqueId val="{0000000D-C075-4264-A0B8-D9185EB1E85F}"/>
                </c:ext>
              </c:extLst>
            </c:dLbl>
            <c:dLbl>
              <c:idx val="14"/>
              <c:delete val="1"/>
              <c:extLst>
                <c:ext xmlns:c15="http://schemas.microsoft.com/office/drawing/2012/chart" uri="{CE6537A1-D6FC-4f65-9D91-7224C49458BB}"/>
                <c:ext xmlns:c16="http://schemas.microsoft.com/office/drawing/2014/chart" uri="{C3380CC4-5D6E-409C-BE32-E72D297353CC}">
                  <c16:uniqueId val="{0000000E-C075-4264-A0B8-D9185EB1E85F}"/>
                </c:ext>
              </c:extLst>
            </c:dLbl>
            <c:dLbl>
              <c:idx val="15"/>
              <c:delete val="1"/>
              <c:extLst>
                <c:ext xmlns:c15="http://schemas.microsoft.com/office/drawing/2012/chart" uri="{CE6537A1-D6FC-4f65-9D91-7224C49458BB}"/>
                <c:ext xmlns:c16="http://schemas.microsoft.com/office/drawing/2014/chart" uri="{C3380CC4-5D6E-409C-BE32-E72D297353CC}">
                  <c16:uniqueId val="{0000000F-C075-4264-A0B8-D9185EB1E85F}"/>
                </c:ext>
              </c:extLst>
            </c:dLbl>
            <c:dLbl>
              <c:idx val="16"/>
              <c:delete val="1"/>
              <c:extLst>
                <c:ext xmlns:c15="http://schemas.microsoft.com/office/drawing/2012/chart" uri="{CE6537A1-D6FC-4f65-9D91-7224C49458BB}"/>
                <c:ext xmlns:c16="http://schemas.microsoft.com/office/drawing/2014/chart" uri="{C3380CC4-5D6E-409C-BE32-E72D297353CC}">
                  <c16:uniqueId val="{00000010-C075-4264-A0B8-D9185EB1E85F}"/>
                </c:ext>
              </c:extLst>
            </c:dLbl>
            <c:dLbl>
              <c:idx val="17"/>
              <c:delete val="1"/>
              <c:extLst>
                <c:ext xmlns:c15="http://schemas.microsoft.com/office/drawing/2012/chart" uri="{CE6537A1-D6FC-4f65-9D91-7224C49458BB}"/>
                <c:ext xmlns:c16="http://schemas.microsoft.com/office/drawing/2014/chart" uri="{C3380CC4-5D6E-409C-BE32-E72D297353CC}">
                  <c16:uniqueId val="{00000011-C075-4264-A0B8-D9185EB1E85F}"/>
                </c:ext>
              </c:extLst>
            </c:dLbl>
            <c:dLbl>
              <c:idx val="18"/>
              <c:delete val="1"/>
              <c:extLst>
                <c:ext xmlns:c15="http://schemas.microsoft.com/office/drawing/2012/chart" uri="{CE6537A1-D6FC-4f65-9D91-7224C49458BB}"/>
                <c:ext xmlns:c16="http://schemas.microsoft.com/office/drawing/2014/chart" uri="{C3380CC4-5D6E-409C-BE32-E72D297353CC}">
                  <c16:uniqueId val="{00000012-C075-4264-A0B8-D9185EB1E85F}"/>
                </c:ext>
              </c:extLst>
            </c:dLbl>
            <c:dLbl>
              <c:idx val="19"/>
              <c:layout>
                <c:manualLayout>
                  <c:x val="4.1466793090654246E-3"/>
                  <c:y val="4.5440531687594619E-2"/>
                </c:manualLayout>
              </c:layout>
              <c:spPr>
                <a:noFill/>
                <a:ln w="25400">
                  <a:noFill/>
                </a:ln>
              </c:spPr>
              <c:txPr>
                <a:bodyPr anchor="t" anchorCtr="0"/>
                <a:lstStyle/>
                <a:p>
                  <a:pPr algn="l">
                    <a:defRPr/>
                  </a:pPr>
                  <a:endParaRPr lang="en-US"/>
                </a:p>
              </c:txPr>
              <c:dLblPos val="r"/>
              <c:showLegendKey val="0"/>
              <c:showVal val="1"/>
              <c:showCatName val="0"/>
              <c:showSerName val="1"/>
              <c:showPercent val="0"/>
              <c:showBubbleSize val="0"/>
              <c:extLst>
                <c:ext xmlns:c15="http://schemas.microsoft.com/office/drawing/2012/chart" uri="{CE6537A1-D6FC-4f65-9D91-7224C49458BB}">
                  <c15:layout>
                    <c:manualLayout>
                      <c:w val="0.22835602094240834"/>
                      <c:h val="9.7691040233695611E-2"/>
                    </c:manualLayout>
                  </c15:layout>
                </c:ext>
                <c:ext xmlns:c16="http://schemas.microsoft.com/office/drawing/2014/chart" uri="{C3380CC4-5D6E-409C-BE32-E72D297353CC}">
                  <c16:uniqueId val="{00000013-C075-4264-A0B8-D9185EB1E85F}"/>
                </c:ext>
              </c:extLst>
            </c:dLbl>
            <c:spPr>
              <a:noFill/>
              <a:ln w="25400">
                <a:noFill/>
              </a:ln>
            </c:spPr>
            <c:txPr>
              <a:bodyPr/>
              <a:lstStyle/>
              <a:p>
                <a:pPr algn="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Demographic'!$C$8:$V$8</c:f>
              <c:numCache>
                <c:formatCode>0.0</c:formatCode>
                <c:ptCount val="20"/>
                <c:pt idx="0">
                  <c:v>6.1</c:v>
                </c:pt>
                <c:pt idx="1">
                  <c:v>6.2</c:v>
                </c:pt>
                <c:pt idx="2">
                  <c:v>6.8</c:v>
                </c:pt>
                <c:pt idx="3">
                  <c:v>8.1999999999999993</c:v>
                </c:pt>
                <c:pt idx="4">
                  <c:v>8.9</c:v>
                </c:pt>
                <c:pt idx="5">
                  <c:v>9.4</c:v>
                </c:pt>
                <c:pt idx="6">
                  <c:v>10.1</c:v>
                </c:pt>
                <c:pt idx="7">
                  <c:v>11.5</c:v>
                </c:pt>
                <c:pt idx="8">
                  <c:v>11.9</c:v>
                </c:pt>
                <c:pt idx="9">
                  <c:v>11.9</c:v>
                </c:pt>
                <c:pt idx="10">
                  <c:v>11.9</c:v>
                </c:pt>
                <c:pt idx="11">
                  <c:v>12.3</c:v>
                </c:pt>
                <c:pt idx="12">
                  <c:v>13.2</c:v>
                </c:pt>
                <c:pt idx="13">
                  <c:v>13.1</c:v>
                </c:pt>
                <c:pt idx="14">
                  <c:v>13.8</c:v>
                </c:pt>
                <c:pt idx="15">
                  <c:v>14.7</c:v>
                </c:pt>
                <c:pt idx="16">
                  <c:v>16.3</c:v>
                </c:pt>
                <c:pt idx="17">
                  <c:v>19.8</c:v>
                </c:pt>
                <c:pt idx="18">
                  <c:v>21.7</c:v>
                </c:pt>
                <c:pt idx="19" formatCode="#,##0.0">
                  <c:v>20.7</c:v>
                </c:pt>
              </c:numCache>
            </c:numRef>
          </c:val>
          <c:smooth val="0"/>
          <c:extLst>
            <c:ext xmlns:c16="http://schemas.microsoft.com/office/drawing/2014/chart" uri="{C3380CC4-5D6E-409C-BE32-E72D297353CC}">
              <c16:uniqueId val="{00000014-C075-4264-A0B8-D9185EB1E85F}"/>
            </c:ext>
          </c:extLst>
        </c:ser>
        <c:ser>
          <c:idx val="1"/>
          <c:order val="1"/>
          <c:tx>
            <c:v>White (Non-Hispanic)</c:v>
          </c:tx>
          <c:spPr>
            <a:ln w="28575" cap="rnd">
              <a:solidFill>
                <a:schemeClr val="accent3"/>
              </a:solidFill>
              <a:round/>
            </a:ln>
            <a:effectLst/>
          </c:spPr>
          <c:marker>
            <c:symbol val="none"/>
          </c:marker>
          <c:dLbls>
            <c:dLbl>
              <c:idx val="19"/>
              <c:spPr>
                <a:noFill/>
                <a:ln w="25400">
                  <a:noFill/>
                </a:ln>
              </c:spPr>
              <c:txPr>
                <a:bodyPr/>
                <a:lstStyle/>
                <a:p>
                  <a:pPr algn="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5-C075-4264-A0B8-D9185EB1E8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Demographic'!$C$11:$V$11</c:f>
              <c:numCache>
                <c:formatCode>0.0</c:formatCode>
                <c:ptCount val="20"/>
                <c:pt idx="0">
                  <c:v>6.2</c:v>
                </c:pt>
                <c:pt idx="1">
                  <c:v>6.6</c:v>
                </c:pt>
                <c:pt idx="2">
                  <c:v>7.4</c:v>
                </c:pt>
                <c:pt idx="3">
                  <c:v>9.1999999999999993</c:v>
                </c:pt>
                <c:pt idx="4">
                  <c:v>10.199999999999999</c:v>
                </c:pt>
                <c:pt idx="5">
                  <c:v>11</c:v>
                </c:pt>
                <c:pt idx="6">
                  <c:v>11.8</c:v>
                </c:pt>
                <c:pt idx="7">
                  <c:v>13.6</c:v>
                </c:pt>
                <c:pt idx="8">
                  <c:v>14.5</c:v>
                </c:pt>
                <c:pt idx="9">
                  <c:v>14.8</c:v>
                </c:pt>
                <c:pt idx="10">
                  <c:v>15</c:v>
                </c:pt>
                <c:pt idx="11">
                  <c:v>15.7</c:v>
                </c:pt>
                <c:pt idx="12">
                  <c:v>16.899999999999999</c:v>
                </c:pt>
                <c:pt idx="13">
                  <c:v>16.8</c:v>
                </c:pt>
                <c:pt idx="14">
                  <c:v>17.600000000000001</c:v>
                </c:pt>
                <c:pt idx="15">
                  <c:v>19</c:v>
                </c:pt>
                <c:pt idx="16">
                  <c:v>21.1</c:v>
                </c:pt>
                <c:pt idx="17">
                  <c:v>25.3</c:v>
                </c:pt>
                <c:pt idx="18">
                  <c:v>27.5</c:v>
                </c:pt>
                <c:pt idx="19">
                  <c:v>25.7</c:v>
                </c:pt>
              </c:numCache>
            </c:numRef>
          </c:val>
          <c:smooth val="0"/>
          <c:extLst>
            <c:ext xmlns:c16="http://schemas.microsoft.com/office/drawing/2014/chart" uri="{C3380CC4-5D6E-409C-BE32-E72D297353CC}">
              <c16:uniqueId val="{00000016-C075-4264-A0B8-D9185EB1E85F}"/>
            </c:ext>
          </c:extLst>
        </c:ser>
        <c:ser>
          <c:idx val="2"/>
          <c:order val="2"/>
          <c:tx>
            <c:v>Black (Non-Hispanic)</c:v>
          </c:tx>
          <c:spPr>
            <a:ln w="28575" cap="rnd">
              <a:solidFill>
                <a:schemeClr val="accent5"/>
              </a:solidFill>
              <a:round/>
            </a:ln>
            <a:effectLst/>
          </c:spPr>
          <c:marker>
            <c:symbol val="none"/>
          </c:marker>
          <c:dLbls>
            <c:dLbl>
              <c:idx val="19"/>
              <c:layout>
                <c:manualLayout>
                  <c:x val="3.3422969760631411E-3"/>
                  <c:y val="-2.3464898783870435E-2"/>
                </c:manualLayout>
              </c:layout>
              <c:spPr>
                <a:noFill/>
                <a:ln w="25400">
                  <a:noFill/>
                </a:ln>
              </c:spPr>
              <c:txPr>
                <a:bodyPr/>
                <a:lstStyle/>
                <a:p>
                  <a:pPr algn="l">
                    <a:defRPr/>
                  </a:pPr>
                  <a:endParaRPr lang="en-US"/>
                </a:p>
              </c:txPr>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7-C075-4264-A0B8-D9185EB1E8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Demographic'!$C$14:$V$14</c:f>
              <c:numCache>
                <c:formatCode>0.0</c:formatCode>
                <c:ptCount val="20"/>
                <c:pt idx="0">
                  <c:v>7.5</c:v>
                </c:pt>
                <c:pt idx="1">
                  <c:v>7.3</c:v>
                </c:pt>
                <c:pt idx="2">
                  <c:v>7.6</c:v>
                </c:pt>
                <c:pt idx="3">
                  <c:v>8.1999999999999993</c:v>
                </c:pt>
                <c:pt idx="4">
                  <c:v>8.1999999999999993</c:v>
                </c:pt>
                <c:pt idx="5">
                  <c:v>8.3000000000000007</c:v>
                </c:pt>
                <c:pt idx="6">
                  <c:v>9.3000000000000007</c:v>
                </c:pt>
                <c:pt idx="7">
                  <c:v>10.8</c:v>
                </c:pt>
                <c:pt idx="8">
                  <c:v>9.6999999999999993</c:v>
                </c:pt>
                <c:pt idx="9">
                  <c:v>8.4</c:v>
                </c:pt>
                <c:pt idx="10">
                  <c:v>8.3000000000000007</c:v>
                </c:pt>
                <c:pt idx="11">
                  <c:v>8</c:v>
                </c:pt>
                <c:pt idx="12">
                  <c:v>8.5</c:v>
                </c:pt>
                <c:pt idx="13">
                  <c:v>8.6999999999999993</c:v>
                </c:pt>
                <c:pt idx="14">
                  <c:v>9.6999999999999993</c:v>
                </c:pt>
                <c:pt idx="15">
                  <c:v>10.5</c:v>
                </c:pt>
                <c:pt idx="16">
                  <c:v>12.2</c:v>
                </c:pt>
                <c:pt idx="17">
                  <c:v>17.100000000000001</c:v>
                </c:pt>
                <c:pt idx="18">
                  <c:v>20.6</c:v>
                </c:pt>
                <c:pt idx="19">
                  <c:v>21.1</c:v>
                </c:pt>
              </c:numCache>
            </c:numRef>
          </c:val>
          <c:smooth val="0"/>
          <c:extLst>
            <c:ext xmlns:c16="http://schemas.microsoft.com/office/drawing/2014/chart" uri="{C3380CC4-5D6E-409C-BE32-E72D297353CC}">
              <c16:uniqueId val="{00000018-C075-4264-A0B8-D9185EB1E85F}"/>
            </c:ext>
          </c:extLst>
        </c:ser>
        <c:ser>
          <c:idx val="3"/>
          <c:order val="3"/>
          <c:tx>
            <c:v>Asian or Pacific Islander (Non-Hispanic)</c:v>
          </c:tx>
          <c:spPr>
            <a:ln w="28575" cap="rnd">
              <a:solidFill>
                <a:schemeClr val="accent1">
                  <a:lumMod val="60000"/>
                </a:schemeClr>
              </a:solidFill>
              <a:round/>
            </a:ln>
            <a:effectLst/>
          </c:spPr>
          <c:marker>
            <c:symbol val="none"/>
          </c:marker>
          <c:dLbls>
            <c:dLbl>
              <c:idx val="19"/>
              <c:spPr>
                <a:noFill/>
                <a:ln w="25400">
                  <a:noFill/>
                </a:ln>
              </c:spPr>
              <c:txPr>
                <a:bodyPr/>
                <a:lstStyle/>
                <a:p>
                  <a:pPr algn="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C075-4264-A0B8-D9185EB1E8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Demographic'!$C$17:$V$17</c:f>
              <c:numCache>
                <c:formatCode>0.0</c:formatCode>
                <c:ptCount val="20"/>
                <c:pt idx="0">
                  <c:v>1.2</c:v>
                </c:pt>
                <c:pt idx="1">
                  <c:v>1</c:v>
                </c:pt>
                <c:pt idx="2">
                  <c:v>1.2</c:v>
                </c:pt>
                <c:pt idx="3">
                  <c:v>1.4</c:v>
                </c:pt>
                <c:pt idx="4">
                  <c:v>1.4</c:v>
                </c:pt>
                <c:pt idx="5">
                  <c:v>1.5</c:v>
                </c:pt>
                <c:pt idx="6">
                  <c:v>1.7</c:v>
                </c:pt>
                <c:pt idx="7">
                  <c:v>1.8</c:v>
                </c:pt>
                <c:pt idx="8">
                  <c:v>1.8</c:v>
                </c:pt>
                <c:pt idx="9">
                  <c:v>1.7</c:v>
                </c:pt>
                <c:pt idx="10">
                  <c:v>1.9</c:v>
                </c:pt>
                <c:pt idx="11">
                  <c:v>1.9</c:v>
                </c:pt>
                <c:pt idx="12">
                  <c:v>2.2999999999999998</c:v>
                </c:pt>
                <c:pt idx="13">
                  <c:v>2.2000000000000002</c:v>
                </c:pt>
                <c:pt idx="14">
                  <c:v>2.2999999999999998</c:v>
                </c:pt>
                <c:pt idx="15">
                  <c:v>2.4</c:v>
                </c:pt>
                <c:pt idx="16">
                  <c:v>2.7</c:v>
                </c:pt>
                <c:pt idx="17">
                  <c:v>3.1</c:v>
                </c:pt>
                <c:pt idx="18">
                  <c:v>3.5</c:v>
                </c:pt>
                <c:pt idx="19">
                  <c:v>3.7</c:v>
                </c:pt>
              </c:numCache>
            </c:numRef>
          </c:val>
          <c:smooth val="0"/>
          <c:extLst>
            <c:ext xmlns:c16="http://schemas.microsoft.com/office/drawing/2014/chart" uri="{C3380CC4-5D6E-409C-BE32-E72D297353CC}">
              <c16:uniqueId val="{0000001A-C075-4264-A0B8-D9185EB1E85F}"/>
            </c:ext>
          </c:extLst>
        </c:ser>
        <c:ser>
          <c:idx val="4"/>
          <c:order val="4"/>
          <c:tx>
            <c:v>Hispanic</c:v>
          </c:tx>
          <c:spPr>
            <a:ln w="28575" cap="rnd">
              <a:solidFill>
                <a:schemeClr val="accent3">
                  <a:lumMod val="60000"/>
                </a:schemeClr>
              </a:solidFill>
              <a:round/>
            </a:ln>
            <a:effectLst/>
          </c:spPr>
          <c:marker>
            <c:symbol val="none"/>
          </c:marker>
          <c:dLbls>
            <c:dLbl>
              <c:idx val="19"/>
              <c:spPr>
                <a:noFill/>
                <a:ln w="25400">
                  <a:noFill/>
                </a:ln>
              </c:spPr>
              <c:txPr>
                <a:bodyPr/>
                <a:lstStyle/>
                <a:p>
                  <a:pPr algn="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B-C075-4264-A0B8-D9185EB1E8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Demographic'!$C$20:$V$20</c:f>
              <c:numCache>
                <c:formatCode>0.0</c:formatCode>
                <c:ptCount val="20"/>
                <c:pt idx="0">
                  <c:v>5.4</c:v>
                </c:pt>
                <c:pt idx="1">
                  <c:v>4.5999999999999996</c:v>
                </c:pt>
                <c:pt idx="2">
                  <c:v>4.5</c:v>
                </c:pt>
                <c:pt idx="3">
                  <c:v>5.4</c:v>
                </c:pt>
                <c:pt idx="4">
                  <c:v>5.6</c:v>
                </c:pt>
                <c:pt idx="5">
                  <c:v>5.2</c:v>
                </c:pt>
                <c:pt idx="6">
                  <c:v>5.8</c:v>
                </c:pt>
                <c:pt idx="7">
                  <c:v>6.3</c:v>
                </c:pt>
                <c:pt idx="8">
                  <c:v>5.9</c:v>
                </c:pt>
                <c:pt idx="9">
                  <c:v>5.8</c:v>
                </c:pt>
                <c:pt idx="10">
                  <c:v>5.8</c:v>
                </c:pt>
                <c:pt idx="11">
                  <c:v>5.6</c:v>
                </c:pt>
                <c:pt idx="12">
                  <c:v>6.1</c:v>
                </c:pt>
                <c:pt idx="13">
                  <c:v>6.3</c:v>
                </c:pt>
                <c:pt idx="14">
                  <c:v>6.7</c:v>
                </c:pt>
                <c:pt idx="15">
                  <c:v>6.7</c:v>
                </c:pt>
                <c:pt idx="16">
                  <c:v>7.7</c:v>
                </c:pt>
                <c:pt idx="17">
                  <c:v>9.5</c:v>
                </c:pt>
                <c:pt idx="18">
                  <c:v>10.6</c:v>
                </c:pt>
                <c:pt idx="19">
                  <c:v>11</c:v>
                </c:pt>
              </c:numCache>
            </c:numRef>
          </c:val>
          <c:smooth val="0"/>
          <c:extLst>
            <c:ext xmlns:c16="http://schemas.microsoft.com/office/drawing/2014/chart" uri="{C3380CC4-5D6E-409C-BE32-E72D297353CC}">
              <c16:uniqueId val="{0000001C-C075-4264-A0B8-D9185EB1E85F}"/>
            </c:ext>
          </c:extLst>
        </c:ser>
        <c:ser>
          <c:idx val="5"/>
          <c:order val="5"/>
          <c:tx>
            <c:v>American Indian or Alaska Native</c:v>
          </c:tx>
          <c:spPr>
            <a:ln w="28575" cap="rnd">
              <a:solidFill>
                <a:schemeClr val="accent5">
                  <a:lumMod val="60000"/>
                </a:schemeClr>
              </a:solidFill>
              <a:round/>
            </a:ln>
            <a:effectLst/>
          </c:spPr>
          <c:marker>
            <c:symbol val="none"/>
          </c:marker>
          <c:dLbls>
            <c:dLbl>
              <c:idx val="19"/>
              <c:layout>
                <c:manualLayout>
                  <c:x val="3.3479820258069835E-3"/>
                  <c:y val="-3.867118388986044E-2"/>
                </c:manualLayout>
              </c:layout>
              <c:spPr>
                <a:noFill/>
                <a:ln w="25400">
                  <a:noFill/>
                </a:ln>
              </c:spPr>
              <c:txPr>
                <a:bodyPr anchor="t" anchorCtr="0"/>
                <a:lstStyle/>
                <a:p>
                  <a:pPr algn="l">
                    <a:defRPr/>
                  </a:pPr>
                  <a:endParaRPr lang="en-US"/>
                </a:p>
              </c:txPr>
              <c:dLblPos val="r"/>
              <c:showLegendKey val="0"/>
              <c:showVal val="1"/>
              <c:showCatName val="0"/>
              <c:showSerName val="1"/>
              <c:showPercent val="0"/>
              <c:showBubbleSize val="0"/>
              <c:extLst>
                <c:ext xmlns:c15="http://schemas.microsoft.com/office/drawing/2012/chart" uri="{CE6537A1-D6FC-4f65-9D91-7224C49458BB}">
                  <c15:layout>
                    <c:manualLayout>
                      <c:w val="0.22758115183246072"/>
                      <c:h val="9.7691040233695611E-2"/>
                    </c:manualLayout>
                  </c15:layout>
                </c:ext>
                <c:ext xmlns:c16="http://schemas.microsoft.com/office/drawing/2014/chart" uri="{C3380CC4-5D6E-409C-BE32-E72D297353CC}">
                  <c16:uniqueId val="{0000001D-C075-4264-A0B8-D9185EB1E8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'Rate OD by Demographic'!$C$7:$V$7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numCache>
            </c:numRef>
          </c:cat>
          <c:val>
            <c:numRef>
              <c:f>'Rate OD by Demographic'!$C$23:$V$23</c:f>
              <c:numCache>
                <c:formatCode>0.0</c:formatCode>
                <c:ptCount val="20"/>
                <c:pt idx="0">
                  <c:v>6</c:v>
                </c:pt>
                <c:pt idx="1">
                  <c:v>5.5</c:v>
                </c:pt>
                <c:pt idx="2">
                  <c:v>6.9</c:v>
                </c:pt>
                <c:pt idx="3">
                  <c:v>8.5</c:v>
                </c:pt>
                <c:pt idx="4">
                  <c:v>10.8</c:v>
                </c:pt>
                <c:pt idx="5">
                  <c:v>12.5</c:v>
                </c:pt>
                <c:pt idx="6">
                  <c:v>13.1</c:v>
                </c:pt>
                <c:pt idx="7">
                  <c:v>14.1</c:v>
                </c:pt>
                <c:pt idx="8">
                  <c:v>14.2</c:v>
                </c:pt>
                <c:pt idx="9">
                  <c:v>15.8</c:v>
                </c:pt>
                <c:pt idx="10">
                  <c:v>17.7</c:v>
                </c:pt>
                <c:pt idx="11">
                  <c:v>16.8</c:v>
                </c:pt>
                <c:pt idx="12">
                  <c:v>18.2</c:v>
                </c:pt>
                <c:pt idx="13">
                  <c:v>18.899999999999999</c:v>
                </c:pt>
                <c:pt idx="14">
                  <c:v>18.7</c:v>
                </c:pt>
                <c:pt idx="15">
                  <c:v>20.9</c:v>
                </c:pt>
                <c:pt idx="16">
                  <c:v>21.2</c:v>
                </c:pt>
                <c:pt idx="17">
                  <c:v>24.2</c:v>
                </c:pt>
                <c:pt idx="18">
                  <c:v>25.7</c:v>
                </c:pt>
                <c:pt idx="19">
                  <c:v>27</c:v>
                </c:pt>
              </c:numCache>
            </c:numRef>
          </c:val>
          <c:smooth val="0"/>
          <c:extLst>
            <c:ext xmlns:c16="http://schemas.microsoft.com/office/drawing/2014/chart" uri="{C3380CC4-5D6E-409C-BE32-E72D297353CC}">
              <c16:uniqueId val="{0000001E-C075-4264-A0B8-D9185EB1E85F}"/>
            </c:ext>
          </c:extLst>
        </c:ser>
        <c:dLbls>
          <c:showLegendKey val="0"/>
          <c:showVal val="0"/>
          <c:showCatName val="0"/>
          <c:showSerName val="0"/>
          <c:showPercent val="0"/>
          <c:showBubbleSize val="0"/>
        </c:dLbls>
        <c:smooth val="0"/>
        <c:axId val="511290152"/>
        <c:axId val="1"/>
      </c:lineChart>
      <c:catAx>
        <c:axId val="511290152"/>
        <c:scaling>
          <c:orientation val="minMax"/>
        </c:scaling>
        <c:delete val="0"/>
        <c:axPos val="b"/>
        <c:title>
          <c:tx>
            <c:rich>
              <a:bodyPr/>
              <a:lstStyle/>
              <a:p>
                <a:pPr>
                  <a:defRPr sz="800">
                    <a:solidFill>
                      <a:schemeClr val="bg1">
                        <a:lumMod val="50000"/>
                      </a:schemeClr>
                    </a:solidFill>
                  </a:defRPr>
                </a:pPr>
                <a:r>
                  <a:rPr lang="en-US" sz="800" b="0" i="0" baseline="0">
                    <a:solidFill>
                      <a:schemeClr val="bg1">
                        <a:lumMod val="50000"/>
                      </a:schemeClr>
                    </a:solidFill>
                    <a:effectLst/>
                  </a:rPr>
                  <a:t>Source: Centers for Disease Control and Prevention, National Center for Health Statistics. Multiple Cause of Death 1999-2017 on CDC WONDER Online Database, released January, 2020</a:t>
                </a:r>
                <a:endParaRPr lang="en-US" sz="800">
                  <a:solidFill>
                    <a:schemeClr val="bg1">
                      <a:lumMod val="50000"/>
                    </a:schemeClr>
                  </a:solidFill>
                  <a:effectLst/>
                </a:endParaRPr>
              </a:p>
            </c:rich>
          </c:tx>
          <c:layout>
            <c:manualLayout>
              <c:xMode val="edge"/>
              <c:yMode val="edge"/>
              <c:x val="0.12680898527650769"/>
              <c:y val="0.88433434273080425"/>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0"/>
        <c:majorTickMark val="none"/>
        <c:minorTickMark val="none"/>
        <c:tickLblPos val="nextTo"/>
        <c:spPr>
          <a:ln w="9525">
            <a:noFill/>
          </a:ln>
        </c:spPr>
        <c:txPr>
          <a:bodyPr rot="0" vert="horz"/>
          <a:lstStyle/>
          <a:p>
            <a:pPr>
              <a:defRPr/>
            </a:pPr>
            <a:endParaRPr lang="en-US"/>
          </a:p>
        </c:txPr>
        <c:crossAx val="511290152"/>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National Drug Overdose Deaths </a:t>
            </a:r>
          </a:p>
          <a:p>
            <a:pPr>
              <a:defRPr/>
            </a:pPr>
            <a:r>
              <a:rPr lang="en-US"/>
              <a:t>Involving Cocaine, by Opioid Involvement</a:t>
            </a:r>
          </a:p>
          <a:p>
            <a:pPr>
              <a:defRPr/>
            </a:pPr>
            <a:r>
              <a:rPr lang="en-US"/>
              <a:t>Number Among All Ages, 1999-2018</a:t>
            </a:r>
          </a:p>
        </c:rich>
      </c:tx>
      <c:overlay val="0"/>
      <c:spPr>
        <a:noFill/>
        <a:ln w="25400">
          <a:noFill/>
        </a:ln>
      </c:spPr>
    </c:title>
    <c:autoTitleDeleted val="0"/>
    <c:plotArea>
      <c:layout>
        <c:manualLayout>
          <c:layoutTarget val="inner"/>
          <c:xMode val="edge"/>
          <c:yMode val="edge"/>
          <c:x val="0.10129710339499724"/>
          <c:y val="0.31706721683826883"/>
          <c:w val="0.8707722980444782"/>
          <c:h val="0.52111167453403351"/>
        </c:manualLayout>
      </c:layout>
      <c:barChart>
        <c:barDir val="col"/>
        <c:grouping val="clustered"/>
        <c:varyColors val="0"/>
        <c:ser>
          <c:idx val="0"/>
          <c:order val="0"/>
          <c:tx>
            <c:v>Cocaine</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9"/>
              <c:spPr>
                <a:noFill/>
                <a:ln w="25400">
                  <a:noFill/>
                </a:ln>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09-4DBD-8173-BFA4A502BCD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Deaths'!$C$35:$V$35</c:f>
              <c:numCache>
                <c:formatCode>#,##0</c:formatCode>
                <c:ptCount val="20"/>
                <c:pt idx="0">
                  <c:v>3822</c:v>
                </c:pt>
                <c:pt idx="1">
                  <c:v>3544</c:v>
                </c:pt>
                <c:pt idx="2">
                  <c:v>3833</c:v>
                </c:pt>
                <c:pt idx="3">
                  <c:v>4599</c:v>
                </c:pt>
                <c:pt idx="4">
                  <c:v>5199</c:v>
                </c:pt>
                <c:pt idx="5">
                  <c:v>5443</c:v>
                </c:pt>
                <c:pt idx="6">
                  <c:v>6208</c:v>
                </c:pt>
                <c:pt idx="7">
                  <c:v>7448</c:v>
                </c:pt>
                <c:pt idx="8">
                  <c:v>6512</c:v>
                </c:pt>
                <c:pt idx="9">
                  <c:v>5129</c:v>
                </c:pt>
                <c:pt idx="10">
                  <c:v>4350</c:v>
                </c:pt>
                <c:pt idx="11">
                  <c:v>4183</c:v>
                </c:pt>
                <c:pt idx="12">
                  <c:v>4681</c:v>
                </c:pt>
                <c:pt idx="13">
                  <c:v>4404</c:v>
                </c:pt>
                <c:pt idx="14">
                  <c:v>4944</c:v>
                </c:pt>
                <c:pt idx="15">
                  <c:v>5415</c:v>
                </c:pt>
                <c:pt idx="16">
                  <c:v>6784</c:v>
                </c:pt>
                <c:pt idx="17">
                  <c:v>10375</c:v>
                </c:pt>
                <c:pt idx="18">
                  <c:v>13942</c:v>
                </c:pt>
                <c:pt idx="19">
                  <c:v>14666</c:v>
                </c:pt>
              </c:numCache>
            </c:numRef>
          </c:val>
          <c:extLst>
            <c:ext xmlns:c16="http://schemas.microsoft.com/office/drawing/2014/chart" uri="{C3380CC4-5D6E-409C-BE32-E72D297353CC}">
              <c16:uniqueId val="{00000001-6609-4DBD-8173-BFA4A502BCD3}"/>
            </c:ext>
          </c:extLst>
        </c:ser>
        <c:dLbls>
          <c:showLegendKey val="0"/>
          <c:showVal val="0"/>
          <c:showCatName val="0"/>
          <c:showSerName val="0"/>
          <c:showPercent val="0"/>
          <c:showBubbleSize val="0"/>
        </c:dLbls>
        <c:gapWidth val="20"/>
        <c:axId val="511310160"/>
        <c:axId val="1"/>
      </c:barChart>
      <c:lineChart>
        <c:grouping val="standard"/>
        <c:varyColors val="0"/>
        <c:ser>
          <c:idx val="3"/>
          <c:order val="1"/>
          <c:tx>
            <c:v>Cocaine and Any Opioid</c:v>
          </c:tx>
          <c:spPr>
            <a:ln w="31750" cap="rnd">
              <a:solidFill>
                <a:srgbClr val="9BBB59"/>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Deaths'!$C$38:$V$38</c:f>
              <c:numCache>
                <c:formatCode>#,##0</c:formatCode>
                <c:ptCount val="20"/>
                <c:pt idx="0">
                  <c:v>1964</c:v>
                </c:pt>
                <c:pt idx="1">
                  <c:v>1834</c:v>
                </c:pt>
                <c:pt idx="2">
                  <c:v>1886</c:v>
                </c:pt>
                <c:pt idx="3">
                  <c:v>2318</c:v>
                </c:pt>
                <c:pt idx="4">
                  <c:v>2456</c:v>
                </c:pt>
                <c:pt idx="5">
                  <c:v>2522</c:v>
                </c:pt>
                <c:pt idx="6">
                  <c:v>2842</c:v>
                </c:pt>
                <c:pt idx="7">
                  <c:v>3372</c:v>
                </c:pt>
                <c:pt idx="8">
                  <c:v>3027</c:v>
                </c:pt>
                <c:pt idx="9">
                  <c:v>2656</c:v>
                </c:pt>
                <c:pt idx="10">
                  <c:v>2210</c:v>
                </c:pt>
                <c:pt idx="11">
                  <c:v>2086</c:v>
                </c:pt>
                <c:pt idx="12">
                  <c:v>2505</c:v>
                </c:pt>
                <c:pt idx="13">
                  <c:v>2448</c:v>
                </c:pt>
                <c:pt idx="14">
                  <c:v>2831</c:v>
                </c:pt>
                <c:pt idx="15">
                  <c:v>3414</c:v>
                </c:pt>
                <c:pt idx="16">
                  <c:v>4506</c:v>
                </c:pt>
                <c:pt idx="17">
                  <c:v>7263</c:v>
                </c:pt>
                <c:pt idx="18">
                  <c:v>10131</c:v>
                </c:pt>
                <c:pt idx="19">
                  <c:v>10887</c:v>
                </c:pt>
              </c:numCache>
            </c:numRef>
          </c:val>
          <c:smooth val="0"/>
          <c:extLst>
            <c:ext xmlns:c16="http://schemas.microsoft.com/office/drawing/2014/chart" uri="{C3380CC4-5D6E-409C-BE32-E72D297353CC}">
              <c16:uniqueId val="{00000002-6609-4DBD-8173-BFA4A502BCD3}"/>
            </c:ext>
          </c:extLst>
        </c:ser>
        <c:ser>
          <c:idx val="2"/>
          <c:order val="2"/>
          <c:tx>
            <c:v>Cocaine Without Any Opioid</c:v>
          </c:tx>
          <c:spPr>
            <a:ln w="31750" cap="rnd">
              <a:solidFill>
                <a:srgbClr val="9BBB59">
                  <a:lumMod val="40000"/>
                  <a:lumOff val="60000"/>
                </a:srgbClr>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Deaths'!$C$41:$V$41</c:f>
              <c:numCache>
                <c:formatCode>#,##0</c:formatCode>
                <c:ptCount val="20"/>
                <c:pt idx="0">
                  <c:v>1858</c:v>
                </c:pt>
                <c:pt idx="1">
                  <c:v>1710</c:v>
                </c:pt>
                <c:pt idx="2">
                  <c:v>1947</c:v>
                </c:pt>
                <c:pt idx="3">
                  <c:v>2281</c:v>
                </c:pt>
                <c:pt idx="4">
                  <c:v>2743</c:v>
                </c:pt>
                <c:pt idx="5">
                  <c:v>2921</c:v>
                </c:pt>
                <c:pt idx="6">
                  <c:v>3366</c:v>
                </c:pt>
                <c:pt idx="7">
                  <c:v>4076</c:v>
                </c:pt>
                <c:pt idx="8">
                  <c:v>3485</c:v>
                </c:pt>
                <c:pt idx="9">
                  <c:v>2473</c:v>
                </c:pt>
                <c:pt idx="10">
                  <c:v>2140</c:v>
                </c:pt>
                <c:pt idx="11">
                  <c:v>2097</c:v>
                </c:pt>
                <c:pt idx="12">
                  <c:v>2176</c:v>
                </c:pt>
                <c:pt idx="13">
                  <c:v>1956</c:v>
                </c:pt>
                <c:pt idx="14">
                  <c:v>2113</c:v>
                </c:pt>
                <c:pt idx="15">
                  <c:v>2001</c:v>
                </c:pt>
                <c:pt idx="16">
                  <c:v>2278</c:v>
                </c:pt>
                <c:pt idx="17">
                  <c:v>3112</c:v>
                </c:pt>
                <c:pt idx="18">
                  <c:v>3811</c:v>
                </c:pt>
                <c:pt idx="19">
                  <c:v>3779</c:v>
                </c:pt>
              </c:numCache>
            </c:numRef>
          </c:val>
          <c:smooth val="0"/>
          <c:extLst>
            <c:ext xmlns:c16="http://schemas.microsoft.com/office/drawing/2014/chart" uri="{C3380CC4-5D6E-409C-BE32-E72D297353CC}">
              <c16:uniqueId val="{00000003-6609-4DBD-8173-BFA4A502BCD3}"/>
            </c:ext>
          </c:extLst>
        </c:ser>
        <c:ser>
          <c:idx val="1"/>
          <c:order val="3"/>
          <c:tx>
            <c:v>Cocaine and Other Synthetic Narcotics</c:v>
          </c:tx>
          <c:spPr>
            <a:ln w="31750" cap="rnd">
              <a:solidFill>
                <a:srgbClr val="FFC000"/>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Deaths'!$C$44:$V$44</c:f>
              <c:numCache>
                <c:formatCode>#,##0</c:formatCode>
                <c:ptCount val="20"/>
                <c:pt idx="0">
                  <c:v>47</c:v>
                </c:pt>
                <c:pt idx="1">
                  <c:v>46</c:v>
                </c:pt>
                <c:pt idx="2">
                  <c:v>75</c:v>
                </c:pt>
                <c:pt idx="3">
                  <c:v>65</c:v>
                </c:pt>
                <c:pt idx="4">
                  <c:v>109</c:v>
                </c:pt>
                <c:pt idx="5">
                  <c:v>130</c:v>
                </c:pt>
                <c:pt idx="6">
                  <c:v>174</c:v>
                </c:pt>
                <c:pt idx="7">
                  <c:v>432</c:v>
                </c:pt>
                <c:pt idx="8">
                  <c:v>219</c:v>
                </c:pt>
                <c:pt idx="9">
                  <c:v>182</c:v>
                </c:pt>
                <c:pt idx="10">
                  <c:v>176</c:v>
                </c:pt>
                <c:pt idx="11">
                  <c:v>167</c:v>
                </c:pt>
                <c:pt idx="12">
                  <c:v>189</c:v>
                </c:pt>
                <c:pt idx="13">
                  <c:v>182</c:v>
                </c:pt>
                <c:pt idx="14">
                  <c:v>245</c:v>
                </c:pt>
                <c:pt idx="15">
                  <c:v>628</c:v>
                </c:pt>
                <c:pt idx="16">
                  <c:v>1542</c:v>
                </c:pt>
                <c:pt idx="17">
                  <c:v>4184</c:v>
                </c:pt>
                <c:pt idx="18">
                  <c:v>7241</c:v>
                </c:pt>
                <c:pt idx="19">
                  <c:v>8659</c:v>
                </c:pt>
              </c:numCache>
            </c:numRef>
          </c:val>
          <c:smooth val="0"/>
          <c:extLst>
            <c:ext xmlns:c16="http://schemas.microsoft.com/office/drawing/2014/chart" uri="{C3380CC4-5D6E-409C-BE32-E72D297353CC}">
              <c16:uniqueId val="{00000004-6609-4DBD-8173-BFA4A502BCD3}"/>
            </c:ext>
          </c:extLst>
        </c:ser>
        <c:dLbls>
          <c:showLegendKey val="0"/>
          <c:showVal val="0"/>
          <c:showCatName val="0"/>
          <c:showSerName val="0"/>
          <c:showPercent val="0"/>
          <c:showBubbleSize val="0"/>
        </c:dLbls>
        <c:marker val="1"/>
        <c:smooth val="0"/>
        <c:axId val="511310160"/>
        <c:axId val="1"/>
      </c:lineChart>
      <c:catAx>
        <c:axId val="511310160"/>
        <c:scaling>
          <c:orientation val="minMax"/>
        </c:scaling>
        <c:delete val="0"/>
        <c:axPos val="b"/>
        <c:title>
          <c:tx>
            <c:rich>
              <a:bodyPr/>
              <a:lstStyle/>
              <a:p>
                <a:pPr>
                  <a:defRPr sz="600">
                    <a:solidFill>
                      <a:schemeClr val="bg1">
                        <a:lumMod val="50000"/>
                      </a:schemeClr>
                    </a:solidFill>
                  </a:defRPr>
                </a:pPr>
                <a:r>
                  <a:rPr lang="en-US" sz="600" b="0" i="0" baseline="0">
                    <a:solidFill>
                      <a:schemeClr val="bg1">
                        <a:lumMod val="50000"/>
                      </a:schemeClr>
                    </a:solidFill>
                    <a:effectLst/>
                  </a:rPr>
                  <a:t>Source: Centers for Disease Control and Prevention, National Center for Health Statistics. Multiple Cause of Death 1999-2018 on CDC WONDER Online Database, released January, 2020</a:t>
                </a:r>
                <a:endParaRPr lang="en-US" sz="600">
                  <a:solidFill>
                    <a:schemeClr val="bg1">
                      <a:lumMod val="50000"/>
                    </a:schemeClr>
                  </a:solidFill>
                  <a:effectLst/>
                </a:endParaRPr>
              </a:p>
            </c:rich>
          </c:tx>
          <c:overlay val="0"/>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a:pPr>
            <a:endParaRPr lang="en-US"/>
          </a:p>
        </c:txPr>
        <c:crossAx val="1"/>
        <c:crosses val="autoZero"/>
        <c:auto val="1"/>
        <c:lblAlgn val="ctr"/>
        <c:lblOffset val="100"/>
        <c:tickLblSkip val="2"/>
        <c:noMultiLvlLbl val="0"/>
      </c:catAx>
      <c:valAx>
        <c:axId val="1"/>
        <c:scaling>
          <c:orientation val="minMax"/>
          <c:max val="25000"/>
        </c:scaling>
        <c:delete val="0"/>
        <c:axPos val="l"/>
        <c:numFmt formatCode="#,##0" sourceLinked="1"/>
        <c:majorTickMark val="none"/>
        <c:minorTickMark val="none"/>
        <c:tickLblPos val="nextTo"/>
        <c:spPr>
          <a:ln w="9525">
            <a:noFill/>
          </a:ln>
        </c:spPr>
        <c:txPr>
          <a:bodyPr rot="0" vert="horz"/>
          <a:lstStyle/>
          <a:p>
            <a:pPr>
              <a:defRPr/>
            </a:pPr>
            <a:endParaRPr lang="en-US"/>
          </a:p>
        </c:txPr>
        <c:crossAx val="511310160"/>
        <c:crosses val="autoZero"/>
        <c:crossBetween val="between"/>
      </c:valAx>
      <c:spPr>
        <a:noFill/>
        <a:ln w="25400">
          <a:noFill/>
        </a:ln>
      </c:spPr>
    </c:plotArea>
    <c:legend>
      <c:legendPos val="r"/>
      <c:layout>
        <c:manualLayout>
          <c:xMode val="edge"/>
          <c:yMode val="edge"/>
          <c:x val="3.7623783082891528E-2"/>
          <c:y val="0.31724137931034485"/>
          <c:w val="0.56237684432872193"/>
          <c:h val="0.2137931034482759"/>
        </c:manualLayout>
      </c:layout>
      <c:overlay val="0"/>
      <c:spPr>
        <a:noFill/>
        <a:ln w="25400">
          <a:noFill/>
        </a:ln>
      </c:sp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7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National Drug Overdose Deaths</a:t>
            </a:r>
          </a:p>
          <a:p>
            <a:pPr>
              <a:defRPr/>
            </a:pPr>
            <a:r>
              <a:rPr lang="en-US"/>
              <a:t>Involving Any Opioid</a:t>
            </a:r>
          </a:p>
          <a:p>
            <a:pPr>
              <a:defRPr/>
            </a:pPr>
            <a:r>
              <a:rPr lang="en-US"/>
              <a:t>Number Among All Ages, by Gender, 1999-2018 </a:t>
            </a:r>
          </a:p>
        </c:rich>
      </c:tx>
      <c:overlay val="0"/>
      <c:spPr>
        <a:noFill/>
        <a:ln w="25400">
          <a:noFill/>
        </a:ln>
      </c:spPr>
    </c:title>
    <c:autoTitleDeleted val="0"/>
    <c:plotArea>
      <c:layout>
        <c:manualLayout>
          <c:layoutTarget val="inner"/>
          <c:xMode val="edge"/>
          <c:yMode val="edge"/>
          <c:x val="8.2955059473948739E-2"/>
          <c:y val="0.25599469616470949"/>
          <c:w val="0.94406780407476254"/>
          <c:h val="0.47331498787565052"/>
        </c:manualLayout>
      </c:layout>
      <c:barChart>
        <c:barDir val="col"/>
        <c:grouping val="clustered"/>
        <c:varyColors val="0"/>
        <c:ser>
          <c:idx val="0"/>
          <c:order val="0"/>
          <c:tx>
            <c:v>Opioids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1"/>
              <c:spPr>
                <a:noFill/>
                <a:ln w="25400">
                  <a:noFill/>
                </a:ln>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D8-48F9-AE5D-43345AAB9FA1}"/>
                </c:ext>
              </c:extLst>
            </c:dLbl>
            <c:dLbl>
              <c:idx val="19"/>
              <c:spPr>
                <a:noFill/>
                <a:ln w="25400">
                  <a:noFill/>
                </a:ln>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D8-48F9-AE5D-43345AAB9FA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Deaths'!$C$11:$V$11</c:f>
              <c:numCache>
                <c:formatCode>#,##0</c:formatCode>
                <c:ptCount val="20"/>
                <c:pt idx="0">
                  <c:v>8048</c:v>
                </c:pt>
                <c:pt idx="1">
                  <c:v>8407</c:v>
                </c:pt>
                <c:pt idx="2">
                  <c:v>9492</c:v>
                </c:pt>
                <c:pt idx="3">
                  <c:v>11917</c:v>
                </c:pt>
                <c:pt idx="4">
                  <c:v>12939</c:v>
                </c:pt>
                <c:pt idx="5">
                  <c:v>13755</c:v>
                </c:pt>
                <c:pt idx="6">
                  <c:v>14917</c:v>
                </c:pt>
                <c:pt idx="7">
                  <c:v>17545</c:v>
                </c:pt>
                <c:pt idx="8">
                  <c:v>18515</c:v>
                </c:pt>
                <c:pt idx="9">
                  <c:v>19582</c:v>
                </c:pt>
                <c:pt idx="10">
                  <c:v>20422</c:v>
                </c:pt>
                <c:pt idx="11">
                  <c:v>21088</c:v>
                </c:pt>
                <c:pt idx="12">
                  <c:v>22784</c:v>
                </c:pt>
                <c:pt idx="13">
                  <c:v>23164</c:v>
                </c:pt>
                <c:pt idx="14">
                  <c:v>25050</c:v>
                </c:pt>
                <c:pt idx="15">
                  <c:v>28647</c:v>
                </c:pt>
                <c:pt idx="16">
                  <c:v>33091</c:v>
                </c:pt>
                <c:pt idx="17">
                  <c:v>42249</c:v>
                </c:pt>
                <c:pt idx="18">
                  <c:v>47600</c:v>
                </c:pt>
                <c:pt idx="19">
                  <c:v>46802</c:v>
                </c:pt>
              </c:numCache>
            </c:numRef>
          </c:val>
          <c:extLst>
            <c:ext xmlns:c16="http://schemas.microsoft.com/office/drawing/2014/chart" uri="{C3380CC4-5D6E-409C-BE32-E72D297353CC}">
              <c16:uniqueId val="{00000002-E8D8-48F9-AE5D-43345AAB9FA1}"/>
            </c:ext>
          </c:extLst>
        </c:ser>
        <c:dLbls>
          <c:showLegendKey val="0"/>
          <c:showVal val="0"/>
          <c:showCatName val="0"/>
          <c:showSerName val="0"/>
          <c:showPercent val="0"/>
          <c:showBubbleSize val="0"/>
        </c:dLbls>
        <c:gapWidth val="20"/>
        <c:axId val="511305240"/>
        <c:axId val="1"/>
      </c:barChart>
      <c:lineChart>
        <c:grouping val="standard"/>
        <c:varyColors val="0"/>
        <c:ser>
          <c:idx val="2"/>
          <c:order val="1"/>
          <c:tx>
            <c:strRef>
              <c:f>'Number Drug OD Deaths'!$B$13</c:f>
              <c:strCache>
                <c:ptCount val="1"/>
                <c:pt idx="0">
                  <c:v>  Male</c:v>
                </c:pt>
              </c:strCache>
            </c:strRef>
          </c:tx>
          <c:spPr>
            <a:ln w="31750" cap="rnd">
              <a:solidFill>
                <a:sysClr val="window" lastClr="FFFFFF">
                  <a:lumMod val="75000"/>
                </a:sysClr>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Deaths'!$C$13:$V$13</c:f>
              <c:numCache>
                <c:formatCode>#,##0</c:formatCode>
                <c:ptCount val="20"/>
                <c:pt idx="0">
                  <c:v>5991</c:v>
                </c:pt>
                <c:pt idx="1">
                  <c:v>6143</c:v>
                </c:pt>
                <c:pt idx="2">
                  <c:v>6726</c:v>
                </c:pt>
                <c:pt idx="3">
                  <c:v>8158</c:v>
                </c:pt>
                <c:pt idx="4">
                  <c:v>8802</c:v>
                </c:pt>
                <c:pt idx="5">
                  <c:v>9113</c:v>
                </c:pt>
                <c:pt idx="6">
                  <c:v>9756</c:v>
                </c:pt>
                <c:pt idx="7">
                  <c:v>11600</c:v>
                </c:pt>
                <c:pt idx="8">
                  <c:v>11934</c:v>
                </c:pt>
                <c:pt idx="9">
                  <c:v>12763</c:v>
                </c:pt>
                <c:pt idx="10">
                  <c:v>13135</c:v>
                </c:pt>
                <c:pt idx="11">
                  <c:v>13355</c:v>
                </c:pt>
                <c:pt idx="12">
                  <c:v>14459</c:v>
                </c:pt>
                <c:pt idx="13">
                  <c:v>14733</c:v>
                </c:pt>
                <c:pt idx="14">
                  <c:v>15996</c:v>
                </c:pt>
                <c:pt idx="15">
                  <c:v>18420</c:v>
                </c:pt>
                <c:pt idx="16">
                  <c:v>21671</c:v>
                </c:pt>
                <c:pt idx="17">
                  <c:v>28498</c:v>
                </c:pt>
                <c:pt idx="18">
                  <c:v>32337</c:v>
                </c:pt>
                <c:pt idx="19">
                  <c:v>32078</c:v>
                </c:pt>
              </c:numCache>
            </c:numRef>
          </c:val>
          <c:smooth val="0"/>
          <c:extLst>
            <c:ext xmlns:c16="http://schemas.microsoft.com/office/drawing/2014/chart" uri="{C3380CC4-5D6E-409C-BE32-E72D297353CC}">
              <c16:uniqueId val="{00000003-E8D8-48F9-AE5D-43345AAB9FA1}"/>
            </c:ext>
          </c:extLst>
        </c:ser>
        <c:ser>
          <c:idx val="1"/>
          <c:order val="2"/>
          <c:tx>
            <c:strRef>
              <c:f>'Number Drug OD Deaths'!$B$12</c:f>
              <c:strCache>
                <c:ptCount val="1"/>
                <c:pt idx="0">
                  <c:v>  Female</c:v>
                </c:pt>
              </c:strCache>
            </c:strRef>
          </c:tx>
          <c:spPr>
            <a:ln w="31750" cap="rnd">
              <a:solidFill>
                <a:srgbClr val="F79646"/>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Deaths'!$C$12:$V$12</c:f>
              <c:numCache>
                <c:formatCode>#,##0</c:formatCode>
                <c:ptCount val="20"/>
                <c:pt idx="0">
                  <c:v>2057</c:v>
                </c:pt>
                <c:pt idx="1">
                  <c:v>2264</c:v>
                </c:pt>
                <c:pt idx="2">
                  <c:v>2766</c:v>
                </c:pt>
                <c:pt idx="3">
                  <c:v>3759</c:v>
                </c:pt>
                <c:pt idx="4">
                  <c:v>4137</c:v>
                </c:pt>
                <c:pt idx="5">
                  <c:v>4642</c:v>
                </c:pt>
                <c:pt idx="6">
                  <c:v>5161</c:v>
                </c:pt>
                <c:pt idx="7">
                  <c:v>5945</c:v>
                </c:pt>
                <c:pt idx="8">
                  <c:v>6581</c:v>
                </c:pt>
                <c:pt idx="9">
                  <c:v>6819</c:v>
                </c:pt>
                <c:pt idx="10">
                  <c:v>7287</c:v>
                </c:pt>
                <c:pt idx="11">
                  <c:v>7733</c:v>
                </c:pt>
                <c:pt idx="12">
                  <c:v>8325</c:v>
                </c:pt>
                <c:pt idx="13">
                  <c:v>8431</c:v>
                </c:pt>
                <c:pt idx="14">
                  <c:v>9054</c:v>
                </c:pt>
                <c:pt idx="15">
                  <c:v>10227</c:v>
                </c:pt>
                <c:pt idx="16">
                  <c:v>11420</c:v>
                </c:pt>
                <c:pt idx="17">
                  <c:v>13751</c:v>
                </c:pt>
                <c:pt idx="18">
                  <c:v>15263</c:v>
                </c:pt>
                <c:pt idx="19">
                  <c:v>14724</c:v>
                </c:pt>
              </c:numCache>
            </c:numRef>
          </c:val>
          <c:smooth val="0"/>
          <c:extLst>
            <c:ext xmlns:c16="http://schemas.microsoft.com/office/drawing/2014/chart" uri="{C3380CC4-5D6E-409C-BE32-E72D297353CC}">
              <c16:uniqueId val="{00000004-E8D8-48F9-AE5D-43345AAB9FA1}"/>
            </c:ext>
          </c:extLst>
        </c:ser>
        <c:dLbls>
          <c:showLegendKey val="0"/>
          <c:showVal val="0"/>
          <c:showCatName val="0"/>
          <c:showSerName val="0"/>
          <c:showPercent val="0"/>
          <c:showBubbleSize val="0"/>
        </c:dLbls>
        <c:marker val="1"/>
        <c:smooth val="0"/>
        <c:axId val="511305240"/>
        <c:axId val="1"/>
      </c:lineChart>
      <c:catAx>
        <c:axId val="511305240"/>
        <c:scaling>
          <c:orientation val="minMax"/>
        </c:scaling>
        <c:delete val="0"/>
        <c:axPos val="b"/>
        <c:title>
          <c:tx>
            <c:rich>
              <a:bodyPr/>
              <a:lstStyle/>
              <a:p>
                <a:pPr>
                  <a:defRPr sz="700">
                    <a:solidFill>
                      <a:schemeClr val="bg1">
                        <a:lumMod val="50000"/>
                      </a:schemeClr>
                    </a:solidFill>
                  </a:defRPr>
                </a:pPr>
                <a:r>
                  <a:rPr lang="en-US" sz="700">
                    <a:solidFill>
                      <a:schemeClr val="bg1">
                        <a:lumMod val="50000"/>
                      </a:schemeClr>
                    </a:solidFill>
                  </a:rPr>
                  <a:t>Source: Centers for Disease Control and Prevention, National Center for Health Statistics. Multiple Cause of Death 1999-2018 on CDC WONDER Online Database, released January, 2020</a:t>
                </a:r>
              </a:p>
            </c:rich>
          </c:tx>
          <c:layout>
            <c:manualLayout>
              <c:xMode val="edge"/>
              <c:yMode val="edge"/>
              <c:x val="0.16115178421846205"/>
              <c:y val="0.88133249779763689"/>
            </c:manualLayout>
          </c:layout>
          <c:overlay val="0"/>
          <c:spPr>
            <a:noFill/>
            <a:ln w="25400">
              <a:noFill/>
            </a:ln>
          </c:sp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2700000" vert="horz"/>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out"/>
        <c:minorTickMark val="none"/>
        <c:tickLblPos val="nextTo"/>
        <c:spPr>
          <a:ln w="9525">
            <a:noFill/>
          </a:ln>
        </c:spPr>
        <c:txPr>
          <a:bodyPr rot="0" vert="horz"/>
          <a:lstStyle/>
          <a:p>
            <a:pPr>
              <a:defRPr/>
            </a:pPr>
            <a:endParaRPr lang="en-US"/>
          </a:p>
        </c:txPr>
        <c:crossAx val="511305240"/>
        <c:crosses val="autoZero"/>
        <c:crossBetween val="between"/>
      </c:valAx>
      <c:spPr>
        <a:noFill/>
        <a:ln w="25400">
          <a:noFill/>
        </a:ln>
      </c:spPr>
    </c:plotArea>
    <c:legend>
      <c:legendPos val="r"/>
      <c:layout>
        <c:manualLayout>
          <c:xMode val="edge"/>
          <c:yMode val="edge"/>
          <c:x val="0.23214336572290165"/>
          <c:y val="0.23298803912486712"/>
          <c:w val="0.53373127760227579"/>
          <c:h val="7.2664359861591699E-2"/>
        </c:manualLayout>
      </c:layout>
      <c:overlay val="0"/>
      <c:spPr>
        <a:noFill/>
        <a:ln w="25400">
          <a:noFill/>
        </a:ln>
      </c:sp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National Drug Overdose Deaths</a:t>
            </a:r>
          </a:p>
          <a:p>
            <a:pPr>
              <a:defRPr/>
            </a:pPr>
            <a:r>
              <a:rPr lang="en-US"/>
              <a:t>Involving Benzodiazepines, by Opioid Involvement</a:t>
            </a:r>
          </a:p>
          <a:p>
            <a:pPr>
              <a:defRPr/>
            </a:pPr>
            <a:r>
              <a:rPr lang="en-US"/>
              <a:t>Number Among All Ages, 1999-2018 </a:t>
            </a:r>
          </a:p>
        </c:rich>
      </c:tx>
      <c:overlay val="0"/>
      <c:spPr>
        <a:noFill/>
        <a:ln w="25400">
          <a:noFill/>
        </a:ln>
      </c:spPr>
    </c:title>
    <c:autoTitleDeleted val="0"/>
    <c:plotArea>
      <c:layout>
        <c:manualLayout>
          <c:layoutTarget val="inner"/>
          <c:xMode val="edge"/>
          <c:yMode val="edge"/>
          <c:x val="0.1018574772132655"/>
          <c:y val="0.27699074074074076"/>
          <c:w val="0.87005741263962644"/>
          <c:h val="0.4596810294546515"/>
        </c:manualLayout>
      </c:layout>
      <c:barChart>
        <c:barDir val="col"/>
        <c:grouping val="clustered"/>
        <c:varyColors val="0"/>
        <c:ser>
          <c:idx val="0"/>
          <c:order val="0"/>
          <c:tx>
            <c:v>Benzodiazepines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9"/>
              <c:spPr>
                <a:noFill/>
                <a:ln w="25400">
                  <a:noFill/>
                </a:ln>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FCA-49C9-B197-7BBF738DF9D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Deaths'!$C$65:$V$65</c:f>
              <c:numCache>
                <c:formatCode>#,##0</c:formatCode>
                <c:ptCount val="20"/>
                <c:pt idx="0">
                  <c:v>1135</c:v>
                </c:pt>
                <c:pt idx="1">
                  <c:v>1298</c:v>
                </c:pt>
                <c:pt idx="2">
                  <c:v>1594</c:v>
                </c:pt>
                <c:pt idx="3">
                  <c:v>2022</c:v>
                </c:pt>
                <c:pt idx="4">
                  <c:v>2248</c:v>
                </c:pt>
                <c:pt idx="5">
                  <c:v>2627</c:v>
                </c:pt>
                <c:pt idx="6">
                  <c:v>3084</c:v>
                </c:pt>
                <c:pt idx="7">
                  <c:v>3835</c:v>
                </c:pt>
                <c:pt idx="8">
                  <c:v>4500</c:v>
                </c:pt>
                <c:pt idx="9">
                  <c:v>5010</c:v>
                </c:pt>
                <c:pt idx="10">
                  <c:v>5567</c:v>
                </c:pt>
                <c:pt idx="11">
                  <c:v>6497</c:v>
                </c:pt>
                <c:pt idx="12">
                  <c:v>6872</c:v>
                </c:pt>
                <c:pt idx="13">
                  <c:v>6524</c:v>
                </c:pt>
                <c:pt idx="14">
                  <c:v>6973</c:v>
                </c:pt>
                <c:pt idx="15">
                  <c:v>7945</c:v>
                </c:pt>
                <c:pt idx="16">
                  <c:v>8791</c:v>
                </c:pt>
                <c:pt idx="17">
                  <c:v>10684</c:v>
                </c:pt>
                <c:pt idx="18">
                  <c:v>11537</c:v>
                </c:pt>
                <c:pt idx="19">
                  <c:v>10724</c:v>
                </c:pt>
              </c:numCache>
            </c:numRef>
          </c:val>
          <c:extLst>
            <c:ext xmlns:c16="http://schemas.microsoft.com/office/drawing/2014/chart" uri="{C3380CC4-5D6E-409C-BE32-E72D297353CC}">
              <c16:uniqueId val="{00000001-EFCA-49C9-B197-7BBF738DF9DC}"/>
            </c:ext>
          </c:extLst>
        </c:ser>
        <c:dLbls>
          <c:showLegendKey val="0"/>
          <c:showVal val="0"/>
          <c:showCatName val="0"/>
          <c:showSerName val="0"/>
          <c:showPercent val="0"/>
          <c:showBubbleSize val="0"/>
        </c:dLbls>
        <c:gapWidth val="20"/>
        <c:axId val="511308848"/>
        <c:axId val="1"/>
      </c:barChart>
      <c:lineChart>
        <c:grouping val="standard"/>
        <c:varyColors val="0"/>
        <c:ser>
          <c:idx val="3"/>
          <c:order val="1"/>
          <c:tx>
            <c:v>Benzodiazepines and Any Opioid</c:v>
          </c:tx>
          <c:spPr>
            <a:ln w="31750" cap="rnd">
              <a:solidFill>
                <a:srgbClr val="9BBB59"/>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Deaths'!$C$68:$V$68</c:f>
              <c:numCache>
                <c:formatCode>#,##0</c:formatCode>
                <c:ptCount val="20"/>
                <c:pt idx="0">
                  <c:v>701</c:v>
                </c:pt>
                <c:pt idx="1">
                  <c:v>892</c:v>
                </c:pt>
                <c:pt idx="2">
                  <c:v>1121</c:v>
                </c:pt>
                <c:pt idx="3">
                  <c:v>1511</c:v>
                </c:pt>
                <c:pt idx="4">
                  <c:v>1692</c:v>
                </c:pt>
                <c:pt idx="5">
                  <c:v>2049</c:v>
                </c:pt>
                <c:pt idx="6">
                  <c:v>2430</c:v>
                </c:pt>
                <c:pt idx="7">
                  <c:v>3045</c:v>
                </c:pt>
                <c:pt idx="8">
                  <c:v>3605</c:v>
                </c:pt>
                <c:pt idx="9">
                  <c:v>4070</c:v>
                </c:pt>
                <c:pt idx="10">
                  <c:v>4633</c:v>
                </c:pt>
                <c:pt idx="11">
                  <c:v>5517</c:v>
                </c:pt>
                <c:pt idx="12">
                  <c:v>5826</c:v>
                </c:pt>
                <c:pt idx="13">
                  <c:v>5500</c:v>
                </c:pt>
                <c:pt idx="14">
                  <c:v>5869</c:v>
                </c:pt>
                <c:pt idx="15">
                  <c:v>6733</c:v>
                </c:pt>
                <c:pt idx="16">
                  <c:v>7485</c:v>
                </c:pt>
                <c:pt idx="17">
                  <c:v>9233</c:v>
                </c:pt>
                <c:pt idx="18">
                  <c:v>10010</c:v>
                </c:pt>
                <c:pt idx="19">
                  <c:v>9140</c:v>
                </c:pt>
              </c:numCache>
            </c:numRef>
          </c:val>
          <c:smooth val="0"/>
          <c:extLst>
            <c:ext xmlns:c16="http://schemas.microsoft.com/office/drawing/2014/chart" uri="{C3380CC4-5D6E-409C-BE32-E72D297353CC}">
              <c16:uniqueId val="{00000002-EFCA-49C9-B197-7BBF738DF9DC}"/>
            </c:ext>
          </c:extLst>
        </c:ser>
        <c:ser>
          <c:idx val="2"/>
          <c:order val="2"/>
          <c:tx>
            <c:v>Benzodiazepines Without Any Opioid</c:v>
          </c:tx>
          <c:spPr>
            <a:ln w="31750" cap="rnd">
              <a:solidFill>
                <a:srgbClr val="9BBB59">
                  <a:lumMod val="40000"/>
                  <a:lumOff val="60000"/>
                </a:srgbClr>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Deaths'!$C$71:$V$71</c:f>
              <c:numCache>
                <c:formatCode>#,##0</c:formatCode>
                <c:ptCount val="20"/>
                <c:pt idx="0">
                  <c:v>434</c:v>
                </c:pt>
                <c:pt idx="1">
                  <c:v>406</c:v>
                </c:pt>
                <c:pt idx="2">
                  <c:v>473</c:v>
                </c:pt>
                <c:pt idx="3">
                  <c:v>511</c:v>
                </c:pt>
                <c:pt idx="4">
                  <c:v>556</c:v>
                </c:pt>
                <c:pt idx="5">
                  <c:v>578</c:v>
                </c:pt>
                <c:pt idx="6">
                  <c:v>654</c:v>
                </c:pt>
                <c:pt idx="7">
                  <c:v>790</c:v>
                </c:pt>
                <c:pt idx="8">
                  <c:v>895</c:v>
                </c:pt>
                <c:pt idx="9">
                  <c:v>940</c:v>
                </c:pt>
                <c:pt idx="10">
                  <c:v>934</c:v>
                </c:pt>
                <c:pt idx="11">
                  <c:v>980</c:v>
                </c:pt>
                <c:pt idx="12">
                  <c:v>1046</c:v>
                </c:pt>
                <c:pt idx="13">
                  <c:v>1024</c:v>
                </c:pt>
                <c:pt idx="14">
                  <c:v>1104</c:v>
                </c:pt>
                <c:pt idx="15">
                  <c:v>1212</c:v>
                </c:pt>
                <c:pt idx="16">
                  <c:v>1306</c:v>
                </c:pt>
                <c:pt idx="17">
                  <c:v>1451</c:v>
                </c:pt>
                <c:pt idx="18">
                  <c:v>1527</c:v>
                </c:pt>
                <c:pt idx="19">
                  <c:v>1584</c:v>
                </c:pt>
              </c:numCache>
            </c:numRef>
          </c:val>
          <c:smooth val="0"/>
          <c:extLst>
            <c:ext xmlns:c16="http://schemas.microsoft.com/office/drawing/2014/chart" uri="{C3380CC4-5D6E-409C-BE32-E72D297353CC}">
              <c16:uniqueId val="{00000003-EFCA-49C9-B197-7BBF738DF9DC}"/>
            </c:ext>
          </c:extLst>
        </c:ser>
        <c:ser>
          <c:idx val="1"/>
          <c:order val="3"/>
          <c:tx>
            <c:v>Benzodiazepines and Other Synthetic Narcotics</c:v>
          </c:tx>
          <c:spPr>
            <a:ln w="31750" cap="rnd">
              <a:solidFill>
                <a:srgbClr val="FFC000"/>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Deaths'!$C$74:$V$74</c:f>
              <c:numCache>
                <c:formatCode>#,##0</c:formatCode>
                <c:ptCount val="20"/>
                <c:pt idx="0">
                  <c:v>122</c:v>
                </c:pt>
                <c:pt idx="1">
                  <c:v>136</c:v>
                </c:pt>
                <c:pt idx="2">
                  <c:v>186</c:v>
                </c:pt>
                <c:pt idx="3">
                  <c:v>230</c:v>
                </c:pt>
                <c:pt idx="4">
                  <c:v>242</c:v>
                </c:pt>
                <c:pt idx="5">
                  <c:v>270</c:v>
                </c:pt>
                <c:pt idx="6">
                  <c:v>312</c:v>
                </c:pt>
                <c:pt idx="7">
                  <c:v>407</c:v>
                </c:pt>
                <c:pt idx="8">
                  <c:v>436</c:v>
                </c:pt>
                <c:pt idx="9">
                  <c:v>491</c:v>
                </c:pt>
                <c:pt idx="10">
                  <c:v>658</c:v>
                </c:pt>
                <c:pt idx="11">
                  <c:v>746</c:v>
                </c:pt>
                <c:pt idx="12">
                  <c:v>665</c:v>
                </c:pt>
                <c:pt idx="13">
                  <c:v>655</c:v>
                </c:pt>
                <c:pt idx="14">
                  <c:v>804</c:v>
                </c:pt>
                <c:pt idx="15">
                  <c:v>1222</c:v>
                </c:pt>
                <c:pt idx="16">
                  <c:v>1801</c:v>
                </c:pt>
                <c:pt idx="17">
                  <c:v>3308</c:v>
                </c:pt>
                <c:pt idx="18">
                  <c:v>4869</c:v>
                </c:pt>
                <c:pt idx="19">
                  <c:v>5066</c:v>
                </c:pt>
              </c:numCache>
            </c:numRef>
          </c:val>
          <c:smooth val="0"/>
          <c:extLst>
            <c:ext xmlns:c16="http://schemas.microsoft.com/office/drawing/2014/chart" uri="{C3380CC4-5D6E-409C-BE32-E72D297353CC}">
              <c16:uniqueId val="{00000004-EFCA-49C9-B197-7BBF738DF9DC}"/>
            </c:ext>
          </c:extLst>
        </c:ser>
        <c:dLbls>
          <c:showLegendKey val="0"/>
          <c:showVal val="0"/>
          <c:showCatName val="0"/>
          <c:showSerName val="0"/>
          <c:showPercent val="0"/>
          <c:showBubbleSize val="0"/>
        </c:dLbls>
        <c:marker val="1"/>
        <c:smooth val="0"/>
        <c:axId val="511308848"/>
        <c:axId val="1"/>
      </c:lineChart>
      <c:catAx>
        <c:axId val="511308848"/>
        <c:scaling>
          <c:orientation val="minMax"/>
        </c:scaling>
        <c:delete val="0"/>
        <c:axPos val="b"/>
        <c:title>
          <c:tx>
            <c:rich>
              <a:bodyPr/>
              <a:lstStyle/>
              <a:p>
                <a:pPr>
                  <a:defRPr sz="700">
                    <a:solidFill>
                      <a:schemeClr val="bg1">
                        <a:lumMod val="50000"/>
                      </a:schemeClr>
                    </a:solidFill>
                  </a:defRPr>
                </a:pPr>
                <a:r>
                  <a:rPr lang="en-US" sz="700">
                    <a:solidFill>
                      <a:schemeClr val="bg1">
                        <a:lumMod val="50000"/>
                      </a:schemeClr>
                    </a:solidFill>
                  </a:rPr>
                  <a:t>Source: Centers for Disease Control and Prevention, National Center for Health Statistics. Multiple Cause of Death 1999-2018 on CDC WONDER Online Database, released January 2, 2020.</a:t>
                </a:r>
              </a:p>
            </c:rich>
          </c:tx>
          <c:layout>
            <c:manualLayout>
              <c:xMode val="edge"/>
              <c:yMode val="edge"/>
              <c:x val="0.10506688235099593"/>
              <c:y val="0.84078448527267424"/>
            </c:manualLayout>
          </c:layout>
          <c:overlay val="0"/>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a:pPr>
            <a:endParaRPr lang="en-US"/>
          </a:p>
        </c:txPr>
        <c:crossAx val="1"/>
        <c:crosses val="autoZero"/>
        <c:auto val="1"/>
        <c:lblAlgn val="ctr"/>
        <c:lblOffset val="100"/>
        <c:noMultiLvlLbl val="0"/>
      </c:catAx>
      <c:valAx>
        <c:axId val="1"/>
        <c:scaling>
          <c:orientation val="minMax"/>
          <c:max val="25000"/>
          <c:min val="0"/>
        </c:scaling>
        <c:delete val="0"/>
        <c:axPos val="l"/>
        <c:numFmt formatCode="#,##0" sourceLinked="1"/>
        <c:majorTickMark val="none"/>
        <c:minorTickMark val="none"/>
        <c:tickLblPos val="nextTo"/>
        <c:spPr>
          <a:ln w="9525">
            <a:noFill/>
          </a:ln>
        </c:spPr>
        <c:txPr>
          <a:bodyPr rot="0" vert="horz"/>
          <a:lstStyle/>
          <a:p>
            <a:pPr>
              <a:defRPr/>
            </a:pPr>
            <a:endParaRPr lang="en-US"/>
          </a:p>
        </c:txPr>
        <c:crossAx val="511308848"/>
        <c:crosses val="autoZero"/>
        <c:crossBetween val="between"/>
        <c:majorUnit val="5000"/>
      </c:valAx>
      <c:spPr>
        <a:noFill/>
        <a:ln w="25400">
          <a:noFill/>
        </a:ln>
      </c:spPr>
    </c:plotArea>
    <c:legend>
      <c:legendPos val="r"/>
      <c:layout>
        <c:manualLayout>
          <c:xMode val="edge"/>
          <c:yMode val="edge"/>
          <c:x val="9.085220111920693E-2"/>
          <c:y val="0.23611220472440944"/>
          <c:w val="0.53949994855910377"/>
          <c:h val="0.19444517351997667"/>
        </c:manualLayout>
      </c:layout>
      <c:overlay val="0"/>
      <c:spPr>
        <a:noFill/>
        <a:ln w="25400">
          <a:noFill/>
        </a:ln>
      </c:sp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800" b="0" i="0" u="none" strike="noStrike" baseline="0">
          <a:solidFill>
            <a:sysClr val="windowText" lastClr="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National Drug Overdose Deaths Involving Prescription Opioids, Number Among All Ages, 1999-2018 </a:t>
            </a:r>
          </a:p>
        </c:rich>
      </c:tx>
      <c:overlay val="0"/>
      <c:spPr>
        <a:noFill/>
        <a:ln w="25400">
          <a:noFill/>
        </a:ln>
      </c:spPr>
    </c:title>
    <c:autoTitleDeleted val="0"/>
    <c:plotArea>
      <c:layout>
        <c:manualLayout>
          <c:layoutTarget val="inner"/>
          <c:xMode val="edge"/>
          <c:yMode val="edge"/>
          <c:x val="0.10229275186755502"/>
          <c:y val="0.16849416236763509"/>
          <c:w val="0.86950211992731674"/>
          <c:h val="0.65275735360666121"/>
        </c:manualLayout>
      </c:layout>
      <c:barChart>
        <c:barDir val="col"/>
        <c:grouping val="clustered"/>
        <c:varyColors val="0"/>
        <c:ser>
          <c:idx val="0"/>
          <c:order val="0"/>
          <c:tx>
            <c:v>Prescription Opioids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9"/>
              <c:spPr>
                <a:noFill/>
                <a:ln w="25400">
                  <a:noFill/>
                </a:ln>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E7B-4501-8D92-C5F930DE21D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Deaths'!$C$14:$V$14</c:f>
              <c:numCache>
                <c:formatCode>#,##0</c:formatCode>
                <c:ptCount val="20"/>
                <c:pt idx="0">
                  <c:v>3442</c:v>
                </c:pt>
                <c:pt idx="1">
                  <c:v>3785</c:v>
                </c:pt>
                <c:pt idx="2">
                  <c:v>4770</c:v>
                </c:pt>
                <c:pt idx="3">
                  <c:v>6483</c:v>
                </c:pt>
                <c:pt idx="4">
                  <c:v>7461</c:v>
                </c:pt>
                <c:pt idx="5">
                  <c:v>8577</c:v>
                </c:pt>
                <c:pt idx="6">
                  <c:v>9612</c:v>
                </c:pt>
                <c:pt idx="7">
                  <c:v>11589</c:v>
                </c:pt>
                <c:pt idx="8">
                  <c:v>12796</c:v>
                </c:pt>
                <c:pt idx="9">
                  <c:v>13149</c:v>
                </c:pt>
                <c:pt idx="10">
                  <c:v>13523</c:v>
                </c:pt>
                <c:pt idx="11">
                  <c:v>14583</c:v>
                </c:pt>
                <c:pt idx="12">
                  <c:v>15140</c:v>
                </c:pt>
                <c:pt idx="13">
                  <c:v>14240</c:v>
                </c:pt>
                <c:pt idx="14">
                  <c:v>14145</c:v>
                </c:pt>
                <c:pt idx="15">
                  <c:v>14838</c:v>
                </c:pt>
                <c:pt idx="16">
                  <c:v>15281</c:v>
                </c:pt>
                <c:pt idx="17">
                  <c:v>17087</c:v>
                </c:pt>
                <c:pt idx="18">
                  <c:v>17029</c:v>
                </c:pt>
                <c:pt idx="19">
                  <c:v>14975</c:v>
                </c:pt>
              </c:numCache>
            </c:numRef>
          </c:val>
          <c:extLst>
            <c:ext xmlns:c16="http://schemas.microsoft.com/office/drawing/2014/chart" uri="{C3380CC4-5D6E-409C-BE32-E72D297353CC}">
              <c16:uniqueId val="{00000001-6E7B-4501-8D92-C5F930DE21DD}"/>
            </c:ext>
          </c:extLst>
        </c:ser>
        <c:dLbls>
          <c:showLegendKey val="0"/>
          <c:showVal val="0"/>
          <c:showCatName val="0"/>
          <c:showSerName val="0"/>
          <c:showPercent val="0"/>
          <c:showBubbleSize val="0"/>
        </c:dLbls>
        <c:gapWidth val="20"/>
        <c:axId val="511309832"/>
        <c:axId val="1"/>
      </c:barChart>
      <c:lineChart>
        <c:grouping val="standard"/>
        <c:varyColors val="0"/>
        <c:ser>
          <c:idx val="2"/>
          <c:order val="1"/>
          <c:tx>
            <c:v>Prescription Opioids Without Other Synthetic Narcotics</c:v>
          </c:tx>
          <c:spPr>
            <a:ln w="31750" cap="rnd">
              <a:solidFill>
                <a:srgbClr val="FFFFAB"/>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Deaths'!$C$20:$V$20</c:f>
              <c:numCache>
                <c:formatCode>#,##0</c:formatCode>
                <c:ptCount val="20"/>
                <c:pt idx="0">
                  <c:v>3300</c:v>
                </c:pt>
                <c:pt idx="1">
                  <c:v>3618</c:v>
                </c:pt>
                <c:pt idx="2">
                  <c:v>4571</c:v>
                </c:pt>
                <c:pt idx="3">
                  <c:v>6161</c:v>
                </c:pt>
                <c:pt idx="4">
                  <c:v>7117</c:v>
                </c:pt>
                <c:pt idx="5">
                  <c:v>8193</c:v>
                </c:pt>
                <c:pt idx="6">
                  <c:v>9186</c:v>
                </c:pt>
                <c:pt idx="7">
                  <c:v>11016</c:v>
                </c:pt>
                <c:pt idx="8">
                  <c:v>12195</c:v>
                </c:pt>
                <c:pt idx="9">
                  <c:v>12494</c:v>
                </c:pt>
                <c:pt idx="10">
                  <c:v>12651</c:v>
                </c:pt>
                <c:pt idx="11">
                  <c:v>13644</c:v>
                </c:pt>
                <c:pt idx="12">
                  <c:v>14251</c:v>
                </c:pt>
                <c:pt idx="13">
                  <c:v>13379</c:v>
                </c:pt>
                <c:pt idx="14">
                  <c:v>13130</c:v>
                </c:pt>
                <c:pt idx="15">
                  <c:v>13349</c:v>
                </c:pt>
                <c:pt idx="16">
                  <c:v>13018</c:v>
                </c:pt>
                <c:pt idx="17">
                  <c:v>13032</c:v>
                </c:pt>
                <c:pt idx="18">
                  <c:v>11585</c:v>
                </c:pt>
                <c:pt idx="19">
                  <c:v>9558</c:v>
                </c:pt>
              </c:numCache>
            </c:numRef>
          </c:val>
          <c:smooth val="0"/>
          <c:extLst>
            <c:ext xmlns:c16="http://schemas.microsoft.com/office/drawing/2014/chart" uri="{C3380CC4-5D6E-409C-BE32-E72D297353CC}">
              <c16:uniqueId val="{00000002-6E7B-4501-8D92-C5F930DE21DD}"/>
            </c:ext>
          </c:extLst>
        </c:ser>
        <c:ser>
          <c:idx val="1"/>
          <c:order val="2"/>
          <c:tx>
            <c:v>Prescription Opioids and Other Synthetic Narcotics</c:v>
          </c:tx>
          <c:spPr>
            <a:ln w="31750" cap="rnd">
              <a:solidFill>
                <a:srgbClr val="FFC000"/>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Deaths'!$C$17:$V$17</c:f>
              <c:numCache>
                <c:formatCode>#,##0</c:formatCode>
                <c:ptCount val="20"/>
                <c:pt idx="0">
                  <c:v>142</c:v>
                </c:pt>
                <c:pt idx="1">
                  <c:v>167</c:v>
                </c:pt>
                <c:pt idx="2">
                  <c:v>199</c:v>
                </c:pt>
                <c:pt idx="3">
                  <c:v>322</c:v>
                </c:pt>
                <c:pt idx="4">
                  <c:v>344</c:v>
                </c:pt>
                <c:pt idx="5">
                  <c:v>384</c:v>
                </c:pt>
                <c:pt idx="6">
                  <c:v>426</c:v>
                </c:pt>
                <c:pt idx="7">
                  <c:v>573</c:v>
                </c:pt>
                <c:pt idx="8">
                  <c:v>601</c:v>
                </c:pt>
                <c:pt idx="9">
                  <c:v>655</c:v>
                </c:pt>
                <c:pt idx="10">
                  <c:v>872</c:v>
                </c:pt>
                <c:pt idx="11">
                  <c:v>939</c:v>
                </c:pt>
                <c:pt idx="12">
                  <c:v>889</c:v>
                </c:pt>
                <c:pt idx="13">
                  <c:v>861</c:v>
                </c:pt>
                <c:pt idx="14">
                  <c:v>1015</c:v>
                </c:pt>
                <c:pt idx="15">
                  <c:v>1489</c:v>
                </c:pt>
                <c:pt idx="16">
                  <c:v>2263</c:v>
                </c:pt>
                <c:pt idx="17">
                  <c:v>4055</c:v>
                </c:pt>
                <c:pt idx="18">
                  <c:v>5444</c:v>
                </c:pt>
                <c:pt idx="19">
                  <c:v>5417</c:v>
                </c:pt>
              </c:numCache>
            </c:numRef>
          </c:val>
          <c:smooth val="0"/>
          <c:extLst>
            <c:ext xmlns:c16="http://schemas.microsoft.com/office/drawing/2014/chart" uri="{C3380CC4-5D6E-409C-BE32-E72D297353CC}">
              <c16:uniqueId val="{00000003-6E7B-4501-8D92-C5F930DE21DD}"/>
            </c:ext>
          </c:extLst>
        </c:ser>
        <c:dLbls>
          <c:showLegendKey val="0"/>
          <c:showVal val="0"/>
          <c:showCatName val="0"/>
          <c:showSerName val="0"/>
          <c:showPercent val="0"/>
          <c:showBubbleSize val="0"/>
        </c:dLbls>
        <c:marker val="1"/>
        <c:smooth val="0"/>
        <c:axId val="511309832"/>
        <c:axId val="1"/>
      </c:lineChart>
      <c:catAx>
        <c:axId val="511309832"/>
        <c:scaling>
          <c:orientation val="minMax"/>
        </c:scaling>
        <c:delete val="0"/>
        <c:axPos val="b"/>
        <c:title>
          <c:tx>
            <c:rich>
              <a:bodyPr/>
              <a:lstStyle/>
              <a:p>
                <a:pPr>
                  <a:defRPr sz="700">
                    <a:solidFill>
                      <a:schemeClr val="bg1">
                        <a:lumMod val="50000"/>
                      </a:schemeClr>
                    </a:solidFill>
                  </a:defRPr>
                </a:pPr>
                <a:r>
                  <a:rPr lang="en-US" sz="700" b="0" i="0" baseline="0">
                    <a:solidFill>
                      <a:schemeClr val="bg1">
                        <a:lumMod val="50000"/>
                      </a:schemeClr>
                    </a:solidFill>
                    <a:effectLst/>
                  </a:rPr>
                  <a:t>Source: Centers for Disease Control and Prevention, National Center for Health Statistics. Multiple Cause of Death 1999-2018 on CDC WONDER Online Database, released January, 2020</a:t>
                </a:r>
                <a:endParaRPr lang="en-US" sz="700">
                  <a:solidFill>
                    <a:schemeClr val="bg1">
                      <a:lumMod val="50000"/>
                    </a:schemeClr>
                  </a:solidFill>
                  <a:effectLst/>
                </a:endParaRPr>
              </a:p>
            </c:rich>
          </c:tx>
          <c:overlay val="0"/>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a:pPr>
            <a:endParaRPr lang="en-US"/>
          </a:p>
        </c:txPr>
        <c:crossAx val="1"/>
        <c:crosses val="autoZero"/>
        <c:auto val="1"/>
        <c:lblAlgn val="ctr"/>
        <c:lblOffset val="100"/>
        <c:noMultiLvlLbl val="0"/>
      </c:catAx>
      <c:valAx>
        <c:axId val="1"/>
        <c:scaling>
          <c:orientation val="minMax"/>
          <c:max val="25000"/>
        </c:scaling>
        <c:delete val="0"/>
        <c:axPos val="l"/>
        <c:numFmt formatCode="#,##0" sourceLinked="1"/>
        <c:majorTickMark val="none"/>
        <c:minorTickMark val="none"/>
        <c:tickLblPos val="nextTo"/>
        <c:spPr>
          <a:ln w="9525">
            <a:noFill/>
          </a:ln>
        </c:spPr>
        <c:txPr>
          <a:bodyPr rot="0" vert="horz"/>
          <a:lstStyle/>
          <a:p>
            <a:pPr>
              <a:defRPr/>
            </a:pPr>
            <a:endParaRPr lang="en-US"/>
          </a:p>
        </c:txPr>
        <c:crossAx val="511309832"/>
        <c:crosses val="autoZero"/>
        <c:crossBetween val="between"/>
      </c:valAx>
      <c:spPr>
        <a:noFill/>
        <a:ln w="25400">
          <a:noFill/>
        </a:ln>
      </c:spPr>
    </c:plotArea>
    <c:legend>
      <c:legendPos val="r"/>
      <c:layout>
        <c:manualLayout>
          <c:xMode val="edge"/>
          <c:yMode val="edge"/>
          <c:x val="0.12498131768381501"/>
          <c:y val="0.20229885057471264"/>
          <c:w val="0.48994638069705093"/>
          <c:h val="0.15057471264367817"/>
        </c:manualLayout>
      </c:layout>
      <c:overlay val="0"/>
      <c:spPr>
        <a:noFill/>
        <a:ln w="25400">
          <a:noFill/>
        </a:ln>
      </c:sp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7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National Drug Overdose Deaths</a:t>
            </a:r>
          </a:p>
          <a:p>
            <a:pPr>
              <a:defRPr/>
            </a:pPr>
            <a:r>
              <a:rPr lang="en-US"/>
              <a:t>Involving Psychostimulants With Abuse Potential</a:t>
            </a:r>
          </a:p>
          <a:p>
            <a:pPr>
              <a:defRPr/>
            </a:pPr>
            <a:r>
              <a:rPr lang="en-US"/>
              <a:t>(Mainly Methamphetamine), by Opioid Involvement </a:t>
            </a:r>
          </a:p>
          <a:p>
            <a:pPr>
              <a:defRPr/>
            </a:pPr>
            <a:r>
              <a:rPr lang="en-US"/>
              <a:t>Number Among All Ages, 1999-2018 </a:t>
            </a:r>
          </a:p>
        </c:rich>
      </c:tx>
      <c:overlay val="0"/>
      <c:spPr>
        <a:noFill/>
        <a:ln w="25400">
          <a:noFill/>
        </a:ln>
      </c:spPr>
    </c:title>
    <c:autoTitleDeleted val="0"/>
    <c:plotArea>
      <c:layout>
        <c:manualLayout>
          <c:layoutTarget val="inner"/>
          <c:xMode val="edge"/>
          <c:yMode val="edge"/>
          <c:x val="0.11081714785651793"/>
          <c:y val="0.24369647287239776"/>
          <c:w val="0.85862729658792647"/>
          <c:h val="0.5517761478445331"/>
        </c:manualLayout>
      </c:layout>
      <c:barChart>
        <c:barDir val="col"/>
        <c:grouping val="clustered"/>
        <c:varyColors val="0"/>
        <c:ser>
          <c:idx val="0"/>
          <c:order val="0"/>
          <c:tx>
            <c:v>Psychostimulants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9"/>
              <c:spPr>
                <a:noFill/>
                <a:ln w="25400">
                  <a:noFill/>
                </a:ln>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33B-4074-AC03-EA4F279F01B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Deaths'!$C$50:$V$50</c:f>
              <c:numCache>
                <c:formatCode>#,##0</c:formatCode>
                <c:ptCount val="20"/>
                <c:pt idx="0">
                  <c:v>547</c:v>
                </c:pt>
                <c:pt idx="1">
                  <c:v>578</c:v>
                </c:pt>
                <c:pt idx="2">
                  <c:v>563</c:v>
                </c:pt>
                <c:pt idx="3">
                  <c:v>941</c:v>
                </c:pt>
                <c:pt idx="4">
                  <c:v>1179</c:v>
                </c:pt>
                <c:pt idx="5">
                  <c:v>1305</c:v>
                </c:pt>
                <c:pt idx="6">
                  <c:v>1608</c:v>
                </c:pt>
                <c:pt idx="7">
                  <c:v>1462</c:v>
                </c:pt>
                <c:pt idx="8">
                  <c:v>1378</c:v>
                </c:pt>
                <c:pt idx="9">
                  <c:v>1302</c:v>
                </c:pt>
                <c:pt idx="10">
                  <c:v>1632</c:v>
                </c:pt>
                <c:pt idx="11">
                  <c:v>1854</c:v>
                </c:pt>
                <c:pt idx="12">
                  <c:v>2266</c:v>
                </c:pt>
                <c:pt idx="13">
                  <c:v>2635</c:v>
                </c:pt>
                <c:pt idx="14">
                  <c:v>3627</c:v>
                </c:pt>
                <c:pt idx="15">
                  <c:v>4298</c:v>
                </c:pt>
                <c:pt idx="16">
                  <c:v>5716</c:v>
                </c:pt>
                <c:pt idx="17">
                  <c:v>7542</c:v>
                </c:pt>
                <c:pt idx="18">
                  <c:v>10333</c:v>
                </c:pt>
                <c:pt idx="19">
                  <c:v>12676</c:v>
                </c:pt>
              </c:numCache>
            </c:numRef>
          </c:val>
          <c:extLst>
            <c:ext xmlns:c16="http://schemas.microsoft.com/office/drawing/2014/chart" uri="{C3380CC4-5D6E-409C-BE32-E72D297353CC}">
              <c16:uniqueId val="{00000001-E33B-4074-AC03-EA4F279F01B3}"/>
            </c:ext>
          </c:extLst>
        </c:ser>
        <c:dLbls>
          <c:showLegendKey val="0"/>
          <c:showVal val="0"/>
          <c:showCatName val="0"/>
          <c:showSerName val="0"/>
          <c:showPercent val="0"/>
          <c:showBubbleSize val="0"/>
        </c:dLbls>
        <c:gapWidth val="20"/>
        <c:axId val="511314752"/>
        <c:axId val="1"/>
      </c:barChart>
      <c:lineChart>
        <c:grouping val="standard"/>
        <c:varyColors val="0"/>
        <c:ser>
          <c:idx val="3"/>
          <c:order val="1"/>
          <c:tx>
            <c:v>Psychostimulants and Any Opioid</c:v>
          </c:tx>
          <c:spPr>
            <a:ln w="31750" cap="rnd">
              <a:solidFill>
                <a:srgbClr val="9BBB59"/>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Deaths'!$C$53:$V$53</c:f>
              <c:numCache>
                <c:formatCode>#,##0</c:formatCode>
                <c:ptCount val="20"/>
                <c:pt idx="0">
                  <c:v>187</c:v>
                </c:pt>
                <c:pt idx="1">
                  <c:v>202</c:v>
                </c:pt>
                <c:pt idx="2">
                  <c:v>164</c:v>
                </c:pt>
                <c:pt idx="3">
                  <c:v>325</c:v>
                </c:pt>
                <c:pt idx="4">
                  <c:v>359</c:v>
                </c:pt>
                <c:pt idx="5">
                  <c:v>407</c:v>
                </c:pt>
                <c:pt idx="6">
                  <c:v>476</c:v>
                </c:pt>
                <c:pt idx="7">
                  <c:v>526</c:v>
                </c:pt>
                <c:pt idx="8">
                  <c:v>473</c:v>
                </c:pt>
                <c:pt idx="9">
                  <c:v>495</c:v>
                </c:pt>
                <c:pt idx="10">
                  <c:v>654</c:v>
                </c:pt>
                <c:pt idx="11">
                  <c:v>640</c:v>
                </c:pt>
                <c:pt idx="12">
                  <c:v>876</c:v>
                </c:pt>
                <c:pt idx="13">
                  <c:v>993</c:v>
                </c:pt>
                <c:pt idx="14">
                  <c:v>1354</c:v>
                </c:pt>
                <c:pt idx="15">
                  <c:v>1806</c:v>
                </c:pt>
                <c:pt idx="16">
                  <c:v>2345</c:v>
                </c:pt>
                <c:pt idx="17">
                  <c:v>3416</c:v>
                </c:pt>
                <c:pt idx="18">
                  <c:v>5203</c:v>
                </c:pt>
                <c:pt idx="19">
                  <c:v>6405</c:v>
                </c:pt>
              </c:numCache>
            </c:numRef>
          </c:val>
          <c:smooth val="0"/>
          <c:extLst>
            <c:ext xmlns:c16="http://schemas.microsoft.com/office/drawing/2014/chart" uri="{C3380CC4-5D6E-409C-BE32-E72D297353CC}">
              <c16:uniqueId val="{00000002-E33B-4074-AC03-EA4F279F01B3}"/>
            </c:ext>
          </c:extLst>
        </c:ser>
        <c:ser>
          <c:idx val="2"/>
          <c:order val="2"/>
          <c:tx>
            <c:v>Psychostimulants Without Any Opioid</c:v>
          </c:tx>
          <c:spPr>
            <a:ln w="31750" cap="rnd">
              <a:solidFill>
                <a:srgbClr val="9BBB59">
                  <a:lumMod val="40000"/>
                  <a:lumOff val="60000"/>
                </a:srgbClr>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Deaths'!$C$56:$V$56</c:f>
              <c:numCache>
                <c:formatCode>#,##0</c:formatCode>
                <c:ptCount val="20"/>
                <c:pt idx="0">
                  <c:v>360</c:v>
                </c:pt>
                <c:pt idx="1">
                  <c:v>376</c:v>
                </c:pt>
                <c:pt idx="2">
                  <c:v>399</c:v>
                </c:pt>
                <c:pt idx="3">
                  <c:v>616</c:v>
                </c:pt>
                <c:pt idx="4">
                  <c:v>820</c:v>
                </c:pt>
                <c:pt idx="5">
                  <c:v>898</c:v>
                </c:pt>
                <c:pt idx="6">
                  <c:v>1132</c:v>
                </c:pt>
                <c:pt idx="7">
                  <c:v>936</c:v>
                </c:pt>
                <c:pt idx="8">
                  <c:v>905</c:v>
                </c:pt>
                <c:pt idx="9">
                  <c:v>807</c:v>
                </c:pt>
                <c:pt idx="10">
                  <c:v>978</c:v>
                </c:pt>
                <c:pt idx="11">
                  <c:v>1214</c:v>
                </c:pt>
                <c:pt idx="12">
                  <c:v>1390</c:v>
                </c:pt>
                <c:pt idx="13">
                  <c:v>1642</c:v>
                </c:pt>
                <c:pt idx="14">
                  <c:v>2273</c:v>
                </c:pt>
                <c:pt idx="15">
                  <c:v>2492</c:v>
                </c:pt>
                <c:pt idx="16">
                  <c:v>3371</c:v>
                </c:pt>
                <c:pt idx="17">
                  <c:v>4126</c:v>
                </c:pt>
                <c:pt idx="18">
                  <c:v>5130</c:v>
                </c:pt>
                <c:pt idx="19">
                  <c:v>6271</c:v>
                </c:pt>
              </c:numCache>
            </c:numRef>
          </c:val>
          <c:smooth val="0"/>
          <c:extLst>
            <c:ext xmlns:c16="http://schemas.microsoft.com/office/drawing/2014/chart" uri="{C3380CC4-5D6E-409C-BE32-E72D297353CC}">
              <c16:uniqueId val="{00000003-E33B-4074-AC03-EA4F279F01B3}"/>
            </c:ext>
          </c:extLst>
        </c:ser>
        <c:ser>
          <c:idx val="1"/>
          <c:order val="3"/>
          <c:tx>
            <c:v>Psychostimulants and Other Synthetic Narcotics</c:v>
          </c:tx>
          <c:spPr>
            <a:ln w="31750" cap="rnd">
              <a:solidFill>
                <a:srgbClr val="FFC000"/>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Deaths'!$C$59:$V$59</c:f>
              <c:numCache>
                <c:formatCode>#,##0</c:formatCode>
                <c:ptCount val="20"/>
                <c:pt idx="0">
                  <c:v>11</c:v>
                </c:pt>
                <c:pt idx="1">
                  <c:v>7</c:v>
                </c:pt>
                <c:pt idx="2">
                  <c:v>6</c:v>
                </c:pt>
                <c:pt idx="3">
                  <c:v>19</c:v>
                </c:pt>
                <c:pt idx="4">
                  <c:v>28</c:v>
                </c:pt>
                <c:pt idx="5">
                  <c:v>29</c:v>
                </c:pt>
                <c:pt idx="6">
                  <c:v>33</c:v>
                </c:pt>
                <c:pt idx="7">
                  <c:v>37</c:v>
                </c:pt>
                <c:pt idx="8">
                  <c:v>35</c:v>
                </c:pt>
                <c:pt idx="9">
                  <c:v>47</c:v>
                </c:pt>
                <c:pt idx="10">
                  <c:v>69</c:v>
                </c:pt>
                <c:pt idx="11">
                  <c:v>73</c:v>
                </c:pt>
                <c:pt idx="12">
                  <c:v>93</c:v>
                </c:pt>
                <c:pt idx="13">
                  <c:v>91</c:v>
                </c:pt>
                <c:pt idx="14">
                  <c:v>142</c:v>
                </c:pt>
                <c:pt idx="15">
                  <c:v>276</c:v>
                </c:pt>
                <c:pt idx="16">
                  <c:v>494</c:v>
                </c:pt>
                <c:pt idx="17">
                  <c:v>1042</c:v>
                </c:pt>
                <c:pt idx="18">
                  <c:v>2546</c:v>
                </c:pt>
                <c:pt idx="19">
                  <c:v>3613</c:v>
                </c:pt>
              </c:numCache>
            </c:numRef>
          </c:val>
          <c:smooth val="0"/>
          <c:extLst>
            <c:ext xmlns:c16="http://schemas.microsoft.com/office/drawing/2014/chart" uri="{C3380CC4-5D6E-409C-BE32-E72D297353CC}">
              <c16:uniqueId val="{00000004-E33B-4074-AC03-EA4F279F01B3}"/>
            </c:ext>
          </c:extLst>
        </c:ser>
        <c:dLbls>
          <c:showLegendKey val="0"/>
          <c:showVal val="0"/>
          <c:showCatName val="0"/>
          <c:showSerName val="0"/>
          <c:showPercent val="0"/>
          <c:showBubbleSize val="0"/>
        </c:dLbls>
        <c:marker val="1"/>
        <c:smooth val="0"/>
        <c:axId val="511314752"/>
        <c:axId val="1"/>
      </c:lineChart>
      <c:catAx>
        <c:axId val="511314752"/>
        <c:scaling>
          <c:orientation val="minMax"/>
        </c:scaling>
        <c:delete val="0"/>
        <c:axPos val="b"/>
        <c:title>
          <c:tx>
            <c:rich>
              <a:bodyPr/>
              <a:lstStyle/>
              <a:p>
                <a:pPr>
                  <a:defRPr sz="600">
                    <a:solidFill>
                      <a:schemeClr val="bg1">
                        <a:lumMod val="50000"/>
                      </a:schemeClr>
                    </a:solidFill>
                  </a:defRPr>
                </a:pPr>
                <a:r>
                  <a:rPr lang="en-US" sz="600" b="0" i="0" baseline="0">
                    <a:solidFill>
                      <a:schemeClr val="bg1">
                        <a:lumMod val="50000"/>
                      </a:schemeClr>
                    </a:solidFill>
                    <a:effectLst/>
                  </a:rPr>
                  <a:t>Source: Centers for Disease Control and Prevention, National Center for Health Statistics. Multiple Cause of Death 1999-2018 on CDC WONDER Online Database, released January, 2020</a:t>
                </a:r>
                <a:endParaRPr lang="en-US" sz="600">
                  <a:solidFill>
                    <a:schemeClr val="bg1">
                      <a:lumMod val="50000"/>
                    </a:schemeClr>
                  </a:solidFill>
                  <a:effectLst/>
                </a:endParaRPr>
              </a:p>
            </c:rich>
          </c:tx>
          <c:layout>
            <c:manualLayout>
              <c:xMode val="edge"/>
              <c:yMode val="edge"/>
              <c:x val="0.14430463610761329"/>
              <c:y val="0.89359292417214975"/>
            </c:manualLayout>
          </c:layout>
          <c:overlay val="0"/>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a:pPr>
            <a:endParaRPr lang="en-US"/>
          </a:p>
        </c:txPr>
        <c:crossAx val="1"/>
        <c:crosses val="autoZero"/>
        <c:auto val="1"/>
        <c:lblAlgn val="ctr"/>
        <c:lblOffset val="100"/>
        <c:tickLblSkip val="2"/>
        <c:noMultiLvlLbl val="0"/>
      </c:catAx>
      <c:valAx>
        <c:axId val="1"/>
        <c:scaling>
          <c:orientation val="minMax"/>
          <c:max val="25000"/>
        </c:scaling>
        <c:delete val="0"/>
        <c:axPos val="l"/>
        <c:numFmt formatCode="#,##0" sourceLinked="1"/>
        <c:majorTickMark val="none"/>
        <c:minorTickMark val="none"/>
        <c:tickLblPos val="nextTo"/>
        <c:spPr>
          <a:ln w="9525">
            <a:noFill/>
          </a:ln>
        </c:spPr>
        <c:txPr>
          <a:bodyPr rot="0" vert="horz"/>
          <a:lstStyle/>
          <a:p>
            <a:pPr>
              <a:defRPr/>
            </a:pPr>
            <a:endParaRPr lang="en-US"/>
          </a:p>
        </c:txPr>
        <c:crossAx val="511314752"/>
        <c:crosses val="autoZero"/>
        <c:crossBetween val="between"/>
        <c:majorUnit val="5000"/>
      </c:valAx>
      <c:spPr>
        <a:noFill/>
        <a:ln w="25400">
          <a:noFill/>
        </a:ln>
      </c:spPr>
    </c:plotArea>
    <c:legend>
      <c:legendPos val="r"/>
      <c:layout>
        <c:manualLayout>
          <c:xMode val="edge"/>
          <c:yMode val="edge"/>
          <c:x val="0.14526916384954203"/>
          <c:y val="0.25685003415668933"/>
          <c:w val="0.5270302890970745"/>
          <c:h val="0.17808255132491996"/>
        </c:manualLayout>
      </c:layout>
      <c:overlay val="0"/>
      <c:spPr>
        <a:noFill/>
        <a:ln w="25400">
          <a:noFill/>
        </a:ln>
      </c:sp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7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National Drug Overdose Deaths Involving  Select Prescription and Illicit Drugs</a:t>
            </a:r>
          </a:p>
        </c:rich>
      </c:tx>
      <c:layout>
        <c:manualLayout>
          <c:xMode val="edge"/>
          <c:yMode val="edge"/>
          <c:x val="0.14669837590098192"/>
          <c:y val="1.9900497512437811E-2"/>
        </c:manualLayout>
      </c:layout>
      <c:overlay val="0"/>
      <c:spPr>
        <a:noFill/>
        <a:ln w="25400">
          <a:noFill/>
        </a:ln>
      </c:spPr>
    </c:title>
    <c:autoTitleDeleted val="0"/>
    <c:plotArea>
      <c:layout>
        <c:manualLayout>
          <c:layoutTarget val="inner"/>
          <c:xMode val="edge"/>
          <c:yMode val="edge"/>
          <c:x val="9.3319703458120365E-2"/>
          <c:y val="0.1229235458470917"/>
          <c:w val="0.62562722559088391"/>
          <c:h val="0.6413202381960319"/>
        </c:manualLayout>
      </c:layout>
      <c:lineChart>
        <c:grouping val="standard"/>
        <c:varyColors val="0"/>
        <c:ser>
          <c:idx val="2"/>
          <c:order val="0"/>
          <c:tx>
            <c:v>Synthetic Narcotics Other Than Methadone (Mainly Fentanyl)</c:v>
          </c:tx>
          <c:spPr>
            <a:ln w="31750" cap="rnd">
              <a:solidFill>
                <a:srgbClr val="FFC000"/>
              </a:solidFill>
              <a:round/>
            </a:ln>
            <a:effectLst/>
          </c:spPr>
          <c:marker>
            <c:symbol val="none"/>
          </c:marker>
          <c:dLbls>
            <c:dLbl>
              <c:idx val="19"/>
              <c:layout>
                <c:manualLayout>
                  <c:x val="-2.5995800729188216E-2"/>
                  <c:y val="-0.10369119351174026"/>
                </c:manualLayout>
              </c:layout>
              <c:spPr>
                <a:noFill/>
                <a:ln w="25400">
                  <a:noFill/>
                </a:ln>
              </c:spPr>
              <c:txPr>
                <a:bodyPr anchor="t" anchorCtr="0"/>
                <a:lstStyle/>
                <a:p>
                  <a:pPr algn="l">
                    <a:defRPr/>
                  </a:pPr>
                  <a:endParaRPr lang="en-US"/>
                </a:p>
              </c:txPr>
              <c:dLblPos val="r"/>
              <c:showLegendKey val="1"/>
              <c:showVal val="1"/>
              <c:showCatName val="0"/>
              <c:showSerName val="1"/>
              <c:showPercent val="0"/>
              <c:showBubbleSize val="0"/>
              <c:extLst>
                <c:ext xmlns:c15="http://schemas.microsoft.com/office/drawing/2012/chart" uri="{CE6537A1-D6FC-4f65-9D91-7224C49458BB}">
                  <c15:layout>
                    <c:manualLayout>
                      <c:w val="0.24774224490036595"/>
                      <c:h val="0.11859791719583437"/>
                    </c:manualLayout>
                  </c15:layout>
                </c:ext>
                <c:ext xmlns:c16="http://schemas.microsoft.com/office/drawing/2014/chart" uri="{C3380CC4-5D6E-409C-BE32-E72D297353CC}">
                  <c16:uniqueId val="{00000000-E614-474A-8854-D5DDFB41E53D}"/>
                </c:ext>
              </c:extLst>
            </c:dLbl>
            <c:spPr>
              <a:noFill/>
              <a:ln>
                <a:noFill/>
              </a:ln>
              <a:effectLst/>
            </c:spPr>
            <c:txPr>
              <a:bodyPr/>
              <a:lstStyle/>
              <a:p>
                <a:pPr algn="l">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Deaths'!$C$23:$V$23</c:f>
              <c:numCache>
                <c:formatCode>#,##0</c:formatCode>
                <c:ptCount val="20"/>
                <c:pt idx="0">
                  <c:v>730</c:v>
                </c:pt>
                <c:pt idx="1">
                  <c:v>782</c:v>
                </c:pt>
                <c:pt idx="2">
                  <c:v>957</c:v>
                </c:pt>
                <c:pt idx="3">
                  <c:v>1295</c:v>
                </c:pt>
                <c:pt idx="4">
                  <c:v>1400</c:v>
                </c:pt>
                <c:pt idx="5">
                  <c:v>1664</c:v>
                </c:pt>
                <c:pt idx="6">
                  <c:v>1742</c:v>
                </c:pt>
                <c:pt idx="7">
                  <c:v>2707</c:v>
                </c:pt>
                <c:pt idx="8">
                  <c:v>2213</c:v>
                </c:pt>
                <c:pt idx="9">
                  <c:v>2306</c:v>
                </c:pt>
                <c:pt idx="10">
                  <c:v>2946</c:v>
                </c:pt>
                <c:pt idx="11">
                  <c:v>3007</c:v>
                </c:pt>
                <c:pt idx="12">
                  <c:v>2666</c:v>
                </c:pt>
                <c:pt idx="13">
                  <c:v>2628</c:v>
                </c:pt>
                <c:pt idx="14">
                  <c:v>3105</c:v>
                </c:pt>
                <c:pt idx="15">
                  <c:v>5544</c:v>
                </c:pt>
                <c:pt idx="16">
                  <c:v>9580</c:v>
                </c:pt>
                <c:pt idx="17">
                  <c:v>19413</c:v>
                </c:pt>
                <c:pt idx="18">
                  <c:v>28466</c:v>
                </c:pt>
                <c:pt idx="19">
                  <c:v>31335</c:v>
                </c:pt>
              </c:numCache>
            </c:numRef>
          </c:val>
          <c:smooth val="0"/>
          <c:extLst>
            <c:ext xmlns:c16="http://schemas.microsoft.com/office/drawing/2014/chart" uri="{C3380CC4-5D6E-409C-BE32-E72D297353CC}">
              <c16:uniqueId val="{00000001-E614-474A-8854-D5DDFB41E53D}"/>
            </c:ext>
          </c:extLst>
        </c:ser>
        <c:ser>
          <c:idx val="1"/>
          <c:order val="1"/>
          <c:tx>
            <c:v>Prescription Opioids</c:v>
          </c:tx>
          <c:spPr>
            <a:ln w="31750" cap="rnd">
              <a:solidFill>
                <a:srgbClr val="00B0F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E614-474A-8854-D5DDFB41E53D}"/>
                </c:ext>
              </c:extLst>
            </c:dLbl>
            <c:dLbl>
              <c:idx val="1"/>
              <c:delete val="1"/>
              <c:extLst>
                <c:ext xmlns:c15="http://schemas.microsoft.com/office/drawing/2012/chart" uri="{CE6537A1-D6FC-4f65-9D91-7224C49458BB}"/>
                <c:ext xmlns:c16="http://schemas.microsoft.com/office/drawing/2014/chart" uri="{C3380CC4-5D6E-409C-BE32-E72D297353CC}">
                  <c16:uniqueId val="{00000003-E614-474A-8854-D5DDFB41E53D}"/>
                </c:ext>
              </c:extLst>
            </c:dLbl>
            <c:dLbl>
              <c:idx val="2"/>
              <c:delete val="1"/>
              <c:extLst>
                <c:ext xmlns:c15="http://schemas.microsoft.com/office/drawing/2012/chart" uri="{CE6537A1-D6FC-4f65-9D91-7224C49458BB}"/>
                <c:ext xmlns:c16="http://schemas.microsoft.com/office/drawing/2014/chart" uri="{C3380CC4-5D6E-409C-BE32-E72D297353CC}">
                  <c16:uniqueId val="{00000004-E614-474A-8854-D5DDFB41E53D}"/>
                </c:ext>
              </c:extLst>
            </c:dLbl>
            <c:dLbl>
              <c:idx val="3"/>
              <c:delete val="1"/>
              <c:extLst>
                <c:ext xmlns:c15="http://schemas.microsoft.com/office/drawing/2012/chart" uri="{CE6537A1-D6FC-4f65-9D91-7224C49458BB}"/>
                <c:ext xmlns:c16="http://schemas.microsoft.com/office/drawing/2014/chart" uri="{C3380CC4-5D6E-409C-BE32-E72D297353CC}">
                  <c16:uniqueId val="{00000005-E614-474A-8854-D5DDFB41E53D}"/>
                </c:ext>
              </c:extLst>
            </c:dLbl>
            <c:dLbl>
              <c:idx val="4"/>
              <c:delete val="1"/>
              <c:extLst>
                <c:ext xmlns:c15="http://schemas.microsoft.com/office/drawing/2012/chart" uri="{CE6537A1-D6FC-4f65-9D91-7224C49458BB}"/>
                <c:ext xmlns:c16="http://schemas.microsoft.com/office/drawing/2014/chart" uri="{C3380CC4-5D6E-409C-BE32-E72D297353CC}">
                  <c16:uniqueId val="{00000006-E614-474A-8854-D5DDFB41E53D}"/>
                </c:ext>
              </c:extLst>
            </c:dLbl>
            <c:dLbl>
              <c:idx val="5"/>
              <c:delete val="1"/>
              <c:extLst>
                <c:ext xmlns:c15="http://schemas.microsoft.com/office/drawing/2012/chart" uri="{CE6537A1-D6FC-4f65-9D91-7224C49458BB}"/>
                <c:ext xmlns:c16="http://schemas.microsoft.com/office/drawing/2014/chart" uri="{C3380CC4-5D6E-409C-BE32-E72D297353CC}">
                  <c16:uniqueId val="{00000007-E614-474A-8854-D5DDFB41E53D}"/>
                </c:ext>
              </c:extLst>
            </c:dLbl>
            <c:dLbl>
              <c:idx val="6"/>
              <c:delete val="1"/>
              <c:extLst>
                <c:ext xmlns:c15="http://schemas.microsoft.com/office/drawing/2012/chart" uri="{CE6537A1-D6FC-4f65-9D91-7224C49458BB}"/>
                <c:ext xmlns:c16="http://schemas.microsoft.com/office/drawing/2014/chart" uri="{C3380CC4-5D6E-409C-BE32-E72D297353CC}">
                  <c16:uniqueId val="{00000008-E614-474A-8854-D5DDFB41E53D}"/>
                </c:ext>
              </c:extLst>
            </c:dLbl>
            <c:dLbl>
              <c:idx val="7"/>
              <c:delete val="1"/>
              <c:extLst>
                <c:ext xmlns:c15="http://schemas.microsoft.com/office/drawing/2012/chart" uri="{CE6537A1-D6FC-4f65-9D91-7224C49458BB}"/>
                <c:ext xmlns:c16="http://schemas.microsoft.com/office/drawing/2014/chart" uri="{C3380CC4-5D6E-409C-BE32-E72D297353CC}">
                  <c16:uniqueId val="{00000009-E614-474A-8854-D5DDFB41E53D}"/>
                </c:ext>
              </c:extLst>
            </c:dLbl>
            <c:dLbl>
              <c:idx val="8"/>
              <c:delete val="1"/>
              <c:extLst>
                <c:ext xmlns:c15="http://schemas.microsoft.com/office/drawing/2012/chart" uri="{CE6537A1-D6FC-4f65-9D91-7224C49458BB}"/>
                <c:ext xmlns:c16="http://schemas.microsoft.com/office/drawing/2014/chart" uri="{C3380CC4-5D6E-409C-BE32-E72D297353CC}">
                  <c16:uniqueId val="{0000000A-E614-474A-8854-D5DDFB41E53D}"/>
                </c:ext>
              </c:extLst>
            </c:dLbl>
            <c:dLbl>
              <c:idx val="9"/>
              <c:delete val="1"/>
              <c:extLst>
                <c:ext xmlns:c15="http://schemas.microsoft.com/office/drawing/2012/chart" uri="{CE6537A1-D6FC-4f65-9D91-7224C49458BB}"/>
                <c:ext xmlns:c16="http://schemas.microsoft.com/office/drawing/2014/chart" uri="{C3380CC4-5D6E-409C-BE32-E72D297353CC}">
                  <c16:uniqueId val="{0000000B-E614-474A-8854-D5DDFB41E53D}"/>
                </c:ext>
              </c:extLst>
            </c:dLbl>
            <c:dLbl>
              <c:idx val="10"/>
              <c:delete val="1"/>
              <c:extLst>
                <c:ext xmlns:c15="http://schemas.microsoft.com/office/drawing/2012/chart" uri="{CE6537A1-D6FC-4f65-9D91-7224C49458BB}"/>
                <c:ext xmlns:c16="http://schemas.microsoft.com/office/drawing/2014/chart" uri="{C3380CC4-5D6E-409C-BE32-E72D297353CC}">
                  <c16:uniqueId val="{0000000C-E614-474A-8854-D5DDFB41E53D}"/>
                </c:ext>
              </c:extLst>
            </c:dLbl>
            <c:dLbl>
              <c:idx val="11"/>
              <c:delete val="1"/>
              <c:extLst>
                <c:ext xmlns:c15="http://schemas.microsoft.com/office/drawing/2012/chart" uri="{CE6537A1-D6FC-4f65-9D91-7224C49458BB}"/>
                <c:ext xmlns:c16="http://schemas.microsoft.com/office/drawing/2014/chart" uri="{C3380CC4-5D6E-409C-BE32-E72D297353CC}">
                  <c16:uniqueId val="{0000000D-E614-474A-8854-D5DDFB41E53D}"/>
                </c:ext>
              </c:extLst>
            </c:dLbl>
            <c:dLbl>
              <c:idx val="12"/>
              <c:delete val="1"/>
              <c:extLst>
                <c:ext xmlns:c15="http://schemas.microsoft.com/office/drawing/2012/chart" uri="{CE6537A1-D6FC-4f65-9D91-7224C49458BB}"/>
                <c:ext xmlns:c16="http://schemas.microsoft.com/office/drawing/2014/chart" uri="{C3380CC4-5D6E-409C-BE32-E72D297353CC}">
                  <c16:uniqueId val="{0000000E-E614-474A-8854-D5DDFB41E53D}"/>
                </c:ext>
              </c:extLst>
            </c:dLbl>
            <c:dLbl>
              <c:idx val="13"/>
              <c:delete val="1"/>
              <c:extLst>
                <c:ext xmlns:c15="http://schemas.microsoft.com/office/drawing/2012/chart" uri="{CE6537A1-D6FC-4f65-9D91-7224C49458BB}"/>
                <c:ext xmlns:c16="http://schemas.microsoft.com/office/drawing/2014/chart" uri="{C3380CC4-5D6E-409C-BE32-E72D297353CC}">
                  <c16:uniqueId val="{0000000F-E614-474A-8854-D5DDFB41E53D}"/>
                </c:ext>
              </c:extLst>
            </c:dLbl>
            <c:dLbl>
              <c:idx val="14"/>
              <c:delete val="1"/>
              <c:extLst>
                <c:ext xmlns:c15="http://schemas.microsoft.com/office/drawing/2012/chart" uri="{CE6537A1-D6FC-4f65-9D91-7224C49458BB}"/>
                <c:ext xmlns:c16="http://schemas.microsoft.com/office/drawing/2014/chart" uri="{C3380CC4-5D6E-409C-BE32-E72D297353CC}">
                  <c16:uniqueId val="{00000010-E614-474A-8854-D5DDFB41E53D}"/>
                </c:ext>
              </c:extLst>
            </c:dLbl>
            <c:dLbl>
              <c:idx val="15"/>
              <c:delete val="1"/>
              <c:extLst>
                <c:ext xmlns:c15="http://schemas.microsoft.com/office/drawing/2012/chart" uri="{CE6537A1-D6FC-4f65-9D91-7224C49458BB}"/>
                <c:ext xmlns:c16="http://schemas.microsoft.com/office/drawing/2014/chart" uri="{C3380CC4-5D6E-409C-BE32-E72D297353CC}">
                  <c16:uniqueId val="{00000011-E614-474A-8854-D5DDFB41E53D}"/>
                </c:ext>
              </c:extLst>
            </c:dLbl>
            <c:dLbl>
              <c:idx val="16"/>
              <c:delete val="1"/>
              <c:extLst>
                <c:ext xmlns:c15="http://schemas.microsoft.com/office/drawing/2012/chart" uri="{CE6537A1-D6FC-4f65-9D91-7224C49458BB}"/>
                <c:ext xmlns:c16="http://schemas.microsoft.com/office/drawing/2014/chart" uri="{C3380CC4-5D6E-409C-BE32-E72D297353CC}">
                  <c16:uniqueId val="{00000012-E614-474A-8854-D5DDFB41E53D}"/>
                </c:ext>
              </c:extLst>
            </c:dLbl>
            <c:dLbl>
              <c:idx val="17"/>
              <c:delete val="1"/>
              <c:extLst>
                <c:ext xmlns:c15="http://schemas.microsoft.com/office/drawing/2012/chart" uri="{CE6537A1-D6FC-4f65-9D91-7224C49458BB}"/>
                <c:ext xmlns:c16="http://schemas.microsoft.com/office/drawing/2014/chart" uri="{C3380CC4-5D6E-409C-BE32-E72D297353CC}">
                  <c16:uniqueId val="{00000013-E614-474A-8854-D5DDFB41E53D}"/>
                </c:ext>
              </c:extLst>
            </c:dLbl>
            <c:dLbl>
              <c:idx val="18"/>
              <c:delete val="1"/>
              <c:extLst>
                <c:ext xmlns:c15="http://schemas.microsoft.com/office/drawing/2012/chart" uri="{CE6537A1-D6FC-4f65-9D91-7224C49458BB}"/>
                <c:ext xmlns:c16="http://schemas.microsoft.com/office/drawing/2014/chart" uri="{C3380CC4-5D6E-409C-BE32-E72D297353CC}">
                  <c16:uniqueId val="{00000014-E614-474A-8854-D5DDFB41E53D}"/>
                </c:ext>
              </c:extLst>
            </c:dLbl>
            <c:dLbl>
              <c:idx val="19"/>
              <c:layout>
                <c:manualLayout>
                  <c:x val="-1.0035340689754236E-3"/>
                  <c:y val="-0.23275618773459769"/>
                </c:manualLayout>
              </c:layout>
              <c:dLblPos val="r"/>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5-E614-474A-8854-D5DDFB41E53D}"/>
                </c:ext>
              </c:extLst>
            </c:dLbl>
            <c:spPr>
              <a:noFill/>
              <a:ln w="25400">
                <a:noFill/>
              </a:ln>
            </c:spPr>
            <c:txPr>
              <a:bodyPr/>
              <a:lstStyle/>
              <a:p>
                <a:pPr algn="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Deaths'!$C$14:$V$14</c:f>
              <c:numCache>
                <c:formatCode>#,##0</c:formatCode>
                <c:ptCount val="20"/>
                <c:pt idx="0">
                  <c:v>3442</c:v>
                </c:pt>
                <c:pt idx="1">
                  <c:v>3785</c:v>
                </c:pt>
                <c:pt idx="2">
                  <c:v>4770</c:v>
                </c:pt>
                <c:pt idx="3">
                  <c:v>6483</c:v>
                </c:pt>
                <c:pt idx="4">
                  <c:v>7461</c:v>
                </c:pt>
                <c:pt idx="5">
                  <c:v>8577</c:v>
                </c:pt>
                <c:pt idx="6">
                  <c:v>9612</c:v>
                </c:pt>
                <c:pt idx="7">
                  <c:v>11589</c:v>
                </c:pt>
                <c:pt idx="8">
                  <c:v>12796</c:v>
                </c:pt>
                <c:pt idx="9">
                  <c:v>13149</c:v>
                </c:pt>
                <c:pt idx="10">
                  <c:v>13523</c:v>
                </c:pt>
                <c:pt idx="11">
                  <c:v>14583</c:v>
                </c:pt>
                <c:pt idx="12">
                  <c:v>15140</c:v>
                </c:pt>
                <c:pt idx="13">
                  <c:v>14240</c:v>
                </c:pt>
                <c:pt idx="14">
                  <c:v>14145</c:v>
                </c:pt>
                <c:pt idx="15">
                  <c:v>14838</c:v>
                </c:pt>
                <c:pt idx="16">
                  <c:v>15281</c:v>
                </c:pt>
                <c:pt idx="17">
                  <c:v>17087</c:v>
                </c:pt>
                <c:pt idx="18">
                  <c:v>17029</c:v>
                </c:pt>
                <c:pt idx="19">
                  <c:v>14975</c:v>
                </c:pt>
              </c:numCache>
            </c:numRef>
          </c:val>
          <c:smooth val="0"/>
          <c:extLst>
            <c:ext xmlns:c16="http://schemas.microsoft.com/office/drawing/2014/chart" uri="{C3380CC4-5D6E-409C-BE32-E72D297353CC}">
              <c16:uniqueId val="{00000016-E614-474A-8854-D5DDFB41E53D}"/>
            </c:ext>
          </c:extLst>
        </c:ser>
        <c:ser>
          <c:idx val="0"/>
          <c:order val="2"/>
          <c:tx>
            <c:v>Heroin</c:v>
          </c:tx>
          <c:spPr>
            <a:ln w="31750" cap="rnd">
              <a:solidFill>
                <a:srgbClr val="00B050"/>
              </a:solidFill>
              <a:round/>
            </a:ln>
            <a:effectLst/>
          </c:spPr>
          <c:marker>
            <c:symbol val="none"/>
          </c:marker>
          <c:dLbls>
            <c:dLbl>
              <c:idx val="18"/>
              <c:layout>
                <c:manualLayout>
                  <c:x val="3.2121724429416736E-2"/>
                  <c:y val="-0.16318407960199005"/>
                </c:manualLayout>
              </c:layout>
              <c:tx>
                <c:rich>
                  <a:bodyPr/>
                  <a:lstStyle/>
                  <a:p>
                    <a:fld id="{90DE8FFD-40EC-45D7-A976-414D7B13D23C}" type="SERIESNAME">
                      <a:rPr lang="en-US"/>
                      <a:pPr/>
                      <a:t>[SERIES NAME]</a:t>
                    </a:fld>
                    <a:r>
                      <a:rPr lang="en-US"/>
                      <a:t>, 14,996</a:t>
                    </a:r>
                  </a:p>
                </c:rich>
              </c:tx>
              <c:showLegendKey val="1"/>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8C67-41AB-9499-DD12F874185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Deaths'!$C$26:$V$26</c:f>
              <c:numCache>
                <c:formatCode>#,##0</c:formatCode>
                <c:ptCount val="20"/>
                <c:pt idx="0">
                  <c:v>1960</c:v>
                </c:pt>
                <c:pt idx="1">
                  <c:v>1842</c:v>
                </c:pt>
                <c:pt idx="2">
                  <c:v>1779</c:v>
                </c:pt>
                <c:pt idx="3">
                  <c:v>2089</c:v>
                </c:pt>
                <c:pt idx="4">
                  <c:v>2080</c:v>
                </c:pt>
                <c:pt idx="5">
                  <c:v>1878</c:v>
                </c:pt>
                <c:pt idx="6">
                  <c:v>2009</c:v>
                </c:pt>
                <c:pt idx="7">
                  <c:v>2088</c:v>
                </c:pt>
                <c:pt idx="8">
                  <c:v>2399</c:v>
                </c:pt>
                <c:pt idx="9">
                  <c:v>3041</c:v>
                </c:pt>
                <c:pt idx="10">
                  <c:v>3278</c:v>
                </c:pt>
                <c:pt idx="11">
                  <c:v>3036</c:v>
                </c:pt>
                <c:pt idx="12">
                  <c:v>4397</c:v>
                </c:pt>
                <c:pt idx="13">
                  <c:v>5925</c:v>
                </c:pt>
                <c:pt idx="14">
                  <c:v>8257</c:v>
                </c:pt>
                <c:pt idx="15">
                  <c:v>10574</c:v>
                </c:pt>
                <c:pt idx="16">
                  <c:v>12989</c:v>
                </c:pt>
                <c:pt idx="17">
                  <c:v>15469</c:v>
                </c:pt>
                <c:pt idx="18">
                  <c:v>15482</c:v>
                </c:pt>
                <c:pt idx="19">
                  <c:v>14996</c:v>
                </c:pt>
              </c:numCache>
            </c:numRef>
          </c:val>
          <c:smooth val="0"/>
          <c:extLst>
            <c:ext xmlns:c16="http://schemas.microsoft.com/office/drawing/2014/chart" uri="{C3380CC4-5D6E-409C-BE32-E72D297353CC}">
              <c16:uniqueId val="{00000017-E614-474A-8854-D5DDFB41E53D}"/>
            </c:ext>
          </c:extLst>
        </c:ser>
        <c:ser>
          <c:idx val="3"/>
          <c:order val="3"/>
          <c:tx>
            <c:v>Cocaine</c:v>
          </c:tx>
          <c:spPr>
            <a:ln w="31750" cap="rnd">
              <a:solidFill>
                <a:srgbClr val="9BBB59">
                  <a:lumMod val="50000"/>
                </a:srgbClr>
              </a:solidFill>
              <a:round/>
            </a:ln>
            <a:effectLst/>
          </c:spPr>
          <c:marker>
            <c:symbol val="none"/>
          </c:marker>
          <c:dLbls>
            <c:dLbl>
              <c:idx val="19"/>
              <c:layout>
                <c:manualLayout>
                  <c:x val="6.8702950592714374E-4"/>
                  <c:y val="-0.10680675363340776"/>
                </c:manualLayout>
              </c:layout>
              <c:spPr>
                <a:noFill/>
                <a:ln w="25400">
                  <a:noFill/>
                </a:ln>
              </c:spPr>
              <c:txPr>
                <a:bodyPr/>
                <a:lstStyle/>
                <a:p>
                  <a:pPr algn="l">
                    <a:defRPr/>
                  </a:pPr>
                  <a:endParaRPr lang="en-US"/>
                </a:p>
              </c:txPr>
              <c:dLblPos val="r"/>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E614-474A-8854-D5DDFB41E53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Deaths'!$C$35:$V$35</c:f>
              <c:numCache>
                <c:formatCode>#,##0</c:formatCode>
                <c:ptCount val="20"/>
                <c:pt idx="0">
                  <c:v>3822</c:v>
                </c:pt>
                <c:pt idx="1">
                  <c:v>3544</c:v>
                </c:pt>
                <c:pt idx="2">
                  <c:v>3833</c:v>
                </c:pt>
                <c:pt idx="3">
                  <c:v>4599</c:v>
                </c:pt>
                <c:pt idx="4">
                  <c:v>5199</c:v>
                </c:pt>
                <c:pt idx="5">
                  <c:v>5443</c:v>
                </c:pt>
                <c:pt idx="6">
                  <c:v>6208</c:v>
                </c:pt>
                <c:pt idx="7">
                  <c:v>7448</c:v>
                </c:pt>
                <c:pt idx="8">
                  <c:v>6512</c:v>
                </c:pt>
                <c:pt idx="9">
                  <c:v>5129</c:v>
                </c:pt>
                <c:pt idx="10">
                  <c:v>4350</c:v>
                </c:pt>
                <c:pt idx="11">
                  <c:v>4183</c:v>
                </c:pt>
                <c:pt idx="12">
                  <c:v>4681</c:v>
                </c:pt>
                <c:pt idx="13">
                  <c:v>4404</c:v>
                </c:pt>
                <c:pt idx="14">
                  <c:v>4944</c:v>
                </c:pt>
                <c:pt idx="15">
                  <c:v>5415</c:v>
                </c:pt>
                <c:pt idx="16">
                  <c:v>6784</c:v>
                </c:pt>
                <c:pt idx="17">
                  <c:v>10375</c:v>
                </c:pt>
                <c:pt idx="18">
                  <c:v>13942</c:v>
                </c:pt>
                <c:pt idx="19">
                  <c:v>14666</c:v>
                </c:pt>
              </c:numCache>
            </c:numRef>
          </c:val>
          <c:smooth val="0"/>
          <c:extLst>
            <c:ext xmlns:c16="http://schemas.microsoft.com/office/drawing/2014/chart" uri="{C3380CC4-5D6E-409C-BE32-E72D297353CC}">
              <c16:uniqueId val="{00000019-E614-474A-8854-D5DDFB41E53D}"/>
            </c:ext>
          </c:extLst>
        </c:ser>
        <c:ser>
          <c:idx val="5"/>
          <c:order val="4"/>
          <c:tx>
            <c:v>Benzodiazepines</c:v>
          </c:tx>
          <c:spPr>
            <a:ln w="31750" cap="rnd">
              <a:solidFill>
                <a:srgbClr val="EEECE1">
                  <a:lumMod val="50000"/>
                </a:srgbClr>
              </a:solidFill>
              <a:round/>
            </a:ln>
            <a:effectLst/>
          </c:spPr>
          <c:marker>
            <c:symbol val="none"/>
          </c:marker>
          <c:dLbls>
            <c:dLbl>
              <c:idx val="19"/>
              <c:layout>
                <c:manualLayout>
                  <c:x val="2.6285767533496185E-3"/>
                  <c:y val="6.256183648685705E-2"/>
                </c:manualLayout>
              </c:layout>
              <c:spPr>
                <a:noFill/>
                <a:ln w="25400">
                  <a:noFill/>
                </a:ln>
              </c:spPr>
              <c:txPr>
                <a:bodyPr/>
                <a:lstStyle/>
                <a:p>
                  <a:pPr>
                    <a:defRPr/>
                  </a:pPr>
                  <a:endParaRPr lang="en-US"/>
                </a:p>
              </c:txPr>
              <c:dLblPos val="r"/>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E614-474A-8854-D5DDFB41E53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Deaths'!$C$65:$V$65</c:f>
              <c:numCache>
                <c:formatCode>#,##0</c:formatCode>
                <c:ptCount val="20"/>
                <c:pt idx="0">
                  <c:v>1135</c:v>
                </c:pt>
                <c:pt idx="1">
                  <c:v>1298</c:v>
                </c:pt>
                <c:pt idx="2">
                  <c:v>1594</c:v>
                </c:pt>
                <c:pt idx="3">
                  <c:v>2022</c:v>
                </c:pt>
                <c:pt idx="4">
                  <c:v>2248</c:v>
                </c:pt>
                <c:pt idx="5">
                  <c:v>2627</c:v>
                </c:pt>
                <c:pt idx="6">
                  <c:v>3084</c:v>
                </c:pt>
                <c:pt idx="7">
                  <c:v>3835</c:v>
                </c:pt>
                <c:pt idx="8">
                  <c:v>4500</c:v>
                </c:pt>
                <c:pt idx="9">
                  <c:v>5010</c:v>
                </c:pt>
                <c:pt idx="10">
                  <c:v>5567</c:v>
                </c:pt>
                <c:pt idx="11">
                  <c:v>6497</c:v>
                </c:pt>
                <c:pt idx="12">
                  <c:v>6872</c:v>
                </c:pt>
                <c:pt idx="13">
                  <c:v>6524</c:v>
                </c:pt>
                <c:pt idx="14">
                  <c:v>6973</c:v>
                </c:pt>
                <c:pt idx="15">
                  <c:v>7945</c:v>
                </c:pt>
                <c:pt idx="16">
                  <c:v>8791</c:v>
                </c:pt>
                <c:pt idx="17">
                  <c:v>10684</c:v>
                </c:pt>
                <c:pt idx="18">
                  <c:v>11537</c:v>
                </c:pt>
                <c:pt idx="19">
                  <c:v>10724</c:v>
                </c:pt>
              </c:numCache>
            </c:numRef>
          </c:val>
          <c:smooth val="0"/>
          <c:extLst>
            <c:ext xmlns:c16="http://schemas.microsoft.com/office/drawing/2014/chart" uri="{C3380CC4-5D6E-409C-BE32-E72D297353CC}">
              <c16:uniqueId val="{0000001B-E614-474A-8854-D5DDFB41E53D}"/>
            </c:ext>
          </c:extLst>
        </c:ser>
        <c:ser>
          <c:idx val="4"/>
          <c:order val="5"/>
          <c:tx>
            <c:v>Psychostimulants with Abuse Potential (Including Methamphetamine)</c:v>
          </c:tx>
          <c:spPr>
            <a:ln w="31750" cap="rnd">
              <a:solidFill>
                <a:srgbClr val="1F497D"/>
              </a:solidFill>
              <a:round/>
            </a:ln>
            <a:effectLst/>
          </c:spPr>
          <c:marker>
            <c:symbol val="none"/>
          </c:marker>
          <c:dLbls>
            <c:dLbl>
              <c:idx val="19"/>
              <c:layout>
                <c:manualLayout>
                  <c:x val="-2.4513881031143298E-2"/>
                  <c:y val="-1.9900497512437811E-2"/>
                </c:manualLayout>
              </c:layout>
              <c:spPr>
                <a:noFill/>
                <a:ln>
                  <a:noFill/>
                </a:ln>
                <a:effectLst/>
              </c:spPr>
              <c:txPr>
                <a:bodyPr anchor="t" anchorCtr="0"/>
                <a:lstStyle/>
                <a:p>
                  <a:pPr algn="l">
                    <a:defRPr/>
                  </a:pPr>
                  <a:endParaRPr lang="en-US"/>
                </a:p>
              </c:txPr>
              <c:showLegendKey val="1"/>
              <c:showVal val="1"/>
              <c:showCatName val="0"/>
              <c:showSerName val="1"/>
              <c:showPercent val="0"/>
              <c:showBubbleSize val="0"/>
              <c:extLst>
                <c:ext xmlns:c15="http://schemas.microsoft.com/office/drawing/2012/chart" uri="{CE6537A1-D6FC-4f65-9D91-7224C49458BB}">
                  <c15:layout>
                    <c:manualLayout>
                      <c:w val="0.23443786982248518"/>
                      <c:h val="0.1431046343087711"/>
                    </c:manualLayout>
                  </c15:layout>
                </c:ext>
                <c:ext xmlns:c16="http://schemas.microsoft.com/office/drawing/2014/chart" uri="{C3380CC4-5D6E-409C-BE32-E72D297353CC}">
                  <c16:uniqueId val="{0000001C-E614-474A-8854-D5DDFB41E53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Deaths'!$C$50:$V$50</c:f>
              <c:numCache>
                <c:formatCode>#,##0</c:formatCode>
                <c:ptCount val="20"/>
                <c:pt idx="0">
                  <c:v>547</c:v>
                </c:pt>
                <c:pt idx="1">
                  <c:v>578</c:v>
                </c:pt>
                <c:pt idx="2">
                  <c:v>563</c:v>
                </c:pt>
                <c:pt idx="3">
                  <c:v>941</c:v>
                </c:pt>
                <c:pt idx="4">
                  <c:v>1179</c:v>
                </c:pt>
                <c:pt idx="5">
                  <c:v>1305</c:v>
                </c:pt>
                <c:pt idx="6">
                  <c:v>1608</c:v>
                </c:pt>
                <c:pt idx="7">
                  <c:v>1462</c:v>
                </c:pt>
                <c:pt idx="8">
                  <c:v>1378</c:v>
                </c:pt>
                <c:pt idx="9">
                  <c:v>1302</c:v>
                </c:pt>
                <c:pt idx="10">
                  <c:v>1632</c:v>
                </c:pt>
                <c:pt idx="11">
                  <c:v>1854</c:v>
                </c:pt>
                <c:pt idx="12">
                  <c:v>2266</c:v>
                </c:pt>
                <c:pt idx="13">
                  <c:v>2635</c:v>
                </c:pt>
                <c:pt idx="14">
                  <c:v>3627</c:v>
                </c:pt>
                <c:pt idx="15">
                  <c:v>4298</c:v>
                </c:pt>
                <c:pt idx="16">
                  <c:v>5716</c:v>
                </c:pt>
                <c:pt idx="17">
                  <c:v>7542</c:v>
                </c:pt>
                <c:pt idx="18">
                  <c:v>10333</c:v>
                </c:pt>
                <c:pt idx="19">
                  <c:v>12676</c:v>
                </c:pt>
              </c:numCache>
            </c:numRef>
          </c:val>
          <c:smooth val="0"/>
          <c:extLst>
            <c:ext xmlns:c16="http://schemas.microsoft.com/office/drawing/2014/chart" uri="{C3380CC4-5D6E-409C-BE32-E72D297353CC}">
              <c16:uniqueId val="{0000001D-E614-474A-8854-D5DDFB41E53D}"/>
            </c:ext>
          </c:extLst>
        </c:ser>
        <c:ser>
          <c:idx val="6"/>
          <c:order val="6"/>
          <c:tx>
            <c:v>Antidepressants</c:v>
          </c:tx>
          <c:spPr>
            <a:ln w="31750" cap="rnd">
              <a:solidFill>
                <a:srgbClr val="92D050"/>
              </a:solidFill>
              <a:round/>
            </a:ln>
            <a:effectLst/>
          </c:spPr>
          <c:marker>
            <c:symbol val="none"/>
          </c:marker>
          <c:dLbls>
            <c:dLbl>
              <c:idx val="19"/>
              <c:layout>
                <c:manualLayout>
                  <c:x val="4.5699908813173502E-3"/>
                  <c:y val="3.4622478160379208E-2"/>
                </c:manualLayout>
              </c:layout>
              <c:spPr>
                <a:noFill/>
                <a:ln w="25400">
                  <a:noFill/>
                </a:ln>
              </c:spPr>
              <c:txPr>
                <a:bodyPr/>
                <a:lstStyle/>
                <a:p>
                  <a:pPr>
                    <a:defRPr/>
                  </a:pPr>
                  <a:endParaRPr lang="en-US"/>
                </a:p>
              </c:txPr>
              <c:dLblPos val="r"/>
              <c:showLegendKey val="1"/>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E614-474A-8854-D5DDFB41E53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Deaths'!$C$80:$V$80</c:f>
              <c:numCache>
                <c:formatCode>#,##0</c:formatCode>
                <c:ptCount val="20"/>
                <c:pt idx="0">
                  <c:v>1749</c:v>
                </c:pt>
                <c:pt idx="1">
                  <c:v>1798</c:v>
                </c:pt>
                <c:pt idx="2">
                  <c:v>2017</c:v>
                </c:pt>
                <c:pt idx="3">
                  <c:v>2370</c:v>
                </c:pt>
                <c:pt idx="4">
                  <c:v>2512</c:v>
                </c:pt>
                <c:pt idx="5">
                  <c:v>2758</c:v>
                </c:pt>
                <c:pt idx="6">
                  <c:v>2861</c:v>
                </c:pt>
                <c:pt idx="7">
                  <c:v>3133</c:v>
                </c:pt>
                <c:pt idx="8">
                  <c:v>3425</c:v>
                </c:pt>
                <c:pt idx="9">
                  <c:v>3610</c:v>
                </c:pt>
                <c:pt idx="10">
                  <c:v>3768</c:v>
                </c:pt>
                <c:pt idx="11">
                  <c:v>3889</c:v>
                </c:pt>
                <c:pt idx="12">
                  <c:v>4113</c:v>
                </c:pt>
                <c:pt idx="13">
                  <c:v>4259</c:v>
                </c:pt>
                <c:pt idx="14">
                  <c:v>4458</c:v>
                </c:pt>
                <c:pt idx="15">
                  <c:v>4768</c:v>
                </c:pt>
                <c:pt idx="16">
                  <c:v>4894</c:v>
                </c:pt>
                <c:pt idx="17">
                  <c:v>4812</c:v>
                </c:pt>
                <c:pt idx="18">
                  <c:v>5269</c:v>
                </c:pt>
                <c:pt idx="19">
                  <c:v>5064</c:v>
                </c:pt>
              </c:numCache>
            </c:numRef>
          </c:val>
          <c:smooth val="0"/>
          <c:extLst>
            <c:ext xmlns:c16="http://schemas.microsoft.com/office/drawing/2014/chart" uri="{C3380CC4-5D6E-409C-BE32-E72D297353CC}">
              <c16:uniqueId val="{0000001F-E614-474A-8854-D5DDFB41E53D}"/>
            </c:ext>
          </c:extLst>
        </c:ser>
        <c:dLbls>
          <c:showLegendKey val="0"/>
          <c:showVal val="0"/>
          <c:showCatName val="0"/>
          <c:showSerName val="0"/>
          <c:showPercent val="0"/>
          <c:showBubbleSize val="0"/>
        </c:dLbls>
        <c:smooth val="0"/>
        <c:axId val="511283592"/>
        <c:axId val="1"/>
      </c:lineChart>
      <c:catAx>
        <c:axId val="511283592"/>
        <c:scaling>
          <c:orientation val="minMax"/>
        </c:scaling>
        <c:delete val="0"/>
        <c:axPos val="b"/>
        <c:title>
          <c:tx>
            <c:rich>
              <a:bodyPr/>
              <a:lstStyle/>
              <a:p>
                <a:pPr>
                  <a:defRPr sz="800">
                    <a:solidFill>
                      <a:schemeClr val="bg1">
                        <a:lumMod val="50000"/>
                      </a:schemeClr>
                    </a:solidFill>
                  </a:defRPr>
                </a:pPr>
                <a:r>
                  <a:rPr lang="en-US" sz="800" b="0" i="0" baseline="0">
                    <a:solidFill>
                      <a:schemeClr val="bg1">
                        <a:lumMod val="50000"/>
                      </a:schemeClr>
                    </a:solidFill>
                    <a:effectLst/>
                  </a:rPr>
                  <a:t>Source: Centers for Disease Control and Prevention, National Center for Health Statistics. Multiple Cause of Death 1999-2018 on CDC WONDER Online Database, released January, 2020</a:t>
                </a:r>
                <a:endParaRPr lang="en-US" sz="800">
                  <a:solidFill>
                    <a:schemeClr val="bg1">
                      <a:lumMod val="50000"/>
                    </a:schemeClr>
                  </a:solidFill>
                  <a:effectLst/>
                </a:endParaRPr>
              </a:p>
            </c:rich>
          </c:tx>
          <c:layout>
            <c:manualLayout>
              <c:xMode val="edge"/>
              <c:yMode val="edge"/>
              <c:x val="0.1206690751274663"/>
              <c:y val="0.87648745519713267"/>
            </c:manualLayout>
          </c:layout>
          <c:overlay val="0"/>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2700000" vert="horz"/>
          <a:lstStyle/>
          <a:p>
            <a:pPr>
              <a:defRPr/>
            </a:pPr>
            <a:endParaRPr lang="en-US"/>
          </a:p>
        </c:txPr>
        <c:crossAx val="1"/>
        <c:crosses val="autoZero"/>
        <c:auto val="1"/>
        <c:lblAlgn val="ctr"/>
        <c:lblOffset val="100"/>
        <c:noMultiLvlLbl val="0"/>
      </c:catAx>
      <c:valAx>
        <c:axId val="1"/>
        <c:scaling>
          <c:orientation val="minMax"/>
          <c:max val="50000"/>
        </c:scaling>
        <c:delete val="0"/>
        <c:axPos val="l"/>
        <c:numFmt formatCode="#,##0" sourceLinked="1"/>
        <c:majorTickMark val="none"/>
        <c:minorTickMark val="none"/>
        <c:tickLblPos val="nextTo"/>
        <c:spPr>
          <a:ln w="9525">
            <a:noFill/>
          </a:ln>
        </c:spPr>
        <c:txPr>
          <a:bodyPr rot="0" vert="horz"/>
          <a:lstStyle/>
          <a:p>
            <a:pPr>
              <a:defRPr/>
            </a:pPr>
            <a:endParaRPr lang="en-US"/>
          </a:p>
        </c:txPr>
        <c:crossAx val="511283592"/>
        <c:crosses val="autoZero"/>
        <c:crossBetween val="between"/>
        <c:majorUnit val="10000"/>
      </c:valAx>
      <c:spPr>
        <a:noFill/>
        <a:ln w="25400">
          <a:noFill/>
        </a:ln>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baseline="0">
                <a:solidFill>
                  <a:sysClr val="windowText" lastClr="000000"/>
                </a:solidFill>
                <a:latin typeface="Calibri"/>
                <a:ea typeface="Calibri"/>
                <a:cs typeface="Calibri"/>
              </a:defRPr>
            </a:pPr>
            <a:r>
              <a:rPr lang="en-US"/>
              <a:t>National Drug Overdose Deaths</a:t>
            </a:r>
          </a:p>
          <a:p>
            <a:pPr>
              <a:defRPr/>
            </a:pPr>
            <a:r>
              <a:rPr lang="en-US"/>
              <a:t>Involving Antidepressants, by Opioid Involvement</a:t>
            </a:r>
          </a:p>
          <a:p>
            <a:pPr>
              <a:defRPr/>
            </a:pPr>
            <a:r>
              <a:rPr lang="en-US"/>
              <a:t>Number Among All Ages, 1999-2018 </a:t>
            </a:r>
          </a:p>
        </c:rich>
      </c:tx>
      <c:overlay val="0"/>
      <c:spPr>
        <a:noFill/>
        <a:ln w="25400">
          <a:noFill/>
        </a:ln>
        <a:effectLst/>
      </c:spPr>
      <c:txPr>
        <a:bodyPr rot="0" spcFirstLastPara="1" vertOverflow="ellipsis" vert="horz" wrap="square" anchor="ctr" anchorCtr="1"/>
        <a:lstStyle/>
        <a:p>
          <a:pPr>
            <a:defRPr sz="960" b="0" i="0" u="none" strike="noStrike" kern="1200" baseline="0">
              <a:solidFill>
                <a:sysClr val="windowText" lastClr="000000"/>
              </a:solidFill>
              <a:latin typeface="Calibri"/>
              <a:ea typeface="Calibri"/>
              <a:cs typeface="Calibri"/>
            </a:defRPr>
          </a:pPr>
          <a:endParaRPr lang="en-US"/>
        </a:p>
      </c:txPr>
    </c:title>
    <c:autoTitleDeleted val="0"/>
    <c:plotArea>
      <c:layout>
        <c:manualLayout>
          <c:layoutTarget val="inner"/>
          <c:xMode val="edge"/>
          <c:yMode val="edge"/>
          <c:x val="0.1018574772132655"/>
          <c:y val="0.25384259259259262"/>
          <c:w val="0.87005741263962644"/>
          <c:h val="0.48282917760279964"/>
        </c:manualLayout>
      </c:layout>
      <c:barChart>
        <c:barDir val="col"/>
        <c:grouping val="clustered"/>
        <c:varyColors val="0"/>
        <c:ser>
          <c:idx val="0"/>
          <c:order val="0"/>
          <c:tx>
            <c:v>Antidepressants</c:v>
          </c:tx>
          <c:spPr>
            <a:solidFill>
              <a:schemeClr val="accent1"/>
            </a:solidFill>
            <a:ln>
              <a:noFill/>
            </a:ln>
            <a:effectLst/>
          </c:spPr>
          <c:invertIfNegative val="0"/>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E3-4B1B-8910-670D8C1753E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Calibri"/>
                    <a:ea typeface="Calibri"/>
                    <a:cs typeface="Calibri"/>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Deaths'!$C$80:$V$80</c:f>
              <c:numCache>
                <c:formatCode>#,##0</c:formatCode>
                <c:ptCount val="20"/>
                <c:pt idx="0">
                  <c:v>1749</c:v>
                </c:pt>
                <c:pt idx="1">
                  <c:v>1798</c:v>
                </c:pt>
                <c:pt idx="2">
                  <c:v>2017</c:v>
                </c:pt>
                <c:pt idx="3">
                  <c:v>2370</c:v>
                </c:pt>
                <c:pt idx="4">
                  <c:v>2512</c:v>
                </c:pt>
                <c:pt idx="5">
                  <c:v>2758</c:v>
                </c:pt>
                <c:pt idx="6">
                  <c:v>2861</c:v>
                </c:pt>
                <c:pt idx="7">
                  <c:v>3133</c:v>
                </c:pt>
                <c:pt idx="8">
                  <c:v>3425</c:v>
                </c:pt>
                <c:pt idx="9">
                  <c:v>3610</c:v>
                </c:pt>
                <c:pt idx="10">
                  <c:v>3768</c:v>
                </c:pt>
                <c:pt idx="11">
                  <c:v>3889</c:v>
                </c:pt>
                <c:pt idx="12">
                  <c:v>4113</c:v>
                </c:pt>
                <c:pt idx="13">
                  <c:v>4259</c:v>
                </c:pt>
                <c:pt idx="14">
                  <c:v>4458</c:v>
                </c:pt>
                <c:pt idx="15">
                  <c:v>4768</c:v>
                </c:pt>
                <c:pt idx="16">
                  <c:v>4894</c:v>
                </c:pt>
                <c:pt idx="17">
                  <c:v>4812</c:v>
                </c:pt>
                <c:pt idx="18">
                  <c:v>5269</c:v>
                </c:pt>
                <c:pt idx="19">
                  <c:v>5064</c:v>
                </c:pt>
              </c:numCache>
            </c:numRef>
          </c:val>
          <c:extLst>
            <c:ext xmlns:c16="http://schemas.microsoft.com/office/drawing/2014/chart" uri="{C3380CC4-5D6E-409C-BE32-E72D297353CC}">
              <c16:uniqueId val="{00000000-4EE3-4B1B-8910-670D8C1753E6}"/>
            </c:ext>
          </c:extLst>
        </c:ser>
        <c:dLbls>
          <c:showLegendKey val="0"/>
          <c:showVal val="0"/>
          <c:showCatName val="0"/>
          <c:showSerName val="0"/>
          <c:showPercent val="0"/>
          <c:showBubbleSize val="0"/>
        </c:dLbls>
        <c:gapWidth val="20"/>
        <c:axId val="511308848"/>
        <c:axId val="1"/>
      </c:barChart>
      <c:lineChart>
        <c:grouping val="standard"/>
        <c:varyColors val="0"/>
        <c:ser>
          <c:idx val="1"/>
          <c:order val="1"/>
          <c:tx>
            <c:v>Antidepressants and Any Opioid</c:v>
          </c:tx>
          <c:spPr>
            <a:ln w="28575" cap="rnd" cmpd="sng" algn="ctr">
              <a:solidFill>
                <a:schemeClr val="accent3">
                  <a:shade val="95000"/>
                  <a:satMod val="105000"/>
                </a:schemeClr>
              </a:solidFill>
              <a:prstDash val="solid"/>
              <a:round/>
            </a:ln>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Deaths'!$C$83:$V$83</c:f>
              <c:numCache>
                <c:formatCode>#,##0</c:formatCode>
                <c:ptCount val="20"/>
                <c:pt idx="0">
                  <c:v>611</c:v>
                </c:pt>
                <c:pt idx="1">
                  <c:v>679</c:v>
                </c:pt>
                <c:pt idx="2">
                  <c:v>890</c:v>
                </c:pt>
                <c:pt idx="3">
                  <c:v>1148</c:v>
                </c:pt>
                <c:pt idx="4">
                  <c:v>1234</c:v>
                </c:pt>
                <c:pt idx="5">
                  <c:v>1379</c:v>
                </c:pt>
                <c:pt idx="6">
                  <c:v>1508</c:v>
                </c:pt>
                <c:pt idx="7">
                  <c:v>1662</c:v>
                </c:pt>
                <c:pt idx="8">
                  <c:v>1901</c:v>
                </c:pt>
                <c:pt idx="9">
                  <c:v>2111</c:v>
                </c:pt>
                <c:pt idx="10">
                  <c:v>2292</c:v>
                </c:pt>
                <c:pt idx="11">
                  <c:v>2389</c:v>
                </c:pt>
                <c:pt idx="12">
                  <c:v>2501</c:v>
                </c:pt>
                <c:pt idx="13">
                  <c:v>2536</c:v>
                </c:pt>
                <c:pt idx="14">
                  <c:v>2763</c:v>
                </c:pt>
                <c:pt idx="15">
                  <c:v>2983</c:v>
                </c:pt>
                <c:pt idx="16">
                  <c:v>3062</c:v>
                </c:pt>
                <c:pt idx="17">
                  <c:v>2960</c:v>
                </c:pt>
                <c:pt idx="18">
                  <c:v>3301</c:v>
                </c:pt>
                <c:pt idx="19">
                  <c:v>3019</c:v>
                </c:pt>
              </c:numCache>
            </c:numRef>
          </c:val>
          <c:smooth val="0"/>
          <c:extLst>
            <c:ext xmlns:c16="http://schemas.microsoft.com/office/drawing/2014/chart" uri="{C3380CC4-5D6E-409C-BE32-E72D297353CC}">
              <c16:uniqueId val="{00000001-4EE3-4B1B-8910-670D8C1753E6}"/>
            </c:ext>
          </c:extLst>
        </c:ser>
        <c:ser>
          <c:idx val="2"/>
          <c:order val="2"/>
          <c:tx>
            <c:v>Antidepressants Without Any Opioid</c:v>
          </c:tx>
          <c:spPr>
            <a:ln w="28575" cap="rnd" cmpd="sng" algn="ctr">
              <a:solidFill>
                <a:schemeClr val="accent3">
                  <a:lumMod val="40000"/>
                  <a:lumOff val="60000"/>
                </a:schemeClr>
              </a:solidFill>
              <a:prstDash val="solid"/>
              <a:round/>
            </a:ln>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Deaths'!$C$86:$V$86</c:f>
              <c:numCache>
                <c:formatCode>#,##0</c:formatCode>
                <c:ptCount val="20"/>
                <c:pt idx="0">
                  <c:v>1138</c:v>
                </c:pt>
                <c:pt idx="1">
                  <c:v>1119</c:v>
                </c:pt>
                <c:pt idx="2">
                  <c:v>1127</c:v>
                </c:pt>
                <c:pt idx="3">
                  <c:v>1222</c:v>
                </c:pt>
                <c:pt idx="4">
                  <c:v>1278</c:v>
                </c:pt>
                <c:pt idx="5">
                  <c:v>1379</c:v>
                </c:pt>
                <c:pt idx="6">
                  <c:v>1353</c:v>
                </c:pt>
                <c:pt idx="7">
                  <c:v>1471</c:v>
                </c:pt>
                <c:pt idx="8">
                  <c:v>1524</c:v>
                </c:pt>
                <c:pt idx="9">
                  <c:v>1499</c:v>
                </c:pt>
                <c:pt idx="10">
                  <c:v>1476</c:v>
                </c:pt>
                <c:pt idx="11">
                  <c:v>1500</c:v>
                </c:pt>
                <c:pt idx="12">
                  <c:v>1612</c:v>
                </c:pt>
                <c:pt idx="13">
                  <c:v>1723</c:v>
                </c:pt>
                <c:pt idx="14">
                  <c:v>1695</c:v>
                </c:pt>
                <c:pt idx="15">
                  <c:v>1785</c:v>
                </c:pt>
                <c:pt idx="16">
                  <c:v>1832</c:v>
                </c:pt>
                <c:pt idx="17">
                  <c:v>1852</c:v>
                </c:pt>
                <c:pt idx="18">
                  <c:v>1968</c:v>
                </c:pt>
                <c:pt idx="19">
                  <c:v>2045</c:v>
                </c:pt>
              </c:numCache>
            </c:numRef>
          </c:val>
          <c:smooth val="0"/>
          <c:extLst>
            <c:ext xmlns:c16="http://schemas.microsoft.com/office/drawing/2014/chart" uri="{C3380CC4-5D6E-409C-BE32-E72D297353CC}">
              <c16:uniqueId val="{00000002-4EE3-4B1B-8910-670D8C1753E6}"/>
            </c:ext>
          </c:extLst>
        </c:ser>
        <c:ser>
          <c:idx val="3"/>
          <c:order val="3"/>
          <c:tx>
            <c:v>Antidepressants and Other Synthetic Narcotics</c:v>
          </c:tx>
          <c:spPr>
            <a:ln w="28575" cap="rnd" cmpd="sng" algn="ctr">
              <a:solidFill>
                <a:srgbClr val="FFC000"/>
              </a:solidFill>
              <a:prstDash val="solid"/>
              <a:round/>
            </a:ln>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Deaths'!$C$89:$V$89</c:f>
              <c:numCache>
                <c:formatCode>#,##0</c:formatCode>
                <c:ptCount val="20"/>
                <c:pt idx="0">
                  <c:v>122</c:v>
                </c:pt>
                <c:pt idx="1">
                  <c:v>123</c:v>
                </c:pt>
                <c:pt idx="2">
                  <c:v>147</c:v>
                </c:pt>
                <c:pt idx="3">
                  <c:v>238</c:v>
                </c:pt>
                <c:pt idx="4">
                  <c:v>230</c:v>
                </c:pt>
                <c:pt idx="5">
                  <c:v>264</c:v>
                </c:pt>
                <c:pt idx="6">
                  <c:v>278</c:v>
                </c:pt>
                <c:pt idx="7">
                  <c:v>300</c:v>
                </c:pt>
                <c:pt idx="8">
                  <c:v>292</c:v>
                </c:pt>
                <c:pt idx="9">
                  <c:v>384</c:v>
                </c:pt>
                <c:pt idx="10">
                  <c:v>505</c:v>
                </c:pt>
                <c:pt idx="11">
                  <c:v>568</c:v>
                </c:pt>
                <c:pt idx="12">
                  <c:v>463</c:v>
                </c:pt>
                <c:pt idx="13">
                  <c:v>464</c:v>
                </c:pt>
                <c:pt idx="14">
                  <c:v>571</c:v>
                </c:pt>
                <c:pt idx="15">
                  <c:v>723</c:v>
                </c:pt>
                <c:pt idx="16">
                  <c:v>808</c:v>
                </c:pt>
                <c:pt idx="17">
                  <c:v>1002</c:v>
                </c:pt>
                <c:pt idx="18">
                  <c:v>1414</c:v>
                </c:pt>
                <c:pt idx="19">
                  <c:v>1423</c:v>
                </c:pt>
              </c:numCache>
            </c:numRef>
          </c:val>
          <c:smooth val="0"/>
          <c:extLst>
            <c:ext xmlns:c16="http://schemas.microsoft.com/office/drawing/2014/chart" uri="{C3380CC4-5D6E-409C-BE32-E72D297353CC}">
              <c16:uniqueId val="{00000003-4EE3-4B1B-8910-670D8C1753E6}"/>
            </c:ext>
          </c:extLst>
        </c:ser>
        <c:dLbls>
          <c:showLegendKey val="0"/>
          <c:showVal val="0"/>
          <c:showCatName val="0"/>
          <c:showSerName val="0"/>
          <c:showPercent val="0"/>
          <c:showBubbleSize val="0"/>
        </c:dLbls>
        <c:marker val="1"/>
        <c:smooth val="0"/>
        <c:axId val="511308848"/>
        <c:axId val="1"/>
      </c:lineChart>
      <c:catAx>
        <c:axId val="511308848"/>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bg1">
                        <a:lumMod val="50000"/>
                      </a:schemeClr>
                    </a:solidFill>
                    <a:latin typeface="Calibri"/>
                    <a:ea typeface="Calibri"/>
                    <a:cs typeface="Calibri"/>
                  </a:defRPr>
                </a:pPr>
                <a:r>
                  <a:rPr lang="en-US" sz="700">
                    <a:solidFill>
                      <a:schemeClr val="bg1">
                        <a:lumMod val="50000"/>
                      </a:schemeClr>
                    </a:solidFill>
                  </a:rPr>
                  <a:t>Source: Centers for Disease Control and Prevention, National Center for Health Statistics. Multiple Cause of Death 1999-2018 on CDC WONDER Online Database, released January 2, 2020.</a:t>
                </a:r>
              </a:p>
            </c:rich>
          </c:tx>
          <c:layout>
            <c:manualLayout>
              <c:xMode val="edge"/>
              <c:yMode val="edge"/>
              <c:x val="0.13710963699631004"/>
              <c:y val="0.8731918926800816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lumMod val="50000"/>
                    </a:schemeClr>
                  </a:solidFill>
                  <a:latin typeface="Calibri"/>
                  <a:ea typeface="Calibri"/>
                  <a:cs typeface="Calibri"/>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prstDash val="solid"/>
            <a:round/>
          </a:ln>
          <a:effectLst/>
        </c:spPr>
        <c:txPr>
          <a:bodyPr rot="0" spcFirstLastPara="1" vertOverflow="ellipsis" vert="horz" wrap="square" anchor="ctr" anchorCtr="1"/>
          <a:lstStyle/>
          <a:p>
            <a:pPr>
              <a:defRPr sz="800" b="0" i="0" u="none" strike="noStrike" kern="1200" baseline="0">
                <a:solidFill>
                  <a:sysClr val="windowText" lastClr="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25000"/>
          <c:min val="0"/>
        </c:scaling>
        <c:delete val="0"/>
        <c:axPos val="l"/>
        <c:numFmt formatCode="#,##0" sourceLinked="1"/>
        <c:majorTickMark val="none"/>
        <c:minorTickMark val="none"/>
        <c:tickLblPos val="nextTo"/>
        <c:spPr>
          <a:noFill/>
          <a:ln w="9525" cap="flat" cmpd="sng" algn="ctr">
            <a:noFill/>
            <a:prstDash val="solid"/>
            <a:round/>
          </a:ln>
          <a:effectLst/>
        </c:spPr>
        <c:txPr>
          <a:bodyPr rot="0" spcFirstLastPara="1" vertOverflow="ellipsis" vert="horz" wrap="square" anchor="ctr" anchorCtr="1"/>
          <a:lstStyle/>
          <a:p>
            <a:pPr>
              <a:defRPr sz="800" b="0" i="0" u="none" strike="noStrike" kern="1200" baseline="0">
                <a:solidFill>
                  <a:sysClr val="windowText" lastClr="000000"/>
                </a:solidFill>
                <a:latin typeface="Calibri"/>
                <a:ea typeface="Calibri"/>
                <a:cs typeface="Calibri"/>
              </a:defRPr>
            </a:pPr>
            <a:endParaRPr lang="en-US"/>
          </a:p>
        </c:txPr>
        <c:crossAx val="511308848"/>
        <c:crosses val="autoZero"/>
        <c:crossBetween val="between"/>
        <c:majorUnit val="5000"/>
      </c:valAx>
      <c:spPr>
        <a:noFill/>
        <a:ln w="25400">
          <a:noFill/>
        </a:ln>
        <a:effectLst/>
      </c:spPr>
    </c:plotArea>
    <c:legend>
      <c:legendPos val="r"/>
      <c:layout>
        <c:manualLayout>
          <c:xMode val="edge"/>
          <c:yMode val="edge"/>
          <c:x val="9.085220111920693E-2"/>
          <c:y val="0.23611220472440944"/>
          <c:w val="0.49834551054949905"/>
          <c:h val="0.24693788276465437"/>
        </c:manualLayout>
      </c:layout>
      <c:overlay val="0"/>
      <c:spPr>
        <a:noFill/>
        <a:ln w="25400">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prstDash val="solid"/>
      <a:round/>
    </a:ln>
    <a:effectLst/>
  </c:spPr>
  <c:txPr>
    <a:bodyPr/>
    <a:lstStyle/>
    <a:p>
      <a:pPr>
        <a:defRPr sz="800" b="0" i="0" u="none" strike="noStrike" baseline="0">
          <a:solidFill>
            <a:sysClr val="windowText" lastClr="000000"/>
          </a:solidFill>
          <a:latin typeface="Calibri"/>
          <a:ea typeface="Calibri"/>
          <a:cs typeface="Calibri"/>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National Drug Overdose Deaths Involving Heroin</a:t>
            </a:r>
          </a:p>
          <a:p>
            <a:pPr>
              <a:defRPr/>
            </a:pPr>
            <a:r>
              <a:rPr lang="en-US"/>
              <a:t>Number Among All Ages, 1999-2018 </a:t>
            </a:r>
          </a:p>
        </c:rich>
      </c:tx>
      <c:overlay val="0"/>
      <c:spPr>
        <a:noFill/>
        <a:ln w="25400">
          <a:noFill/>
        </a:ln>
      </c:spPr>
    </c:title>
    <c:autoTitleDeleted val="0"/>
    <c:plotArea>
      <c:layout>
        <c:manualLayout>
          <c:layoutTarget val="inner"/>
          <c:xMode val="edge"/>
          <c:yMode val="edge"/>
          <c:x val="9.9611787802664081E-2"/>
          <c:y val="0.15950753578483101"/>
          <c:w val="0.86950211992731674"/>
          <c:h val="0.63892921066649166"/>
        </c:manualLayout>
      </c:layout>
      <c:barChart>
        <c:barDir val="col"/>
        <c:grouping val="clustered"/>
        <c:varyColors val="0"/>
        <c:ser>
          <c:idx val="0"/>
          <c:order val="0"/>
          <c:tx>
            <c:v>Heroin</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19"/>
              <c:spPr>
                <a:noFill/>
                <a:ln w="25400">
                  <a:noFill/>
                </a:ln>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2F-479E-B7FA-2B78494441A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Deaths'!$C$26:$V$26</c:f>
              <c:numCache>
                <c:formatCode>#,##0</c:formatCode>
                <c:ptCount val="20"/>
                <c:pt idx="0">
                  <c:v>1960</c:v>
                </c:pt>
                <c:pt idx="1">
                  <c:v>1842</c:v>
                </c:pt>
                <c:pt idx="2">
                  <c:v>1779</c:v>
                </c:pt>
                <c:pt idx="3">
                  <c:v>2089</c:v>
                </c:pt>
                <c:pt idx="4">
                  <c:v>2080</c:v>
                </c:pt>
                <c:pt idx="5">
                  <c:v>1878</c:v>
                </c:pt>
                <c:pt idx="6">
                  <c:v>2009</c:v>
                </c:pt>
                <c:pt idx="7">
                  <c:v>2088</c:v>
                </c:pt>
                <c:pt idx="8">
                  <c:v>2399</c:v>
                </c:pt>
                <c:pt idx="9">
                  <c:v>3041</c:v>
                </c:pt>
                <c:pt idx="10">
                  <c:v>3278</c:v>
                </c:pt>
                <c:pt idx="11">
                  <c:v>3036</c:v>
                </c:pt>
                <c:pt idx="12">
                  <c:v>4397</c:v>
                </c:pt>
                <c:pt idx="13">
                  <c:v>5925</c:v>
                </c:pt>
                <c:pt idx="14">
                  <c:v>8257</c:v>
                </c:pt>
                <c:pt idx="15">
                  <c:v>10574</c:v>
                </c:pt>
                <c:pt idx="16">
                  <c:v>12989</c:v>
                </c:pt>
                <c:pt idx="17">
                  <c:v>15469</c:v>
                </c:pt>
                <c:pt idx="18">
                  <c:v>15482</c:v>
                </c:pt>
                <c:pt idx="19">
                  <c:v>14996</c:v>
                </c:pt>
              </c:numCache>
            </c:numRef>
          </c:val>
          <c:extLst>
            <c:ext xmlns:c16="http://schemas.microsoft.com/office/drawing/2014/chart" uri="{C3380CC4-5D6E-409C-BE32-E72D297353CC}">
              <c16:uniqueId val="{00000001-252F-479E-B7FA-2B78494441AA}"/>
            </c:ext>
          </c:extLst>
        </c:ser>
        <c:dLbls>
          <c:showLegendKey val="0"/>
          <c:showVal val="0"/>
          <c:showCatName val="0"/>
          <c:showSerName val="0"/>
          <c:showPercent val="0"/>
          <c:showBubbleSize val="0"/>
        </c:dLbls>
        <c:gapWidth val="20"/>
        <c:axId val="511289168"/>
        <c:axId val="1"/>
      </c:barChart>
      <c:lineChart>
        <c:grouping val="standard"/>
        <c:varyColors val="0"/>
        <c:ser>
          <c:idx val="2"/>
          <c:order val="1"/>
          <c:tx>
            <c:v>Heroin Without Other Synthetic Narcotics</c:v>
          </c:tx>
          <c:spPr>
            <a:ln w="31750" cap="rnd">
              <a:solidFill>
                <a:srgbClr val="FFFFAB"/>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Deaths'!$C$32:$V$32</c:f>
              <c:numCache>
                <c:formatCode>#,##0</c:formatCode>
                <c:ptCount val="20"/>
                <c:pt idx="0">
                  <c:v>1945</c:v>
                </c:pt>
                <c:pt idx="1">
                  <c:v>1824</c:v>
                </c:pt>
                <c:pt idx="2">
                  <c:v>1764</c:v>
                </c:pt>
                <c:pt idx="3">
                  <c:v>2074</c:v>
                </c:pt>
                <c:pt idx="4">
                  <c:v>2064</c:v>
                </c:pt>
                <c:pt idx="5">
                  <c:v>1865</c:v>
                </c:pt>
                <c:pt idx="6">
                  <c:v>1975</c:v>
                </c:pt>
                <c:pt idx="7">
                  <c:v>1975</c:v>
                </c:pt>
                <c:pt idx="8">
                  <c:v>2386</c:v>
                </c:pt>
                <c:pt idx="9">
                  <c:v>3013</c:v>
                </c:pt>
                <c:pt idx="10">
                  <c:v>3249</c:v>
                </c:pt>
                <c:pt idx="11">
                  <c:v>2991</c:v>
                </c:pt>
                <c:pt idx="12">
                  <c:v>4353</c:v>
                </c:pt>
                <c:pt idx="13">
                  <c:v>5856</c:v>
                </c:pt>
                <c:pt idx="14">
                  <c:v>8048</c:v>
                </c:pt>
                <c:pt idx="15">
                  <c:v>9547</c:v>
                </c:pt>
                <c:pt idx="16">
                  <c:v>10304</c:v>
                </c:pt>
                <c:pt idx="17">
                  <c:v>9688</c:v>
                </c:pt>
                <c:pt idx="18">
                  <c:v>7391</c:v>
                </c:pt>
                <c:pt idx="19">
                  <c:v>5928</c:v>
                </c:pt>
              </c:numCache>
            </c:numRef>
          </c:val>
          <c:smooth val="0"/>
          <c:extLst>
            <c:ext xmlns:c16="http://schemas.microsoft.com/office/drawing/2014/chart" uri="{C3380CC4-5D6E-409C-BE32-E72D297353CC}">
              <c16:uniqueId val="{00000002-252F-479E-B7FA-2B78494441AA}"/>
            </c:ext>
          </c:extLst>
        </c:ser>
        <c:ser>
          <c:idx val="1"/>
          <c:order val="2"/>
          <c:tx>
            <c:v>Heroin and Other Synthetic Narcotics</c:v>
          </c:tx>
          <c:spPr>
            <a:ln w="31750" cap="rnd">
              <a:solidFill>
                <a:srgbClr val="FFC000"/>
              </a:solidFill>
              <a:round/>
            </a:ln>
            <a:effectLst>
              <a:outerShdw blurRad="40000" dist="23000" dir="5400000" rotWithShape="0">
                <a:srgbClr val="000000">
                  <a:alpha val="35000"/>
                </a:srgbClr>
              </a:outerShdw>
            </a:effectLst>
          </c:spPr>
          <c:marker>
            <c:symbol val="none"/>
          </c:marker>
          <c:cat>
            <c:numRef>
              <c:f>'Number Drug OD Deaths'!$C$7:$V$7</c:f>
              <c:numCache>
                <c:formatCode>General</c:formatCod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formatCode="0">
                  <c:v>2018</c:v>
                </c:pt>
              </c:numCache>
            </c:numRef>
          </c:cat>
          <c:val>
            <c:numRef>
              <c:f>'Number Drug OD Deaths'!$C$29:$V$29</c:f>
              <c:numCache>
                <c:formatCode>#,##0</c:formatCode>
                <c:ptCount val="20"/>
                <c:pt idx="0">
                  <c:v>15</c:v>
                </c:pt>
                <c:pt idx="1">
                  <c:v>18</c:v>
                </c:pt>
                <c:pt idx="2">
                  <c:v>15</c:v>
                </c:pt>
                <c:pt idx="3">
                  <c:v>15</c:v>
                </c:pt>
                <c:pt idx="4">
                  <c:v>16</c:v>
                </c:pt>
                <c:pt idx="5">
                  <c:v>13</c:v>
                </c:pt>
                <c:pt idx="6">
                  <c:v>34</c:v>
                </c:pt>
                <c:pt idx="7">
                  <c:v>113</c:v>
                </c:pt>
                <c:pt idx="8">
                  <c:v>13</c:v>
                </c:pt>
                <c:pt idx="9">
                  <c:v>28</c:v>
                </c:pt>
                <c:pt idx="10">
                  <c:v>29</c:v>
                </c:pt>
                <c:pt idx="11">
                  <c:v>45</c:v>
                </c:pt>
                <c:pt idx="12">
                  <c:v>44</c:v>
                </c:pt>
                <c:pt idx="13">
                  <c:v>69</c:v>
                </c:pt>
                <c:pt idx="14">
                  <c:v>209</c:v>
                </c:pt>
                <c:pt idx="15">
                  <c:v>1027</c:v>
                </c:pt>
                <c:pt idx="16">
                  <c:v>2685</c:v>
                </c:pt>
                <c:pt idx="17">
                  <c:v>5781</c:v>
                </c:pt>
                <c:pt idx="18">
                  <c:v>8091</c:v>
                </c:pt>
                <c:pt idx="19">
                  <c:v>9068</c:v>
                </c:pt>
              </c:numCache>
            </c:numRef>
          </c:val>
          <c:smooth val="0"/>
          <c:extLst>
            <c:ext xmlns:c16="http://schemas.microsoft.com/office/drawing/2014/chart" uri="{C3380CC4-5D6E-409C-BE32-E72D297353CC}">
              <c16:uniqueId val="{00000003-252F-479E-B7FA-2B78494441AA}"/>
            </c:ext>
          </c:extLst>
        </c:ser>
        <c:dLbls>
          <c:showLegendKey val="0"/>
          <c:showVal val="0"/>
          <c:showCatName val="0"/>
          <c:showSerName val="0"/>
          <c:showPercent val="0"/>
          <c:showBubbleSize val="0"/>
        </c:dLbls>
        <c:marker val="1"/>
        <c:smooth val="0"/>
        <c:axId val="511289168"/>
        <c:axId val="1"/>
      </c:lineChart>
      <c:catAx>
        <c:axId val="511289168"/>
        <c:scaling>
          <c:orientation val="minMax"/>
        </c:scaling>
        <c:delete val="0"/>
        <c:axPos val="b"/>
        <c:title>
          <c:tx>
            <c:rich>
              <a:bodyPr/>
              <a:lstStyle/>
              <a:p>
                <a:pPr>
                  <a:defRPr sz="700">
                    <a:solidFill>
                      <a:schemeClr val="bg1">
                        <a:lumMod val="50000"/>
                      </a:schemeClr>
                    </a:solidFill>
                  </a:defRPr>
                </a:pPr>
                <a:r>
                  <a:rPr lang="en-US" sz="700" b="0" i="0" baseline="0">
                    <a:solidFill>
                      <a:schemeClr val="bg1">
                        <a:lumMod val="50000"/>
                      </a:schemeClr>
                    </a:solidFill>
                    <a:effectLst/>
                  </a:rPr>
                  <a:t>Source: Centers for Disease Control and Prevention, National Center for Health Statistics. Multiple Cause of Death 1999-2018 on CDC WONDER Online Database, released January, 2020</a:t>
                </a:r>
                <a:endParaRPr lang="en-US" sz="700">
                  <a:solidFill>
                    <a:schemeClr val="bg1">
                      <a:lumMod val="50000"/>
                    </a:schemeClr>
                  </a:solidFill>
                  <a:effectLst/>
                </a:endParaRPr>
              </a:p>
            </c:rich>
          </c:tx>
          <c:overlay val="0"/>
          <c:spPr>
            <a:noFill/>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vert="horz"/>
          <a:lstStyle/>
          <a:p>
            <a:pPr>
              <a:defRPr/>
            </a:pPr>
            <a:endParaRPr lang="en-US"/>
          </a:p>
        </c:txPr>
        <c:crossAx val="1"/>
        <c:crosses val="autoZero"/>
        <c:auto val="1"/>
        <c:lblAlgn val="ctr"/>
        <c:lblOffset val="100"/>
        <c:noMultiLvlLbl val="0"/>
      </c:catAx>
      <c:valAx>
        <c:axId val="1"/>
        <c:scaling>
          <c:orientation val="minMax"/>
          <c:max val="25000"/>
        </c:scaling>
        <c:delete val="0"/>
        <c:axPos val="l"/>
        <c:numFmt formatCode="#,##0" sourceLinked="1"/>
        <c:majorTickMark val="none"/>
        <c:minorTickMark val="none"/>
        <c:tickLblPos val="nextTo"/>
        <c:spPr>
          <a:ln w="9525">
            <a:noFill/>
          </a:ln>
        </c:spPr>
        <c:txPr>
          <a:bodyPr rot="0" vert="horz"/>
          <a:lstStyle/>
          <a:p>
            <a:pPr>
              <a:defRPr/>
            </a:pPr>
            <a:endParaRPr lang="en-US"/>
          </a:p>
        </c:txPr>
        <c:crossAx val="511289168"/>
        <c:crosses val="autoZero"/>
        <c:crossBetween val="between"/>
      </c:valAx>
      <c:spPr>
        <a:noFill/>
        <a:ln w="25400">
          <a:noFill/>
        </a:ln>
      </c:spPr>
    </c:plotArea>
    <c:legend>
      <c:legendPos val="r"/>
      <c:layout>
        <c:manualLayout>
          <c:xMode val="edge"/>
          <c:yMode val="edge"/>
          <c:x val="9.2085664224947739E-2"/>
          <c:y val="0.14433061846650613"/>
          <c:w val="0.49297587131367293"/>
          <c:h val="0.15922143752649476"/>
        </c:manualLayout>
      </c:layout>
      <c:overlay val="0"/>
      <c:spPr>
        <a:noFill/>
        <a:ln w="25400">
          <a:noFill/>
        </a:ln>
      </c:sp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7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138112</xdr:colOff>
      <xdr:row>24</xdr:row>
      <xdr:rowOff>47625</xdr:rowOff>
    </xdr:from>
    <xdr:to>
      <xdr:col>8</xdr:col>
      <xdr:colOff>214312</xdr:colOff>
      <xdr:row>38</xdr:row>
      <xdr:rowOff>133350</xdr:rowOff>
    </xdr:to>
    <xdr:graphicFrame macro="">
      <xdr:nvGraphicFramePr>
        <xdr:cNvPr id="1095" name="Chart 2">
          <a:extLst>
            <a:ext uri="{FF2B5EF4-FFF2-40B4-BE49-F238E27FC236}">
              <a16:creationId xmlns:a16="http://schemas.microsoft.com/office/drawing/2014/main" id="{885B56D8-A283-44C1-B3BA-388FC0841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227013</xdr:colOff>
      <xdr:row>54</xdr:row>
      <xdr:rowOff>119062</xdr:rowOff>
    </xdr:from>
    <xdr:to>
      <xdr:col>16</xdr:col>
      <xdr:colOff>312738</xdr:colOff>
      <xdr:row>69</xdr:row>
      <xdr:rowOff>23812</xdr:rowOff>
    </xdr:to>
    <xdr:graphicFrame macro="">
      <xdr:nvGraphicFramePr>
        <xdr:cNvPr id="1096" name="Chart 5">
          <a:extLst>
            <a:ext uri="{FF2B5EF4-FFF2-40B4-BE49-F238E27FC236}">
              <a16:creationId xmlns:a16="http://schemas.microsoft.com/office/drawing/2014/main" id="{AD49F2DC-69CB-493D-BF48-2470B009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261937</xdr:colOff>
      <xdr:row>24</xdr:row>
      <xdr:rowOff>76200</xdr:rowOff>
    </xdr:from>
    <xdr:to>
      <xdr:col>16</xdr:col>
      <xdr:colOff>338137</xdr:colOff>
      <xdr:row>38</xdr:row>
      <xdr:rowOff>161925</xdr:rowOff>
    </xdr:to>
    <xdr:graphicFrame macro="">
      <xdr:nvGraphicFramePr>
        <xdr:cNvPr id="1097" name="Chart 6">
          <a:extLst>
            <a:ext uri="{FF2B5EF4-FFF2-40B4-BE49-F238E27FC236}">
              <a16:creationId xmlns:a16="http://schemas.microsoft.com/office/drawing/2014/main" id="{3C2E619D-D214-4C33-860B-1B913283C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122238</xdr:colOff>
      <xdr:row>70</xdr:row>
      <xdr:rowOff>12700</xdr:rowOff>
    </xdr:from>
    <xdr:to>
      <xdr:col>7</xdr:col>
      <xdr:colOff>500063</xdr:colOff>
      <xdr:row>84</xdr:row>
      <xdr:rowOff>88900</xdr:rowOff>
    </xdr:to>
    <xdr:graphicFrame macro="">
      <xdr:nvGraphicFramePr>
        <xdr:cNvPr id="1098" name="Chart 8">
          <a:extLst>
            <a:ext uri="{FF2B5EF4-FFF2-40B4-BE49-F238E27FC236}">
              <a16:creationId xmlns:a16="http://schemas.microsoft.com/office/drawing/2014/main" id="{55688F2C-920C-444B-9E07-8F13625A9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96838</xdr:colOff>
      <xdr:row>39</xdr:row>
      <xdr:rowOff>53975</xdr:rowOff>
    </xdr:from>
    <xdr:to>
      <xdr:col>8</xdr:col>
      <xdr:colOff>134938</xdr:colOff>
      <xdr:row>53</xdr:row>
      <xdr:rowOff>149225</xdr:rowOff>
    </xdr:to>
    <xdr:graphicFrame macro="">
      <xdr:nvGraphicFramePr>
        <xdr:cNvPr id="1099" name="Chart 9">
          <a:extLst>
            <a:ext uri="{FF2B5EF4-FFF2-40B4-BE49-F238E27FC236}">
              <a16:creationId xmlns:a16="http://schemas.microsoft.com/office/drawing/2014/main" id="{9CBFDE17-F3F2-43AD-8D31-F82901CCE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74613</xdr:colOff>
      <xdr:row>54</xdr:row>
      <xdr:rowOff>109537</xdr:rowOff>
    </xdr:from>
    <xdr:to>
      <xdr:col>8</xdr:col>
      <xdr:colOff>160338</xdr:colOff>
      <xdr:row>69</xdr:row>
      <xdr:rowOff>33337</xdr:rowOff>
    </xdr:to>
    <xdr:graphicFrame macro="">
      <xdr:nvGraphicFramePr>
        <xdr:cNvPr id="1100" name="Chart 11">
          <a:extLst>
            <a:ext uri="{FF2B5EF4-FFF2-40B4-BE49-F238E27FC236}">
              <a16:creationId xmlns:a16="http://schemas.microsoft.com/office/drawing/2014/main" id="{C6763361-E76E-46EE-984E-FD28D0FFE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466725</xdr:colOff>
      <xdr:row>4</xdr:row>
      <xdr:rowOff>123825</xdr:rowOff>
    </xdr:from>
    <xdr:to>
      <xdr:col>11</xdr:col>
      <xdr:colOff>365125</xdr:colOff>
      <xdr:row>23</xdr:row>
      <xdr:rowOff>47625</xdr:rowOff>
    </xdr:to>
    <xdr:graphicFrame macro="">
      <xdr:nvGraphicFramePr>
        <xdr:cNvPr id="1101" name="Chart 12">
          <a:extLst>
            <a:ext uri="{FF2B5EF4-FFF2-40B4-BE49-F238E27FC236}">
              <a16:creationId xmlns:a16="http://schemas.microsoft.com/office/drawing/2014/main" id="{0CE280FF-26B6-41BD-B768-93574B568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22226</xdr:colOff>
      <xdr:row>70</xdr:row>
      <xdr:rowOff>6350</xdr:rowOff>
    </xdr:from>
    <xdr:to>
      <xdr:col>16</xdr:col>
      <xdr:colOff>79376</xdr:colOff>
      <xdr:row>84</xdr:row>
      <xdr:rowOff>82550</xdr:rowOff>
    </xdr:to>
    <xdr:graphicFrame macro="">
      <xdr:nvGraphicFramePr>
        <xdr:cNvPr id="1102" name="Chart 14">
          <a:extLst>
            <a:ext uri="{FF2B5EF4-FFF2-40B4-BE49-F238E27FC236}">
              <a16:creationId xmlns:a16="http://schemas.microsoft.com/office/drawing/2014/main" id="{807EBC44-1035-46F2-B355-4912756B5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277813</xdr:colOff>
      <xdr:row>39</xdr:row>
      <xdr:rowOff>63500</xdr:rowOff>
    </xdr:from>
    <xdr:to>
      <xdr:col>16</xdr:col>
      <xdr:colOff>315913</xdr:colOff>
      <xdr:row>53</xdr:row>
      <xdr:rowOff>168275</xdr:rowOff>
    </xdr:to>
    <xdr:graphicFrame macro="">
      <xdr:nvGraphicFramePr>
        <xdr:cNvPr id="1103" name="Chart 10">
          <a:extLst>
            <a:ext uri="{FF2B5EF4-FFF2-40B4-BE49-F238E27FC236}">
              <a16:creationId xmlns:a16="http://schemas.microsoft.com/office/drawing/2014/main" id="{739C7CB4-29A7-45B3-9281-80FE723B5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134939</xdr:colOff>
      <xdr:row>92</xdr:row>
      <xdr:rowOff>127001</xdr:rowOff>
    </xdr:from>
    <xdr:to>
      <xdr:col>9</xdr:col>
      <xdr:colOff>428626</xdr:colOff>
      <xdr:row>108</xdr:row>
      <xdr:rowOff>142875</xdr:rowOff>
    </xdr:to>
    <xdr:graphicFrame macro="">
      <xdr:nvGraphicFramePr>
        <xdr:cNvPr id="1104" name="Chart 13">
          <a:extLst>
            <a:ext uri="{FF2B5EF4-FFF2-40B4-BE49-F238E27FC236}">
              <a16:creationId xmlns:a16="http://schemas.microsoft.com/office/drawing/2014/main" id="{05D3BB48-EA45-4F82-AA19-C5DCAEBA3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171450</xdr:rowOff>
    </xdr:to>
    <xdr:pic>
      <xdr:nvPicPr>
        <xdr:cNvPr id="2056" name="Picture 1">
          <a:extLst>
            <a:ext uri="{FF2B5EF4-FFF2-40B4-BE49-F238E27FC236}">
              <a16:creationId xmlns:a16="http://schemas.microsoft.com/office/drawing/2014/main" id="{1B2B6B82-2536-4CC1-BA6B-CEFEC5940F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104775</xdr:rowOff>
    </xdr:to>
    <xdr:pic>
      <xdr:nvPicPr>
        <xdr:cNvPr id="3080" name="Picture 1">
          <a:extLst>
            <a:ext uri="{FF2B5EF4-FFF2-40B4-BE49-F238E27FC236}">
              <a16:creationId xmlns:a16="http://schemas.microsoft.com/office/drawing/2014/main" id="{4D3CAA7B-5B97-4185-881F-DD62D490A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238125</xdr:colOff>
      <xdr:row>1</xdr:row>
      <xdr:rowOff>76200</xdr:rowOff>
    </xdr:from>
    <xdr:to>
      <xdr:col>1</xdr:col>
      <xdr:colOff>1952625</xdr:colOff>
      <xdr:row>3</xdr:row>
      <xdr:rowOff>123825</xdr:rowOff>
    </xdr:to>
    <xdr:pic>
      <xdr:nvPicPr>
        <xdr:cNvPr id="4104" name="Picture 1">
          <a:extLst>
            <a:ext uri="{FF2B5EF4-FFF2-40B4-BE49-F238E27FC236}">
              <a16:creationId xmlns:a16="http://schemas.microsoft.com/office/drawing/2014/main" id="{085E4089-0F75-4CFC-84A3-90FD6F83BD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66700"/>
          <a:ext cx="20478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104775</xdr:rowOff>
    </xdr:from>
    <xdr:to>
      <xdr:col>1</xdr:col>
      <xdr:colOff>1914525</xdr:colOff>
      <xdr:row>4</xdr:row>
      <xdr:rowOff>76200</xdr:rowOff>
    </xdr:to>
    <xdr:pic>
      <xdr:nvPicPr>
        <xdr:cNvPr id="5128" name="Picture 1">
          <a:extLst>
            <a:ext uri="{FF2B5EF4-FFF2-40B4-BE49-F238E27FC236}">
              <a16:creationId xmlns:a16="http://schemas.microsoft.com/office/drawing/2014/main" id="{CB21C18D-D0DE-4AA0-9ACA-F87DCB339D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95275"/>
          <a:ext cx="21812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400050</xdr:colOff>
      <xdr:row>1</xdr:row>
      <xdr:rowOff>95250</xdr:rowOff>
    </xdr:from>
    <xdr:to>
      <xdr:col>1</xdr:col>
      <xdr:colOff>1552575</xdr:colOff>
      <xdr:row>3</xdr:row>
      <xdr:rowOff>133350</xdr:rowOff>
    </xdr:to>
    <xdr:pic>
      <xdr:nvPicPr>
        <xdr:cNvPr id="6159" name="Picture 1">
          <a:extLst>
            <a:ext uri="{FF2B5EF4-FFF2-40B4-BE49-F238E27FC236}">
              <a16:creationId xmlns:a16="http://schemas.microsoft.com/office/drawing/2014/main" id="{25CC09CA-D335-48B7-8A87-A1F69C8203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285750"/>
          <a:ext cx="17430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https://wonder.cdc.gov/mcd.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4"/>
  <sheetViews>
    <sheetView tabSelected="1" workbookViewId="0">
      <selection activeCell="D16" sqref="D16"/>
    </sheetView>
  </sheetViews>
  <sheetFormatPr defaultColWidth="11.42578125" defaultRowHeight="15" x14ac:dyDescent="0.25"/>
  <cols>
    <col min="1" max="1" width="11.42578125" style="229" customWidth="1"/>
    <col min="2" max="2" width="33.140625" style="229" customWidth="1"/>
    <col min="3" max="3" width="113.28515625" style="229" bestFit="1" customWidth="1"/>
    <col min="4" max="4" width="112.28515625" style="229" bestFit="1" customWidth="1"/>
    <col min="5" max="16384" width="11.42578125" style="229"/>
  </cols>
  <sheetData>
    <row r="2" spans="1:4" ht="26.25" x14ac:dyDescent="0.4">
      <c r="B2" s="239" t="s">
        <v>100</v>
      </c>
    </row>
    <row r="3" spans="1:4" ht="18.75" x14ac:dyDescent="0.3">
      <c r="B3" s="238" t="s">
        <v>60</v>
      </c>
    </row>
    <row r="4" spans="1:4" x14ac:dyDescent="0.25">
      <c r="B4" s="272" t="s">
        <v>99</v>
      </c>
      <c r="C4" s="242" t="s">
        <v>86</v>
      </c>
    </row>
    <row r="5" spans="1:4" x14ac:dyDescent="0.25">
      <c r="B5" s="242"/>
    </row>
    <row r="6" spans="1:4" ht="18" x14ac:dyDescent="0.25">
      <c r="B6" s="237" t="s">
        <v>50</v>
      </c>
    </row>
    <row r="7" spans="1:4" s="234" customFormat="1" x14ac:dyDescent="0.25">
      <c r="A7" s="233"/>
      <c r="B7" s="240" t="s">
        <v>57</v>
      </c>
      <c r="C7" s="241"/>
      <c r="D7" s="233"/>
    </row>
    <row r="8" spans="1:4" s="234" customFormat="1" x14ac:dyDescent="0.25">
      <c r="A8" s="233"/>
      <c r="B8" s="236" t="s">
        <v>51</v>
      </c>
      <c r="C8" s="235"/>
      <c r="D8" s="233"/>
    </row>
    <row r="9" spans="1:4" x14ac:dyDescent="0.25">
      <c r="A9" s="232"/>
      <c r="B9" s="273" t="s">
        <v>93</v>
      </c>
      <c r="C9" s="274" t="s">
        <v>95</v>
      </c>
      <c r="D9" s="232"/>
    </row>
    <row r="10" spans="1:4" x14ac:dyDescent="0.25">
      <c r="A10" s="232"/>
      <c r="B10" s="273"/>
      <c r="C10" s="274"/>
      <c r="D10" s="232"/>
    </row>
    <row r="11" spans="1:4" x14ac:dyDescent="0.25">
      <c r="A11" s="232"/>
      <c r="B11" s="275" t="s">
        <v>85</v>
      </c>
      <c r="C11" s="276"/>
      <c r="D11" s="232"/>
    </row>
    <row r="12" spans="1:4" x14ac:dyDescent="0.25">
      <c r="A12" s="232"/>
      <c r="B12" s="277" t="s">
        <v>51</v>
      </c>
      <c r="C12" s="278"/>
      <c r="D12" s="232"/>
    </row>
    <row r="13" spans="1:4" x14ac:dyDescent="0.25">
      <c r="A13" s="232"/>
      <c r="B13" s="273" t="s">
        <v>92</v>
      </c>
      <c r="C13" s="274" t="s">
        <v>87</v>
      </c>
      <c r="D13" s="232"/>
    </row>
    <row r="14" spans="1:4" x14ac:dyDescent="0.25">
      <c r="A14" s="232"/>
      <c r="B14" s="279" t="s">
        <v>94</v>
      </c>
      <c r="C14" s="280" t="s">
        <v>88</v>
      </c>
      <c r="D14" s="232"/>
    </row>
    <row r="15" spans="1:4" x14ac:dyDescent="0.25">
      <c r="A15" s="232"/>
      <c r="B15" s="281"/>
      <c r="C15" s="280"/>
      <c r="D15" s="232"/>
    </row>
    <row r="16" spans="1:4" x14ac:dyDescent="0.25">
      <c r="A16" s="232"/>
      <c r="B16" s="277" t="s">
        <v>84</v>
      </c>
      <c r="C16" s="278"/>
      <c r="D16" s="232"/>
    </row>
    <row r="17" spans="1:4" x14ac:dyDescent="0.25">
      <c r="A17" s="232"/>
      <c r="B17" s="273" t="s">
        <v>53</v>
      </c>
      <c r="C17" s="274" t="s">
        <v>89</v>
      </c>
      <c r="D17" s="232"/>
    </row>
    <row r="18" spans="1:4" ht="30" x14ac:dyDescent="0.25">
      <c r="A18" s="232"/>
      <c r="B18" s="279" t="s">
        <v>54</v>
      </c>
      <c r="C18" s="282" t="s">
        <v>98</v>
      </c>
      <c r="D18" s="232"/>
    </row>
    <row r="19" spans="1:4" x14ac:dyDescent="0.25">
      <c r="A19" s="232"/>
      <c r="B19" s="281"/>
      <c r="C19" s="280"/>
      <c r="D19" s="232"/>
    </row>
    <row r="20" spans="1:4" x14ac:dyDescent="0.25">
      <c r="A20" s="232"/>
      <c r="B20" s="277" t="s">
        <v>52</v>
      </c>
      <c r="C20" s="278"/>
      <c r="D20" s="232"/>
    </row>
    <row r="21" spans="1:4" x14ac:dyDescent="0.25">
      <c r="A21" s="232"/>
      <c r="B21" s="273" t="s">
        <v>55</v>
      </c>
      <c r="C21" s="274" t="s">
        <v>56</v>
      </c>
      <c r="D21" s="232"/>
    </row>
    <row r="22" spans="1:4" x14ac:dyDescent="0.25">
      <c r="A22" s="232"/>
      <c r="B22" s="281"/>
      <c r="C22" s="280"/>
      <c r="D22" s="232"/>
    </row>
    <row r="23" spans="1:4" x14ac:dyDescent="0.25">
      <c r="A23" s="232"/>
      <c r="B23" s="283"/>
      <c r="C23" s="278"/>
      <c r="D23" s="232"/>
    </row>
    <row r="24" spans="1:4" x14ac:dyDescent="0.25">
      <c r="B24" s="230"/>
      <c r="C24" s="230"/>
    </row>
  </sheetData>
  <hyperlinks>
    <hyperlink ref="B13" location="'Number Drug OD Deaths'!A1" display="Number Drug OD Deaths" xr:uid="{00000000-0004-0000-0000-000000000000}"/>
    <hyperlink ref="B14" location="'Rate Drug OD Deaths'!A1" display="Rate Drug OD Deaths" xr:uid="{00000000-0004-0000-0000-000001000000}"/>
    <hyperlink ref="B21" location="'Rate OD by Demographic'!A1" display="Rate OD Deaths, by Demographic" xr:uid="{00000000-0004-0000-0000-000002000000}"/>
    <hyperlink ref="B17" location="'Number Drug OD, 15-24 Years'!A1" display="Number Drug OD, 15-24 Years" xr:uid="{00000000-0004-0000-0000-000003000000}"/>
    <hyperlink ref="B18" location="'Rate Drug OD, 15-24 Years'!A1" display="Rate Drug OD, 15-24 Years" xr:uid="{00000000-0004-0000-0000-000004000000}"/>
    <hyperlink ref="B9" location="'Charts Number of Drug OD Deaths'!A1" display="Charts Number Drug OD Deaths" xr:uid="{00000000-0004-0000-0000-000005000000}"/>
    <hyperlink ref="C4" r:id="rId1" xr:uid="{00000000-0004-0000-0000-000006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6"/>
  <sheetViews>
    <sheetView showGridLines="0" topLeftCell="A4" zoomScale="120" zoomScaleNormal="120" workbookViewId="0">
      <selection activeCell="M11" sqref="M11"/>
    </sheetView>
  </sheetViews>
  <sheetFormatPr defaultColWidth="8.85546875" defaultRowHeight="15" x14ac:dyDescent="0.25"/>
  <sheetData>
    <row r="2" spans="2:16" ht="26.25" x14ac:dyDescent="0.4">
      <c r="B2" s="243" t="s">
        <v>95</v>
      </c>
    </row>
    <row r="3" spans="2:16" ht="36" customHeight="1" x14ac:dyDescent="0.25">
      <c r="B3" s="484" t="s">
        <v>108</v>
      </c>
    </row>
    <row r="4" spans="2:16" x14ac:dyDescent="0.25">
      <c r="B4" s="244" t="s">
        <v>96</v>
      </c>
    </row>
    <row r="5" spans="2:16" x14ac:dyDescent="0.25">
      <c r="B5" s="244"/>
    </row>
    <row r="16" spans="2:16" x14ac:dyDescent="0.25">
      <c r="P16" t="s">
        <v>107</v>
      </c>
    </row>
  </sheetData>
  <hyperlinks>
    <hyperlink ref="B4" location="'Number Drug OD Deaths'!A1" display="For source data see &quot;Number Drug OD Deaths&quot;." xr:uid="{00000000-0004-0000-0100-000000000000}"/>
  </hyperlink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130"/>
  <sheetViews>
    <sheetView zoomScale="90" zoomScaleNormal="90" workbookViewId="0">
      <pane ySplit="7" topLeftCell="A19" activePane="bottomLeft" state="frozen"/>
      <selection pane="bottomLeft" activeCell="Y4" sqref="Y4"/>
    </sheetView>
  </sheetViews>
  <sheetFormatPr defaultColWidth="8.85546875" defaultRowHeight="12.75" x14ac:dyDescent="0.2"/>
  <cols>
    <col min="1" max="1" width="5" style="3" customWidth="1"/>
    <col min="2" max="2" width="40" style="3" customWidth="1"/>
    <col min="3" max="3" width="6.28515625" style="3" customWidth="1"/>
    <col min="4" max="19" width="6.42578125" style="3" customWidth="1"/>
    <col min="20" max="20" width="6.42578125" style="3" bestFit="1" customWidth="1"/>
    <col min="21" max="21" width="6.42578125" style="146" bestFit="1" customWidth="1"/>
    <col min="22" max="22" width="7.42578125" style="291" bestFit="1" customWidth="1"/>
    <col min="23" max="23" width="16" style="291" customWidth="1"/>
    <col min="24" max="24" width="10.42578125" style="228" bestFit="1" customWidth="1"/>
    <col min="25" max="25" width="10.7109375" style="2" bestFit="1" customWidth="1"/>
    <col min="26" max="16384" width="8.85546875" style="3"/>
  </cols>
  <sheetData>
    <row r="1" spans="1:25" x14ac:dyDescent="0.2">
      <c r="A1" s="5"/>
      <c r="B1" s="2"/>
      <c r="C1" s="2"/>
      <c r="D1" s="2"/>
      <c r="E1" s="2"/>
      <c r="F1" s="2"/>
      <c r="G1" s="2"/>
      <c r="H1" s="2"/>
      <c r="I1" s="2"/>
      <c r="J1" s="2"/>
      <c r="K1" s="2"/>
      <c r="L1" s="2"/>
      <c r="M1" s="2"/>
      <c r="N1" s="2"/>
      <c r="O1" s="2"/>
      <c r="P1" s="2"/>
      <c r="Q1" s="114"/>
      <c r="R1" s="9"/>
      <c r="S1" s="9"/>
      <c r="T1" s="2"/>
      <c r="U1" s="127"/>
      <c r="V1" s="286"/>
      <c r="W1" s="286"/>
      <c r="X1" s="222"/>
    </row>
    <row r="2" spans="1:25" ht="23.25" x14ac:dyDescent="0.35">
      <c r="A2" s="5"/>
      <c r="B2" s="2"/>
      <c r="C2" s="270" t="s">
        <v>87</v>
      </c>
      <c r="D2" s="2"/>
      <c r="E2" s="2"/>
      <c r="F2" s="2"/>
      <c r="G2" s="2"/>
      <c r="H2" s="2"/>
      <c r="I2" s="2"/>
      <c r="J2" s="2"/>
      <c r="K2" s="2"/>
      <c r="L2" s="2"/>
      <c r="M2" s="2"/>
      <c r="N2" s="2"/>
      <c r="O2" s="2"/>
      <c r="P2" s="2"/>
      <c r="Q2" s="114"/>
      <c r="R2" s="9"/>
      <c r="S2" s="9"/>
      <c r="T2" s="2"/>
      <c r="U2" s="127"/>
      <c r="V2" s="286"/>
      <c r="W2" s="286"/>
      <c r="X2" s="222"/>
    </row>
    <row r="3" spans="1:25" x14ac:dyDescent="0.2">
      <c r="A3" s="5"/>
      <c r="B3" s="4"/>
      <c r="C3" s="2"/>
      <c r="D3" s="4"/>
      <c r="E3" s="4"/>
      <c r="F3" s="4"/>
      <c r="G3" s="4"/>
      <c r="H3" s="4"/>
      <c r="I3" s="4"/>
      <c r="J3" s="4"/>
      <c r="K3" s="4"/>
      <c r="L3" s="4"/>
      <c r="M3" s="4"/>
      <c r="N3" s="4"/>
      <c r="O3" s="4"/>
      <c r="P3" s="4"/>
      <c r="Q3" s="114"/>
      <c r="R3" s="9"/>
      <c r="S3" s="9"/>
      <c r="T3" s="2"/>
      <c r="U3" s="127"/>
      <c r="V3" s="286"/>
      <c r="W3" s="286"/>
      <c r="X3" s="222"/>
    </row>
    <row r="4" spans="1:25" ht="18.75" x14ac:dyDescent="0.3">
      <c r="A4" s="5"/>
      <c r="B4" s="4"/>
      <c r="C4" s="12" t="s">
        <v>2</v>
      </c>
      <c r="D4" s="4"/>
      <c r="E4" s="4"/>
      <c r="F4" s="4"/>
      <c r="G4" s="4"/>
      <c r="H4" s="4"/>
      <c r="I4" s="4"/>
      <c r="J4" s="4"/>
      <c r="K4" s="4"/>
      <c r="L4" s="4"/>
      <c r="M4" s="4"/>
      <c r="N4" s="4"/>
      <c r="O4" s="4"/>
      <c r="P4" s="4"/>
      <c r="Q4" s="114"/>
      <c r="R4" s="9"/>
      <c r="S4" s="9"/>
      <c r="T4" s="2"/>
      <c r="U4" s="127"/>
      <c r="V4" s="286"/>
      <c r="W4" s="286"/>
      <c r="X4" s="222"/>
    </row>
    <row r="5" spans="1:25" ht="15.75" x14ac:dyDescent="0.25">
      <c r="A5" s="5"/>
      <c r="B5" s="4"/>
      <c r="C5" s="13" t="s">
        <v>4</v>
      </c>
      <c r="D5" s="4"/>
      <c r="E5" s="4"/>
      <c r="F5" s="4"/>
      <c r="G5" s="4"/>
      <c r="H5" s="4"/>
      <c r="I5" s="4"/>
      <c r="J5" s="4"/>
      <c r="K5" s="4"/>
      <c r="L5" s="4"/>
      <c r="M5" s="4"/>
      <c r="N5" s="4"/>
      <c r="O5" s="4"/>
      <c r="P5" s="4"/>
      <c r="Q5" s="114"/>
      <c r="R5" s="9"/>
      <c r="S5" s="9"/>
      <c r="T5" s="2"/>
      <c r="U5" s="127"/>
      <c r="V5" s="286"/>
      <c r="W5" s="286"/>
      <c r="X5" s="222"/>
    </row>
    <row r="6" spans="1:25" ht="15" x14ac:dyDescent="0.25">
      <c r="A6" s="5"/>
      <c r="B6" s="14"/>
      <c r="C6" s="1"/>
      <c r="D6" s="1"/>
      <c r="E6" s="1"/>
      <c r="F6" s="1"/>
      <c r="G6" s="1"/>
      <c r="H6" s="1"/>
      <c r="I6" s="1"/>
      <c r="J6" s="1"/>
      <c r="K6" s="1"/>
      <c r="L6" s="1"/>
      <c r="M6" s="2"/>
      <c r="N6" s="2"/>
      <c r="O6" s="2"/>
      <c r="P6" s="2"/>
      <c r="Q6" s="114"/>
      <c r="R6" s="9"/>
      <c r="S6" s="9"/>
      <c r="T6" s="2"/>
      <c r="U6" s="127"/>
      <c r="V6" s="286"/>
      <c r="W6" s="286"/>
      <c r="X6" s="222"/>
    </row>
    <row r="7" spans="1:25" ht="25.5" x14ac:dyDescent="0.2">
      <c r="A7" s="7"/>
      <c r="B7" s="1"/>
      <c r="C7" s="63">
        <v>1999</v>
      </c>
      <c r="D7" s="63">
        <v>2000</v>
      </c>
      <c r="E7" s="63">
        <v>2001</v>
      </c>
      <c r="F7" s="63">
        <v>2002</v>
      </c>
      <c r="G7" s="63">
        <v>2003</v>
      </c>
      <c r="H7" s="63">
        <v>2004</v>
      </c>
      <c r="I7" s="63">
        <v>2005</v>
      </c>
      <c r="J7" s="63">
        <v>2006</v>
      </c>
      <c r="K7" s="63">
        <v>2007</v>
      </c>
      <c r="L7" s="63">
        <v>2008</v>
      </c>
      <c r="M7" s="63">
        <v>2009</v>
      </c>
      <c r="N7" s="63">
        <v>2010</v>
      </c>
      <c r="O7" s="63">
        <v>2011</v>
      </c>
      <c r="P7" s="63">
        <v>2012</v>
      </c>
      <c r="Q7" s="63">
        <v>2013</v>
      </c>
      <c r="R7" s="63">
        <v>2014</v>
      </c>
      <c r="S7" s="63">
        <v>2015</v>
      </c>
      <c r="T7" s="63">
        <v>2016</v>
      </c>
      <c r="U7" s="103">
        <v>2017</v>
      </c>
      <c r="V7" s="451">
        <v>2018</v>
      </c>
      <c r="W7" s="451" t="s">
        <v>110</v>
      </c>
      <c r="X7" s="103" t="s">
        <v>102</v>
      </c>
    </row>
    <row r="8" spans="1:25" ht="15" x14ac:dyDescent="0.25">
      <c r="A8" s="7"/>
      <c r="B8" s="15" t="s">
        <v>48</v>
      </c>
      <c r="C8" s="47">
        <v>16849</v>
      </c>
      <c r="D8" s="47">
        <v>17415</v>
      </c>
      <c r="E8" s="47">
        <v>19394</v>
      </c>
      <c r="F8" s="47">
        <v>23518</v>
      </c>
      <c r="G8" s="47">
        <v>25785</v>
      </c>
      <c r="H8" s="47">
        <v>27424</v>
      </c>
      <c r="I8" s="47">
        <v>29813</v>
      </c>
      <c r="J8" s="47">
        <v>34425</v>
      </c>
      <c r="K8" s="47">
        <v>36010</v>
      </c>
      <c r="L8" s="47">
        <v>36450</v>
      </c>
      <c r="M8" s="47">
        <v>37004</v>
      </c>
      <c r="N8" s="47">
        <v>38329</v>
      </c>
      <c r="O8" s="47">
        <v>41340</v>
      </c>
      <c r="P8" s="47">
        <v>41502</v>
      </c>
      <c r="Q8" s="47">
        <v>43982</v>
      </c>
      <c r="R8" s="47">
        <v>47055</v>
      </c>
      <c r="S8" s="47">
        <v>52404</v>
      </c>
      <c r="T8" s="47">
        <f>SUM(T9:T10)</f>
        <v>63632</v>
      </c>
      <c r="U8" s="128">
        <v>70237</v>
      </c>
      <c r="V8" s="137">
        <v>67367</v>
      </c>
      <c r="W8" s="137">
        <v>71966</v>
      </c>
      <c r="X8" s="223">
        <f t="shared" ref="X8:X39" si="0">V8/N8</f>
        <v>1.7575986850687468</v>
      </c>
      <c r="Y8" s="111"/>
    </row>
    <row r="9" spans="1:25" x14ac:dyDescent="0.2">
      <c r="A9" s="7"/>
      <c r="B9" s="16" t="s">
        <v>0</v>
      </c>
      <c r="C9" s="48">
        <v>5591</v>
      </c>
      <c r="D9" s="48">
        <v>5852</v>
      </c>
      <c r="E9" s="48">
        <v>6736</v>
      </c>
      <c r="F9" s="48">
        <v>8490</v>
      </c>
      <c r="G9" s="48">
        <v>9386</v>
      </c>
      <c r="H9" s="48">
        <v>10304</v>
      </c>
      <c r="I9" s="48">
        <v>11089</v>
      </c>
      <c r="J9" s="48">
        <v>12532</v>
      </c>
      <c r="K9" s="48">
        <v>13712</v>
      </c>
      <c r="L9" s="48">
        <v>13982</v>
      </c>
      <c r="M9" s="48">
        <v>14411</v>
      </c>
      <c r="N9" s="48">
        <v>15323</v>
      </c>
      <c r="O9" s="48">
        <v>16352</v>
      </c>
      <c r="P9" s="48">
        <v>16390</v>
      </c>
      <c r="Q9" s="48">
        <v>17183</v>
      </c>
      <c r="R9" s="48">
        <v>18243</v>
      </c>
      <c r="S9" s="48">
        <v>19447</v>
      </c>
      <c r="T9" s="48">
        <v>22074</v>
      </c>
      <c r="U9" s="129">
        <v>23685</v>
      </c>
      <c r="V9" s="287">
        <v>22426</v>
      </c>
      <c r="W9" s="287"/>
      <c r="X9" s="224">
        <f t="shared" si="0"/>
        <v>1.4635515238530314</v>
      </c>
    </row>
    <row r="10" spans="1:25" x14ac:dyDescent="0.2">
      <c r="A10" s="7"/>
      <c r="B10" s="17" t="s">
        <v>1</v>
      </c>
      <c r="C10" s="48">
        <v>11258</v>
      </c>
      <c r="D10" s="48">
        <v>11563</v>
      </c>
      <c r="E10" s="48">
        <v>12658</v>
      </c>
      <c r="F10" s="48">
        <v>15028</v>
      </c>
      <c r="G10" s="48">
        <v>16399</v>
      </c>
      <c r="H10" s="48">
        <v>17120</v>
      </c>
      <c r="I10" s="48">
        <v>18724</v>
      </c>
      <c r="J10" s="48">
        <v>21893</v>
      </c>
      <c r="K10" s="48">
        <v>22298</v>
      </c>
      <c r="L10" s="48">
        <v>22468</v>
      </c>
      <c r="M10" s="48">
        <v>22593</v>
      </c>
      <c r="N10" s="48">
        <v>23006</v>
      </c>
      <c r="O10" s="48">
        <v>24988</v>
      </c>
      <c r="P10" s="48">
        <v>25112</v>
      </c>
      <c r="Q10" s="48">
        <v>26799</v>
      </c>
      <c r="R10" s="48">
        <v>28812</v>
      </c>
      <c r="S10" s="48">
        <v>32957</v>
      </c>
      <c r="T10" s="48">
        <v>41558</v>
      </c>
      <c r="U10" s="130">
        <v>46552</v>
      </c>
      <c r="V10" s="288">
        <v>44941</v>
      </c>
      <c r="W10" s="288"/>
      <c r="X10" s="225">
        <f t="shared" si="0"/>
        <v>1.9534469268886376</v>
      </c>
    </row>
    <row r="11" spans="1:25" ht="15" x14ac:dyDescent="0.2">
      <c r="A11" s="7"/>
      <c r="B11" s="18" t="s">
        <v>65</v>
      </c>
      <c r="C11" s="36">
        <v>8048</v>
      </c>
      <c r="D11" s="36">
        <v>8407</v>
      </c>
      <c r="E11" s="36">
        <v>9492</v>
      </c>
      <c r="F11" s="36">
        <v>11917</v>
      </c>
      <c r="G11" s="36">
        <v>12939</v>
      </c>
      <c r="H11" s="36">
        <v>13755</v>
      </c>
      <c r="I11" s="36">
        <v>14917</v>
      </c>
      <c r="J11" s="36">
        <v>17545</v>
      </c>
      <c r="K11" s="36">
        <v>18515</v>
      </c>
      <c r="L11" s="36">
        <v>19582</v>
      </c>
      <c r="M11" s="36">
        <v>20422</v>
      </c>
      <c r="N11" s="36">
        <v>21088</v>
      </c>
      <c r="O11" s="36">
        <v>22784</v>
      </c>
      <c r="P11" s="36">
        <v>23164</v>
      </c>
      <c r="Q11" s="36">
        <v>25050</v>
      </c>
      <c r="R11" s="36">
        <v>28647</v>
      </c>
      <c r="S11" s="36">
        <v>33091</v>
      </c>
      <c r="T11" s="36">
        <v>42249</v>
      </c>
      <c r="U11" s="131">
        <v>47600</v>
      </c>
      <c r="V11" s="137">
        <v>46802</v>
      </c>
      <c r="W11" s="137">
        <v>50784</v>
      </c>
      <c r="X11" s="223">
        <f t="shared" si="0"/>
        <v>2.2193664643399091</v>
      </c>
      <c r="Y11" s="104"/>
    </row>
    <row r="12" spans="1:25" x14ac:dyDescent="0.2">
      <c r="A12" s="7"/>
      <c r="B12" s="26" t="s">
        <v>0</v>
      </c>
      <c r="C12" s="37">
        <v>2057</v>
      </c>
      <c r="D12" s="37">
        <v>2264</v>
      </c>
      <c r="E12" s="37">
        <v>2766</v>
      </c>
      <c r="F12" s="37">
        <v>3759</v>
      </c>
      <c r="G12" s="37">
        <v>4137</v>
      </c>
      <c r="H12" s="37">
        <v>4642</v>
      </c>
      <c r="I12" s="37">
        <v>5161</v>
      </c>
      <c r="J12" s="37">
        <v>5945</v>
      </c>
      <c r="K12" s="37">
        <v>6581</v>
      </c>
      <c r="L12" s="19">
        <v>6819</v>
      </c>
      <c r="M12" s="19">
        <v>7287</v>
      </c>
      <c r="N12" s="19">
        <v>7733</v>
      </c>
      <c r="O12" s="19">
        <v>8325</v>
      </c>
      <c r="P12" s="19">
        <v>8431</v>
      </c>
      <c r="Q12" s="19">
        <v>9054</v>
      </c>
      <c r="R12" s="19">
        <v>10227</v>
      </c>
      <c r="S12" s="19">
        <v>11420</v>
      </c>
      <c r="T12" s="66">
        <v>13751</v>
      </c>
      <c r="U12" s="132">
        <v>15263</v>
      </c>
      <c r="V12" s="287">
        <v>14724</v>
      </c>
      <c r="W12" s="287"/>
      <c r="X12" s="224">
        <f t="shared" si="0"/>
        <v>1.9040475882581145</v>
      </c>
    </row>
    <row r="13" spans="1:25" x14ac:dyDescent="0.2">
      <c r="A13" s="7"/>
      <c r="B13" s="26" t="s">
        <v>1</v>
      </c>
      <c r="C13" s="454">
        <v>5991</v>
      </c>
      <c r="D13" s="454">
        <v>6143</v>
      </c>
      <c r="E13" s="454">
        <v>6726</v>
      </c>
      <c r="F13" s="454">
        <v>8158</v>
      </c>
      <c r="G13" s="454">
        <v>8802</v>
      </c>
      <c r="H13" s="454">
        <v>9113</v>
      </c>
      <c r="I13" s="454">
        <v>9756</v>
      </c>
      <c r="J13" s="454">
        <v>11600</v>
      </c>
      <c r="K13" s="454">
        <v>11934</v>
      </c>
      <c r="L13" s="19">
        <v>12763</v>
      </c>
      <c r="M13" s="19">
        <v>13135</v>
      </c>
      <c r="N13" s="19">
        <v>13355</v>
      </c>
      <c r="O13" s="19">
        <v>14459</v>
      </c>
      <c r="P13" s="19">
        <v>14733</v>
      </c>
      <c r="Q13" s="19">
        <v>15996</v>
      </c>
      <c r="R13" s="19">
        <v>18420</v>
      </c>
      <c r="S13" s="19">
        <v>21671</v>
      </c>
      <c r="T13" s="66">
        <v>28498</v>
      </c>
      <c r="U13" s="133">
        <v>32337</v>
      </c>
      <c r="V13" s="288">
        <v>32078</v>
      </c>
      <c r="W13" s="288"/>
      <c r="X13" s="225">
        <f t="shared" si="0"/>
        <v>2.4019468363908647</v>
      </c>
    </row>
    <row r="14" spans="1:25" ht="15" x14ac:dyDescent="0.2">
      <c r="A14" s="7"/>
      <c r="B14" s="455" t="s">
        <v>66</v>
      </c>
      <c r="C14" s="456">
        <v>3442</v>
      </c>
      <c r="D14" s="457">
        <v>3785</v>
      </c>
      <c r="E14" s="457">
        <v>4770</v>
      </c>
      <c r="F14" s="457">
        <v>6483</v>
      </c>
      <c r="G14" s="457">
        <v>7461</v>
      </c>
      <c r="H14" s="457">
        <v>8577</v>
      </c>
      <c r="I14" s="457">
        <v>9612</v>
      </c>
      <c r="J14" s="457">
        <v>11589</v>
      </c>
      <c r="K14" s="457">
        <v>12796</v>
      </c>
      <c r="L14" s="457">
        <v>13149</v>
      </c>
      <c r="M14" s="457">
        <v>13523</v>
      </c>
      <c r="N14" s="456">
        <v>14583</v>
      </c>
      <c r="O14" s="456">
        <v>15140</v>
      </c>
      <c r="P14" s="456">
        <v>14240</v>
      </c>
      <c r="Q14" s="456">
        <v>14145</v>
      </c>
      <c r="R14" s="456">
        <v>14838</v>
      </c>
      <c r="S14" s="456">
        <v>15281</v>
      </c>
      <c r="T14" s="456">
        <v>17087</v>
      </c>
      <c r="U14" s="458">
        <v>17029</v>
      </c>
      <c r="V14" s="458">
        <v>14975</v>
      </c>
      <c r="W14" s="458">
        <v>14367</v>
      </c>
      <c r="X14" s="459">
        <f t="shared" si="0"/>
        <v>1.0268806144140437</v>
      </c>
    </row>
    <row r="15" spans="1:25" x14ac:dyDescent="0.2">
      <c r="A15" s="5"/>
      <c r="B15" s="16" t="s">
        <v>0</v>
      </c>
      <c r="C15" s="54">
        <v>1022</v>
      </c>
      <c r="D15" s="54">
        <v>1236</v>
      </c>
      <c r="E15" s="54">
        <v>1608</v>
      </c>
      <c r="F15" s="54">
        <v>2304</v>
      </c>
      <c r="G15" s="54">
        <v>2681</v>
      </c>
      <c r="H15" s="54">
        <v>3144</v>
      </c>
      <c r="I15" s="54">
        <v>3572</v>
      </c>
      <c r="J15" s="54">
        <v>4274</v>
      </c>
      <c r="K15" s="54">
        <v>4863</v>
      </c>
      <c r="L15" s="54">
        <v>4959</v>
      </c>
      <c r="M15" s="54">
        <v>5212</v>
      </c>
      <c r="N15" s="54">
        <v>5644</v>
      </c>
      <c r="O15" s="54">
        <v>6082</v>
      </c>
      <c r="P15" s="54">
        <v>5995</v>
      </c>
      <c r="Q15" s="54">
        <v>6049</v>
      </c>
      <c r="R15" s="54">
        <v>6506</v>
      </c>
      <c r="S15" s="54">
        <v>6664</v>
      </c>
      <c r="T15" s="56">
        <v>7109</v>
      </c>
      <c r="U15" s="132">
        <v>7156</v>
      </c>
      <c r="V15" s="287">
        <v>6252</v>
      </c>
      <c r="W15" s="287"/>
      <c r="X15" s="224">
        <f t="shared" si="0"/>
        <v>1.1077250177179305</v>
      </c>
    </row>
    <row r="16" spans="1:25" x14ac:dyDescent="0.2">
      <c r="A16" s="5"/>
      <c r="B16" s="17" t="s">
        <v>1</v>
      </c>
      <c r="C16" s="51">
        <v>2420</v>
      </c>
      <c r="D16" s="51">
        <v>2549</v>
      </c>
      <c r="E16" s="51">
        <v>3162</v>
      </c>
      <c r="F16" s="51">
        <v>4179</v>
      </c>
      <c r="G16" s="51">
        <v>4780</v>
      </c>
      <c r="H16" s="51">
        <v>5433</v>
      </c>
      <c r="I16" s="51">
        <v>6040</v>
      </c>
      <c r="J16" s="51">
        <v>7315</v>
      </c>
      <c r="K16" s="51">
        <v>7933</v>
      </c>
      <c r="L16" s="51">
        <v>8190</v>
      </c>
      <c r="M16" s="51">
        <v>8311</v>
      </c>
      <c r="N16" s="51">
        <v>8939</v>
      </c>
      <c r="O16" s="51">
        <v>9058</v>
      </c>
      <c r="P16" s="51">
        <v>8245</v>
      </c>
      <c r="Q16" s="51">
        <v>8096</v>
      </c>
      <c r="R16" s="51">
        <v>8332</v>
      </c>
      <c r="S16" s="51">
        <v>8617</v>
      </c>
      <c r="T16" s="52">
        <v>9978</v>
      </c>
      <c r="U16" s="133">
        <v>9873</v>
      </c>
      <c r="V16" s="287">
        <v>8723</v>
      </c>
      <c r="W16" s="288"/>
      <c r="X16" s="225">
        <f t="shared" si="0"/>
        <v>0.9758362232911959</v>
      </c>
    </row>
    <row r="17" spans="1:25" x14ac:dyDescent="0.2">
      <c r="A17" s="5"/>
      <c r="B17" s="20" t="s">
        <v>67</v>
      </c>
      <c r="C17" s="53">
        <f>C19+C18</f>
        <v>142</v>
      </c>
      <c r="D17" s="53">
        <f t="shared" ref="D17:S17" si="1">D19+D18</f>
        <v>167</v>
      </c>
      <c r="E17" s="53">
        <f t="shared" si="1"/>
        <v>199</v>
      </c>
      <c r="F17" s="53">
        <f t="shared" si="1"/>
        <v>322</v>
      </c>
      <c r="G17" s="53">
        <f t="shared" si="1"/>
        <v>344</v>
      </c>
      <c r="H17" s="53">
        <f t="shared" si="1"/>
        <v>384</v>
      </c>
      <c r="I17" s="53">
        <f t="shared" si="1"/>
        <v>426</v>
      </c>
      <c r="J17" s="53">
        <f t="shared" si="1"/>
        <v>573</v>
      </c>
      <c r="K17" s="53">
        <f t="shared" si="1"/>
        <v>601</v>
      </c>
      <c r="L17" s="53">
        <f t="shared" si="1"/>
        <v>655</v>
      </c>
      <c r="M17" s="53">
        <f t="shared" si="1"/>
        <v>872</v>
      </c>
      <c r="N17" s="53">
        <f t="shared" si="1"/>
        <v>939</v>
      </c>
      <c r="O17" s="53">
        <f t="shared" si="1"/>
        <v>889</v>
      </c>
      <c r="P17" s="53">
        <f t="shared" si="1"/>
        <v>861</v>
      </c>
      <c r="Q17" s="53">
        <f t="shared" si="1"/>
        <v>1015</v>
      </c>
      <c r="R17" s="53">
        <f t="shared" si="1"/>
        <v>1489</v>
      </c>
      <c r="S17" s="53">
        <f t="shared" si="1"/>
        <v>2263</v>
      </c>
      <c r="T17" s="67">
        <v>4055</v>
      </c>
      <c r="U17" s="134">
        <v>5444</v>
      </c>
      <c r="V17" s="289">
        <v>5417</v>
      </c>
      <c r="W17" s="289"/>
      <c r="X17" s="226">
        <f t="shared" si="0"/>
        <v>5.7689030883919061</v>
      </c>
    </row>
    <row r="18" spans="1:25" x14ac:dyDescent="0.2">
      <c r="A18" s="5"/>
      <c r="B18" s="21" t="s">
        <v>0</v>
      </c>
      <c r="C18" s="54">
        <v>65</v>
      </c>
      <c r="D18" s="54">
        <v>76</v>
      </c>
      <c r="E18" s="54">
        <v>86</v>
      </c>
      <c r="F18" s="54">
        <v>157</v>
      </c>
      <c r="G18" s="54">
        <v>151</v>
      </c>
      <c r="H18" s="54">
        <v>184</v>
      </c>
      <c r="I18" s="54">
        <v>207</v>
      </c>
      <c r="J18" s="54">
        <v>246</v>
      </c>
      <c r="K18" s="54">
        <v>286</v>
      </c>
      <c r="L18" s="54">
        <v>309</v>
      </c>
      <c r="M18" s="54">
        <v>444</v>
      </c>
      <c r="N18" s="54">
        <v>453</v>
      </c>
      <c r="O18" s="54">
        <v>426</v>
      </c>
      <c r="P18" s="54">
        <v>445</v>
      </c>
      <c r="Q18" s="54">
        <v>488</v>
      </c>
      <c r="R18" s="54">
        <v>661</v>
      </c>
      <c r="S18" s="54">
        <v>898</v>
      </c>
      <c r="T18" s="56">
        <v>1394</v>
      </c>
      <c r="U18" s="132">
        <v>1859</v>
      </c>
      <c r="V18" s="287">
        <v>1872</v>
      </c>
      <c r="W18" s="287"/>
      <c r="X18" s="224">
        <f t="shared" si="0"/>
        <v>4.1324503311258276</v>
      </c>
    </row>
    <row r="19" spans="1:25" x14ac:dyDescent="0.2">
      <c r="A19" s="5"/>
      <c r="B19" s="23" t="s">
        <v>1</v>
      </c>
      <c r="C19" s="51">
        <v>77</v>
      </c>
      <c r="D19" s="51">
        <v>91</v>
      </c>
      <c r="E19" s="51">
        <v>113</v>
      </c>
      <c r="F19" s="51">
        <v>165</v>
      </c>
      <c r="G19" s="51">
        <v>193</v>
      </c>
      <c r="H19" s="51">
        <v>200</v>
      </c>
      <c r="I19" s="51">
        <v>219</v>
      </c>
      <c r="J19" s="51">
        <v>327</v>
      </c>
      <c r="K19" s="51">
        <v>315</v>
      </c>
      <c r="L19" s="51">
        <v>346</v>
      </c>
      <c r="M19" s="51">
        <v>428</v>
      </c>
      <c r="N19" s="51">
        <v>486</v>
      </c>
      <c r="O19" s="51">
        <v>463</v>
      </c>
      <c r="P19" s="51">
        <v>416</v>
      </c>
      <c r="Q19" s="51">
        <v>527</v>
      </c>
      <c r="R19" s="51">
        <v>828</v>
      </c>
      <c r="S19" s="51">
        <v>1365</v>
      </c>
      <c r="T19" s="52">
        <v>2661</v>
      </c>
      <c r="U19" s="135">
        <v>3585</v>
      </c>
      <c r="V19" s="290">
        <v>3545</v>
      </c>
      <c r="W19" s="288"/>
      <c r="X19" s="225">
        <f t="shared" si="0"/>
        <v>7.2942386831275723</v>
      </c>
    </row>
    <row r="20" spans="1:25" ht="15" x14ac:dyDescent="0.2">
      <c r="A20" s="5"/>
      <c r="B20" s="24" t="s">
        <v>68</v>
      </c>
      <c r="C20" s="55">
        <f>C14-C17</f>
        <v>3300</v>
      </c>
      <c r="D20" s="55">
        <f t="shared" ref="D20:T20" si="2">D14-D17</f>
        <v>3618</v>
      </c>
      <c r="E20" s="55">
        <f t="shared" si="2"/>
        <v>4571</v>
      </c>
      <c r="F20" s="55">
        <f t="shared" si="2"/>
        <v>6161</v>
      </c>
      <c r="G20" s="55">
        <f t="shared" si="2"/>
        <v>7117</v>
      </c>
      <c r="H20" s="55">
        <f t="shared" si="2"/>
        <v>8193</v>
      </c>
      <c r="I20" s="55">
        <f t="shared" si="2"/>
        <v>9186</v>
      </c>
      <c r="J20" s="55">
        <f t="shared" si="2"/>
        <v>11016</v>
      </c>
      <c r="K20" s="55">
        <f t="shared" si="2"/>
        <v>12195</v>
      </c>
      <c r="L20" s="55">
        <f t="shared" si="2"/>
        <v>12494</v>
      </c>
      <c r="M20" s="55">
        <f t="shared" si="2"/>
        <v>12651</v>
      </c>
      <c r="N20" s="55">
        <f t="shared" si="2"/>
        <v>13644</v>
      </c>
      <c r="O20" s="55">
        <f t="shared" si="2"/>
        <v>14251</v>
      </c>
      <c r="P20" s="55">
        <f t="shared" si="2"/>
        <v>13379</v>
      </c>
      <c r="Q20" s="55">
        <f t="shared" si="2"/>
        <v>13130</v>
      </c>
      <c r="R20" s="55">
        <f t="shared" si="2"/>
        <v>13349</v>
      </c>
      <c r="S20" s="55">
        <f t="shared" si="2"/>
        <v>13018</v>
      </c>
      <c r="T20" s="55">
        <f t="shared" si="2"/>
        <v>13032</v>
      </c>
      <c r="U20" s="136">
        <f>U14-U17</f>
        <v>11585</v>
      </c>
      <c r="V20" s="136">
        <f>V14-V17</f>
        <v>9558</v>
      </c>
      <c r="W20" s="136"/>
      <c r="X20" s="226">
        <f t="shared" si="0"/>
        <v>0.70052770448548818</v>
      </c>
    </row>
    <row r="21" spans="1:25" x14ac:dyDescent="0.2">
      <c r="A21" s="5"/>
      <c r="B21" s="21" t="s">
        <v>0</v>
      </c>
      <c r="C21" s="51">
        <f>C15-C18</f>
        <v>957</v>
      </c>
      <c r="D21" s="51">
        <f t="shared" ref="D21:U21" si="3">D15-D18</f>
        <v>1160</v>
      </c>
      <c r="E21" s="51">
        <f t="shared" si="3"/>
        <v>1522</v>
      </c>
      <c r="F21" s="51">
        <f t="shared" si="3"/>
        <v>2147</v>
      </c>
      <c r="G21" s="51">
        <f t="shared" si="3"/>
        <v>2530</v>
      </c>
      <c r="H21" s="51">
        <f t="shared" si="3"/>
        <v>2960</v>
      </c>
      <c r="I21" s="51">
        <f t="shared" si="3"/>
        <v>3365</v>
      </c>
      <c r="J21" s="51">
        <f t="shared" si="3"/>
        <v>4028</v>
      </c>
      <c r="K21" s="51">
        <f t="shared" si="3"/>
        <v>4577</v>
      </c>
      <c r="L21" s="51">
        <f t="shared" si="3"/>
        <v>4650</v>
      </c>
      <c r="M21" s="51">
        <f t="shared" si="3"/>
        <v>4768</v>
      </c>
      <c r="N21" s="51">
        <f t="shared" si="3"/>
        <v>5191</v>
      </c>
      <c r="O21" s="51">
        <f t="shared" si="3"/>
        <v>5656</v>
      </c>
      <c r="P21" s="51">
        <f t="shared" si="3"/>
        <v>5550</v>
      </c>
      <c r="Q21" s="51">
        <f t="shared" si="3"/>
        <v>5561</v>
      </c>
      <c r="R21" s="51">
        <f t="shared" si="3"/>
        <v>5845</v>
      </c>
      <c r="S21" s="51">
        <f t="shared" si="3"/>
        <v>5766</v>
      </c>
      <c r="T21" s="51">
        <f t="shared" si="3"/>
        <v>5715</v>
      </c>
      <c r="U21" s="133">
        <f t="shared" si="3"/>
        <v>5297</v>
      </c>
      <c r="V21" s="133">
        <f>V15-V18</f>
        <v>4380</v>
      </c>
      <c r="W21" s="133"/>
      <c r="X21" s="224">
        <f t="shared" si="0"/>
        <v>0.84376806010402616</v>
      </c>
    </row>
    <row r="22" spans="1:25" x14ac:dyDescent="0.2">
      <c r="A22" s="5"/>
      <c r="B22" s="17" t="s">
        <v>1</v>
      </c>
      <c r="C22" s="51">
        <f>C16-C19</f>
        <v>2343</v>
      </c>
      <c r="D22" s="51">
        <f t="shared" ref="D22:V22" si="4">D16-D19</f>
        <v>2458</v>
      </c>
      <c r="E22" s="51">
        <f t="shared" si="4"/>
        <v>3049</v>
      </c>
      <c r="F22" s="51">
        <f t="shared" si="4"/>
        <v>4014</v>
      </c>
      <c r="G22" s="51">
        <f t="shared" si="4"/>
        <v>4587</v>
      </c>
      <c r="H22" s="51">
        <f t="shared" si="4"/>
        <v>5233</v>
      </c>
      <c r="I22" s="51">
        <f t="shared" si="4"/>
        <v>5821</v>
      </c>
      <c r="J22" s="51">
        <f t="shared" si="4"/>
        <v>6988</v>
      </c>
      <c r="K22" s="51">
        <f t="shared" si="4"/>
        <v>7618</v>
      </c>
      <c r="L22" s="51">
        <f t="shared" si="4"/>
        <v>7844</v>
      </c>
      <c r="M22" s="51">
        <f t="shared" si="4"/>
        <v>7883</v>
      </c>
      <c r="N22" s="51">
        <f t="shared" si="4"/>
        <v>8453</v>
      </c>
      <c r="O22" s="51">
        <f t="shared" si="4"/>
        <v>8595</v>
      </c>
      <c r="P22" s="51">
        <f t="shared" si="4"/>
        <v>7829</v>
      </c>
      <c r="Q22" s="51">
        <f t="shared" si="4"/>
        <v>7569</v>
      </c>
      <c r="R22" s="51">
        <f t="shared" si="4"/>
        <v>7504</v>
      </c>
      <c r="S22" s="51">
        <f t="shared" si="4"/>
        <v>7252</v>
      </c>
      <c r="T22" s="51">
        <f t="shared" si="4"/>
        <v>7317</v>
      </c>
      <c r="U22" s="133">
        <f t="shared" si="4"/>
        <v>6288</v>
      </c>
      <c r="V22" s="133">
        <f t="shared" si="4"/>
        <v>5178</v>
      </c>
      <c r="W22" s="133"/>
      <c r="X22" s="225">
        <f t="shared" si="0"/>
        <v>0.61256358689222756</v>
      </c>
    </row>
    <row r="23" spans="1:25" ht="15" x14ac:dyDescent="0.2">
      <c r="A23" s="7"/>
      <c r="B23" s="93" t="s">
        <v>78</v>
      </c>
      <c r="C23" s="446">
        <v>730</v>
      </c>
      <c r="D23" s="446">
        <v>782</v>
      </c>
      <c r="E23" s="446">
        <v>957</v>
      </c>
      <c r="F23" s="446">
        <v>1295</v>
      </c>
      <c r="G23" s="446">
        <v>1400</v>
      </c>
      <c r="H23" s="446">
        <v>1664</v>
      </c>
      <c r="I23" s="446">
        <v>1742</v>
      </c>
      <c r="J23" s="446">
        <v>2707</v>
      </c>
      <c r="K23" s="446">
        <v>2213</v>
      </c>
      <c r="L23" s="446">
        <v>2306</v>
      </c>
      <c r="M23" s="446">
        <v>2946</v>
      </c>
      <c r="N23" s="446">
        <v>3007</v>
      </c>
      <c r="O23" s="446">
        <v>2666</v>
      </c>
      <c r="P23" s="446">
        <v>2628</v>
      </c>
      <c r="Q23" s="446">
        <v>3105</v>
      </c>
      <c r="R23" s="446">
        <v>5544</v>
      </c>
      <c r="S23" s="446">
        <v>9580</v>
      </c>
      <c r="T23" s="446">
        <v>19413</v>
      </c>
      <c r="U23" s="441">
        <v>28466</v>
      </c>
      <c r="V23" s="441">
        <v>31335</v>
      </c>
      <c r="W23" s="441">
        <v>37129</v>
      </c>
      <c r="X23" s="442">
        <f t="shared" si="0"/>
        <v>10.42068506817426</v>
      </c>
    </row>
    <row r="24" spans="1:25" x14ac:dyDescent="0.2">
      <c r="A24" s="10"/>
      <c r="B24" s="39" t="s">
        <v>0</v>
      </c>
      <c r="C24" s="37">
        <v>330</v>
      </c>
      <c r="D24" s="37">
        <v>374</v>
      </c>
      <c r="E24" s="37">
        <v>447</v>
      </c>
      <c r="F24" s="37">
        <v>614</v>
      </c>
      <c r="G24" s="37">
        <v>643</v>
      </c>
      <c r="H24" s="37">
        <v>798</v>
      </c>
      <c r="I24" s="37">
        <v>823</v>
      </c>
      <c r="J24" s="37">
        <v>1030</v>
      </c>
      <c r="K24" s="37">
        <v>1053</v>
      </c>
      <c r="L24" s="37">
        <v>1083</v>
      </c>
      <c r="M24" s="37">
        <v>1445</v>
      </c>
      <c r="N24" s="37">
        <v>1440</v>
      </c>
      <c r="O24" s="37">
        <v>1247</v>
      </c>
      <c r="P24" s="37">
        <v>1195</v>
      </c>
      <c r="Q24" s="37">
        <v>1431</v>
      </c>
      <c r="R24" s="37">
        <v>2079</v>
      </c>
      <c r="S24" s="37">
        <v>3020</v>
      </c>
      <c r="T24" s="37">
        <v>5578</v>
      </c>
      <c r="U24" s="284">
        <v>7942</v>
      </c>
      <c r="V24" s="438">
        <v>8807</v>
      </c>
      <c r="W24" s="438"/>
      <c r="X24" s="439">
        <f t="shared" si="0"/>
        <v>6.1159722222222221</v>
      </c>
    </row>
    <row r="25" spans="1:25" x14ac:dyDescent="0.2">
      <c r="A25" s="10"/>
      <c r="B25" s="39" t="s">
        <v>1</v>
      </c>
      <c r="C25" s="37">
        <v>400</v>
      </c>
      <c r="D25" s="37">
        <v>408</v>
      </c>
      <c r="E25" s="37">
        <v>510</v>
      </c>
      <c r="F25" s="37">
        <v>681</v>
      </c>
      <c r="G25" s="37">
        <v>757</v>
      </c>
      <c r="H25" s="37">
        <v>866</v>
      </c>
      <c r="I25" s="37">
        <v>919</v>
      </c>
      <c r="J25" s="37">
        <v>1677</v>
      </c>
      <c r="K25" s="37">
        <v>1160</v>
      </c>
      <c r="L25" s="37">
        <v>1223</v>
      </c>
      <c r="M25" s="37">
        <v>1501</v>
      </c>
      <c r="N25" s="37">
        <v>1567</v>
      </c>
      <c r="O25" s="37">
        <v>1419</v>
      </c>
      <c r="P25" s="37">
        <v>1433</v>
      </c>
      <c r="Q25" s="37">
        <v>1674</v>
      </c>
      <c r="R25" s="37">
        <v>3465</v>
      </c>
      <c r="S25" s="37">
        <v>6560</v>
      </c>
      <c r="T25" s="37">
        <v>13835</v>
      </c>
      <c r="U25" s="141">
        <v>20524</v>
      </c>
      <c r="V25" s="288">
        <v>22528</v>
      </c>
      <c r="W25" s="288"/>
      <c r="X25" s="225">
        <f t="shared" si="0"/>
        <v>14.376515634971282</v>
      </c>
    </row>
    <row r="26" spans="1:25" ht="15" x14ac:dyDescent="0.2">
      <c r="A26" s="7"/>
      <c r="B26" s="93" t="s">
        <v>39</v>
      </c>
      <c r="C26" s="446">
        <v>1960</v>
      </c>
      <c r="D26" s="446">
        <v>1842</v>
      </c>
      <c r="E26" s="446">
        <v>1779</v>
      </c>
      <c r="F26" s="446">
        <v>2089</v>
      </c>
      <c r="G26" s="446">
        <v>2080</v>
      </c>
      <c r="H26" s="446">
        <v>1878</v>
      </c>
      <c r="I26" s="446">
        <v>2009</v>
      </c>
      <c r="J26" s="446">
        <v>2088</v>
      </c>
      <c r="K26" s="446">
        <v>2399</v>
      </c>
      <c r="L26" s="446">
        <v>3041</v>
      </c>
      <c r="M26" s="446">
        <v>3278</v>
      </c>
      <c r="N26" s="446">
        <v>3036</v>
      </c>
      <c r="O26" s="446">
        <v>4397</v>
      </c>
      <c r="P26" s="446">
        <v>5925</v>
      </c>
      <c r="Q26" s="446">
        <v>8257</v>
      </c>
      <c r="R26" s="446">
        <f>R28+R27</f>
        <v>10574</v>
      </c>
      <c r="S26" s="446">
        <v>12989</v>
      </c>
      <c r="T26" s="446">
        <f>T28+T27</f>
        <v>15469</v>
      </c>
      <c r="U26" s="441">
        <v>15482</v>
      </c>
      <c r="V26" s="441">
        <v>14996</v>
      </c>
      <c r="W26" s="441">
        <v>14280</v>
      </c>
      <c r="X26" s="442">
        <f t="shared" si="0"/>
        <v>4.9393939393939394</v>
      </c>
    </row>
    <row r="27" spans="1:25" x14ac:dyDescent="0.2">
      <c r="A27" s="5"/>
      <c r="B27" s="30" t="s">
        <v>0</v>
      </c>
      <c r="C27" s="31">
        <v>306</v>
      </c>
      <c r="D27" s="31">
        <v>279</v>
      </c>
      <c r="E27" s="31">
        <v>313</v>
      </c>
      <c r="F27" s="31">
        <v>359</v>
      </c>
      <c r="G27" s="31">
        <v>358</v>
      </c>
      <c r="H27" s="31">
        <v>341</v>
      </c>
      <c r="I27" s="31">
        <v>389</v>
      </c>
      <c r="J27" s="31">
        <v>344</v>
      </c>
      <c r="K27" s="31">
        <v>399</v>
      </c>
      <c r="L27" s="443">
        <v>551</v>
      </c>
      <c r="M27" s="443">
        <v>577</v>
      </c>
      <c r="N27" s="443">
        <v>584</v>
      </c>
      <c r="O27" s="444">
        <v>878</v>
      </c>
      <c r="P27" s="443">
        <v>1213</v>
      </c>
      <c r="Q27" s="443">
        <v>1732</v>
      </c>
      <c r="R27" s="443">
        <v>2414</v>
      </c>
      <c r="S27" s="443">
        <v>3108</v>
      </c>
      <c r="T27" s="35">
        <v>3717</v>
      </c>
      <c r="U27" s="285">
        <v>3886</v>
      </c>
      <c r="V27" s="438">
        <v>3705</v>
      </c>
      <c r="W27" s="438"/>
      <c r="X27" s="439">
        <f t="shared" si="0"/>
        <v>6.3441780821917808</v>
      </c>
    </row>
    <row r="28" spans="1:25" x14ac:dyDescent="0.2">
      <c r="A28" s="5"/>
      <c r="B28" s="32" t="s">
        <v>1</v>
      </c>
      <c r="C28" s="33">
        <v>1654</v>
      </c>
      <c r="D28" s="33">
        <v>1563</v>
      </c>
      <c r="E28" s="33">
        <v>1466</v>
      </c>
      <c r="F28" s="33">
        <v>1730</v>
      </c>
      <c r="G28" s="33">
        <v>1722</v>
      </c>
      <c r="H28" s="33">
        <v>1537</v>
      </c>
      <c r="I28" s="33">
        <v>1620</v>
      </c>
      <c r="J28" s="33">
        <v>1744</v>
      </c>
      <c r="K28" s="33">
        <v>2000</v>
      </c>
      <c r="L28" s="34">
        <v>2490</v>
      </c>
      <c r="M28" s="34">
        <v>2701</v>
      </c>
      <c r="N28" s="34">
        <v>2452</v>
      </c>
      <c r="O28" s="35">
        <v>3519</v>
      </c>
      <c r="P28" s="19">
        <v>4712</v>
      </c>
      <c r="Q28" s="19">
        <v>6525</v>
      </c>
      <c r="R28" s="19">
        <v>8160</v>
      </c>
      <c r="S28" s="19">
        <v>9881</v>
      </c>
      <c r="T28" s="66">
        <v>11752</v>
      </c>
      <c r="U28" s="133">
        <v>11596</v>
      </c>
      <c r="V28" s="287">
        <v>11291</v>
      </c>
      <c r="W28" s="288"/>
      <c r="X28" s="225">
        <f t="shared" si="0"/>
        <v>4.604812398042414</v>
      </c>
    </row>
    <row r="29" spans="1:25" s="11" customFormat="1" x14ac:dyDescent="0.25">
      <c r="A29" s="10"/>
      <c r="B29" s="38" t="s">
        <v>17</v>
      </c>
      <c r="C29" s="29">
        <f t="shared" ref="C29:T29" si="5">C30+C31</f>
        <v>15</v>
      </c>
      <c r="D29" s="29">
        <f t="shared" si="5"/>
        <v>18</v>
      </c>
      <c r="E29" s="29">
        <f t="shared" si="5"/>
        <v>15</v>
      </c>
      <c r="F29" s="29">
        <f t="shared" si="5"/>
        <v>15</v>
      </c>
      <c r="G29" s="29">
        <f t="shared" si="5"/>
        <v>16</v>
      </c>
      <c r="H29" s="29">
        <f t="shared" si="5"/>
        <v>13</v>
      </c>
      <c r="I29" s="29">
        <f t="shared" si="5"/>
        <v>34</v>
      </c>
      <c r="J29" s="29">
        <f t="shared" si="5"/>
        <v>113</v>
      </c>
      <c r="K29" s="29">
        <f t="shared" si="5"/>
        <v>13</v>
      </c>
      <c r="L29" s="29">
        <f t="shared" si="5"/>
        <v>28</v>
      </c>
      <c r="M29" s="29">
        <f t="shared" si="5"/>
        <v>29</v>
      </c>
      <c r="N29" s="29">
        <f t="shared" si="5"/>
        <v>45</v>
      </c>
      <c r="O29" s="29">
        <f t="shared" si="5"/>
        <v>44</v>
      </c>
      <c r="P29" s="29">
        <f t="shared" si="5"/>
        <v>69</v>
      </c>
      <c r="Q29" s="29">
        <f t="shared" si="5"/>
        <v>209</v>
      </c>
      <c r="R29" s="29">
        <f t="shared" si="5"/>
        <v>1027</v>
      </c>
      <c r="S29" s="29">
        <f t="shared" si="5"/>
        <v>2685</v>
      </c>
      <c r="T29" s="70">
        <f t="shared" si="5"/>
        <v>5781</v>
      </c>
      <c r="U29" s="143">
        <v>8091</v>
      </c>
      <c r="V29" s="289">
        <v>9068</v>
      </c>
      <c r="W29" s="289"/>
      <c r="X29" s="226">
        <f t="shared" si="0"/>
        <v>201.51111111111112</v>
      </c>
      <c r="Y29" s="65"/>
    </row>
    <row r="30" spans="1:25" s="11" customFormat="1" x14ac:dyDescent="0.25">
      <c r="A30" s="10"/>
      <c r="B30" s="39" t="s">
        <v>0</v>
      </c>
      <c r="C30" s="31">
        <v>4</v>
      </c>
      <c r="D30" s="31">
        <v>7</v>
      </c>
      <c r="E30" s="31">
        <v>4</v>
      </c>
      <c r="F30" s="31">
        <v>5</v>
      </c>
      <c r="G30" s="31">
        <v>3</v>
      </c>
      <c r="H30" s="31">
        <v>6</v>
      </c>
      <c r="I30" s="31">
        <v>9</v>
      </c>
      <c r="J30" s="31">
        <v>25</v>
      </c>
      <c r="K30" s="31">
        <v>3</v>
      </c>
      <c r="L30" s="31">
        <v>13</v>
      </c>
      <c r="M30" s="31">
        <v>10</v>
      </c>
      <c r="N30" s="31">
        <v>8</v>
      </c>
      <c r="O30" s="31">
        <v>11</v>
      </c>
      <c r="P30" s="31">
        <v>19</v>
      </c>
      <c r="Q30" s="31">
        <v>58</v>
      </c>
      <c r="R30" s="31">
        <v>275</v>
      </c>
      <c r="S30" s="31">
        <v>670</v>
      </c>
      <c r="T30" s="71">
        <v>1430</v>
      </c>
      <c r="U30" s="140">
        <v>2035</v>
      </c>
      <c r="V30" s="287">
        <v>2267</v>
      </c>
      <c r="W30" s="287"/>
      <c r="X30" s="224">
        <f t="shared" si="0"/>
        <v>283.375</v>
      </c>
      <c r="Y30" s="65"/>
    </row>
    <row r="31" spans="1:25" s="11" customFormat="1" x14ac:dyDescent="0.25">
      <c r="A31" s="10"/>
      <c r="B31" s="40" t="s">
        <v>1</v>
      </c>
      <c r="C31" s="33">
        <v>11</v>
      </c>
      <c r="D31" s="33">
        <v>11</v>
      </c>
      <c r="E31" s="33">
        <v>11</v>
      </c>
      <c r="F31" s="33">
        <v>10</v>
      </c>
      <c r="G31" s="33">
        <v>13</v>
      </c>
      <c r="H31" s="33">
        <v>7</v>
      </c>
      <c r="I31" s="33">
        <v>25</v>
      </c>
      <c r="J31" s="33">
        <v>88</v>
      </c>
      <c r="K31" s="33">
        <v>10</v>
      </c>
      <c r="L31" s="33">
        <v>15</v>
      </c>
      <c r="M31" s="33">
        <v>19</v>
      </c>
      <c r="N31" s="33">
        <v>37</v>
      </c>
      <c r="O31" s="33">
        <v>33</v>
      </c>
      <c r="P31" s="33">
        <v>50</v>
      </c>
      <c r="Q31" s="33">
        <v>151</v>
      </c>
      <c r="R31" s="33">
        <v>752</v>
      </c>
      <c r="S31" s="33">
        <v>2015</v>
      </c>
      <c r="T31" s="72">
        <v>4351</v>
      </c>
      <c r="U31" s="144">
        <v>6056</v>
      </c>
      <c r="V31" s="287">
        <v>6801</v>
      </c>
      <c r="W31" s="288"/>
      <c r="X31" s="225">
        <f t="shared" si="0"/>
        <v>183.81081081081081</v>
      </c>
      <c r="Y31" s="65"/>
    </row>
    <row r="32" spans="1:25" x14ac:dyDescent="0.2">
      <c r="A32" s="10"/>
      <c r="B32" s="38" t="s">
        <v>12</v>
      </c>
      <c r="C32" s="29">
        <f t="shared" ref="C32:T32" si="6">C26-C29</f>
        <v>1945</v>
      </c>
      <c r="D32" s="29">
        <f t="shared" si="6"/>
        <v>1824</v>
      </c>
      <c r="E32" s="29">
        <f t="shared" si="6"/>
        <v>1764</v>
      </c>
      <c r="F32" s="29">
        <f t="shared" si="6"/>
        <v>2074</v>
      </c>
      <c r="G32" s="29">
        <f t="shared" si="6"/>
        <v>2064</v>
      </c>
      <c r="H32" s="29">
        <f t="shared" si="6"/>
        <v>1865</v>
      </c>
      <c r="I32" s="29">
        <f t="shared" si="6"/>
        <v>1975</v>
      </c>
      <c r="J32" s="29">
        <f t="shared" si="6"/>
        <v>1975</v>
      </c>
      <c r="K32" s="29">
        <f t="shared" si="6"/>
        <v>2386</v>
      </c>
      <c r="L32" s="29">
        <f t="shared" si="6"/>
        <v>3013</v>
      </c>
      <c r="M32" s="29">
        <f t="shared" si="6"/>
        <v>3249</v>
      </c>
      <c r="N32" s="29">
        <f t="shared" si="6"/>
        <v>2991</v>
      </c>
      <c r="O32" s="29">
        <f t="shared" si="6"/>
        <v>4353</v>
      </c>
      <c r="P32" s="29">
        <f t="shared" si="6"/>
        <v>5856</v>
      </c>
      <c r="Q32" s="29">
        <f t="shared" si="6"/>
        <v>8048</v>
      </c>
      <c r="R32" s="29">
        <f t="shared" si="6"/>
        <v>9547</v>
      </c>
      <c r="S32" s="29">
        <f t="shared" si="6"/>
        <v>10304</v>
      </c>
      <c r="T32" s="29">
        <f t="shared" si="6"/>
        <v>9688</v>
      </c>
      <c r="U32" s="219">
        <f>U26-U29</f>
        <v>7391</v>
      </c>
      <c r="V32" s="219">
        <f>V26-V29</f>
        <v>5928</v>
      </c>
      <c r="W32" s="219"/>
      <c r="X32" s="226">
        <f t="shared" si="0"/>
        <v>1.9819458375125376</v>
      </c>
    </row>
    <row r="33" spans="1:24" x14ac:dyDescent="0.2">
      <c r="A33" s="10"/>
      <c r="B33" s="39" t="s">
        <v>0</v>
      </c>
      <c r="C33" s="31">
        <f t="shared" ref="C33:U33" si="7">C27-C30</f>
        <v>302</v>
      </c>
      <c r="D33" s="31">
        <f t="shared" si="7"/>
        <v>272</v>
      </c>
      <c r="E33" s="31">
        <f t="shared" si="7"/>
        <v>309</v>
      </c>
      <c r="F33" s="31">
        <f t="shared" si="7"/>
        <v>354</v>
      </c>
      <c r="G33" s="31">
        <f t="shared" si="7"/>
        <v>355</v>
      </c>
      <c r="H33" s="31">
        <f t="shared" si="7"/>
        <v>335</v>
      </c>
      <c r="I33" s="31">
        <f t="shared" si="7"/>
        <v>380</v>
      </c>
      <c r="J33" s="31">
        <f t="shared" si="7"/>
        <v>319</v>
      </c>
      <c r="K33" s="31">
        <f t="shared" si="7"/>
        <v>396</v>
      </c>
      <c r="L33" s="31">
        <f t="shared" si="7"/>
        <v>538</v>
      </c>
      <c r="M33" s="31">
        <f t="shared" si="7"/>
        <v>567</v>
      </c>
      <c r="N33" s="31">
        <f t="shared" si="7"/>
        <v>576</v>
      </c>
      <c r="O33" s="31">
        <f t="shared" si="7"/>
        <v>867</v>
      </c>
      <c r="P33" s="31">
        <f t="shared" si="7"/>
        <v>1194</v>
      </c>
      <c r="Q33" s="31">
        <f t="shared" si="7"/>
        <v>1674</v>
      </c>
      <c r="R33" s="31">
        <f t="shared" si="7"/>
        <v>2139</v>
      </c>
      <c r="S33" s="31">
        <f t="shared" si="7"/>
        <v>2438</v>
      </c>
      <c r="T33" s="31">
        <f t="shared" si="7"/>
        <v>2287</v>
      </c>
      <c r="U33" s="220">
        <f t="shared" si="7"/>
        <v>1851</v>
      </c>
      <c r="V33" s="220">
        <f>V27-V30</f>
        <v>1438</v>
      </c>
      <c r="W33" s="220"/>
      <c r="X33" s="224">
        <f t="shared" si="0"/>
        <v>2.4965277777777777</v>
      </c>
    </row>
    <row r="34" spans="1:24" x14ac:dyDescent="0.2">
      <c r="A34" s="10"/>
      <c r="B34" s="39" t="s">
        <v>1</v>
      </c>
      <c r="C34" s="452">
        <f t="shared" ref="C34:U34" si="8">C28-C31</f>
        <v>1643</v>
      </c>
      <c r="D34" s="452">
        <f t="shared" si="8"/>
        <v>1552</v>
      </c>
      <c r="E34" s="452">
        <f t="shared" si="8"/>
        <v>1455</v>
      </c>
      <c r="F34" s="452">
        <f t="shared" si="8"/>
        <v>1720</v>
      </c>
      <c r="G34" s="452">
        <f t="shared" si="8"/>
        <v>1709</v>
      </c>
      <c r="H34" s="452">
        <f t="shared" si="8"/>
        <v>1530</v>
      </c>
      <c r="I34" s="452">
        <f t="shared" si="8"/>
        <v>1595</v>
      </c>
      <c r="J34" s="452">
        <f t="shared" si="8"/>
        <v>1656</v>
      </c>
      <c r="K34" s="452">
        <f t="shared" si="8"/>
        <v>1990</v>
      </c>
      <c r="L34" s="452">
        <f t="shared" si="8"/>
        <v>2475</v>
      </c>
      <c r="M34" s="452">
        <f t="shared" si="8"/>
        <v>2682</v>
      </c>
      <c r="N34" s="452">
        <f t="shared" si="8"/>
        <v>2415</v>
      </c>
      <c r="O34" s="452">
        <f t="shared" si="8"/>
        <v>3486</v>
      </c>
      <c r="P34" s="452">
        <f t="shared" si="8"/>
        <v>4662</v>
      </c>
      <c r="Q34" s="452">
        <f t="shared" si="8"/>
        <v>6374</v>
      </c>
      <c r="R34" s="452">
        <f t="shared" si="8"/>
        <v>7408</v>
      </c>
      <c r="S34" s="452">
        <f t="shared" si="8"/>
        <v>7866</v>
      </c>
      <c r="T34" s="452">
        <f t="shared" si="8"/>
        <v>7401</v>
      </c>
      <c r="U34" s="141">
        <f t="shared" si="8"/>
        <v>5540</v>
      </c>
      <c r="V34" s="141">
        <f>V28-V31</f>
        <v>4490</v>
      </c>
      <c r="W34" s="141"/>
      <c r="X34" s="225">
        <f t="shared" si="0"/>
        <v>1.8592132505175984</v>
      </c>
    </row>
    <row r="35" spans="1:24" ht="15" x14ac:dyDescent="0.2">
      <c r="A35" s="7"/>
      <c r="B35" s="93" t="s">
        <v>80</v>
      </c>
      <c r="C35" s="446">
        <v>3822</v>
      </c>
      <c r="D35" s="446">
        <v>3544</v>
      </c>
      <c r="E35" s="446">
        <v>3833</v>
      </c>
      <c r="F35" s="446">
        <v>4599</v>
      </c>
      <c r="G35" s="446">
        <v>5199</v>
      </c>
      <c r="H35" s="446">
        <v>5443</v>
      </c>
      <c r="I35" s="446">
        <v>6208</v>
      </c>
      <c r="J35" s="446">
        <v>7448</v>
      </c>
      <c r="K35" s="446">
        <v>6512</v>
      </c>
      <c r="L35" s="446">
        <v>5129</v>
      </c>
      <c r="M35" s="446">
        <v>4350</v>
      </c>
      <c r="N35" s="446">
        <v>4183</v>
      </c>
      <c r="O35" s="446">
        <v>4681</v>
      </c>
      <c r="P35" s="446">
        <v>4404</v>
      </c>
      <c r="Q35" s="446">
        <v>4944</v>
      </c>
      <c r="R35" s="446">
        <v>5415</v>
      </c>
      <c r="S35" s="446">
        <v>6784</v>
      </c>
      <c r="T35" s="446">
        <v>10375</v>
      </c>
      <c r="U35" s="441">
        <v>13942</v>
      </c>
      <c r="V35" s="441">
        <v>14666</v>
      </c>
      <c r="W35" s="441">
        <v>16191</v>
      </c>
      <c r="X35" s="442">
        <f t="shared" si="0"/>
        <v>3.5060961032751612</v>
      </c>
    </row>
    <row r="36" spans="1:24" x14ac:dyDescent="0.2">
      <c r="A36" s="5"/>
      <c r="B36" s="26" t="s">
        <v>0</v>
      </c>
      <c r="C36" s="445">
        <v>850</v>
      </c>
      <c r="D36" s="445">
        <v>843</v>
      </c>
      <c r="E36" s="445">
        <v>957</v>
      </c>
      <c r="F36" s="445">
        <v>1143</v>
      </c>
      <c r="G36" s="445">
        <v>1322</v>
      </c>
      <c r="H36" s="445">
        <v>1405</v>
      </c>
      <c r="I36" s="445">
        <v>1620</v>
      </c>
      <c r="J36" s="445">
        <v>1860</v>
      </c>
      <c r="K36" s="445">
        <v>1665</v>
      </c>
      <c r="L36" s="49">
        <v>1322</v>
      </c>
      <c r="M36" s="49">
        <v>1141</v>
      </c>
      <c r="N36" s="49">
        <v>1132</v>
      </c>
      <c r="O36" s="50">
        <v>1314</v>
      </c>
      <c r="P36" s="49">
        <v>1262</v>
      </c>
      <c r="Q36" s="49">
        <v>1376</v>
      </c>
      <c r="R36" s="49">
        <v>1535</v>
      </c>
      <c r="S36" s="49">
        <v>1899</v>
      </c>
      <c r="T36" s="50">
        <v>2882</v>
      </c>
      <c r="U36" s="285">
        <v>3921</v>
      </c>
      <c r="V36" s="438">
        <v>4228</v>
      </c>
      <c r="W36" s="438"/>
      <c r="X36" s="439">
        <f t="shared" si="0"/>
        <v>3.7349823321554769</v>
      </c>
    </row>
    <row r="37" spans="1:24" x14ac:dyDescent="0.2">
      <c r="A37" s="5"/>
      <c r="B37" s="27" t="s">
        <v>1</v>
      </c>
      <c r="C37" s="106">
        <v>2972</v>
      </c>
      <c r="D37" s="106">
        <v>2701</v>
      </c>
      <c r="E37" s="106">
        <v>2876</v>
      </c>
      <c r="F37" s="106">
        <v>3456</v>
      </c>
      <c r="G37" s="106">
        <v>3877</v>
      </c>
      <c r="H37" s="106">
        <v>4038</v>
      </c>
      <c r="I37" s="106">
        <v>4588</v>
      </c>
      <c r="J37" s="106">
        <v>5588</v>
      </c>
      <c r="K37" s="106">
        <v>4847</v>
      </c>
      <c r="L37" s="51">
        <v>3807</v>
      </c>
      <c r="M37" s="51">
        <v>3209</v>
      </c>
      <c r="N37" s="51">
        <v>3051</v>
      </c>
      <c r="O37" s="52">
        <v>3367</v>
      </c>
      <c r="P37" s="51">
        <v>3142</v>
      </c>
      <c r="Q37" s="51">
        <v>3568</v>
      </c>
      <c r="R37" s="51">
        <v>3880</v>
      </c>
      <c r="S37" s="51">
        <v>4885</v>
      </c>
      <c r="T37" s="52">
        <v>7493</v>
      </c>
      <c r="U37" s="135">
        <v>10021</v>
      </c>
      <c r="V37" s="287">
        <v>10438</v>
      </c>
      <c r="W37" s="288"/>
      <c r="X37" s="225">
        <f t="shared" si="0"/>
        <v>3.4211733857751558</v>
      </c>
    </row>
    <row r="38" spans="1:24" x14ac:dyDescent="0.2">
      <c r="A38" s="5"/>
      <c r="B38" s="24" t="s">
        <v>61</v>
      </c>
      <c r="C38" s="57">
        <f>C40+C39</f>
        <v>1964</v>
      </c>
      <c r="D38" s="57">
        <f t="shared" ref="D38:T38" si="9">D40+D39</f>
        <v>1834</v>
      </c>
      <c r="E38" s="57">
        <f t="shared" si="9"/>
        <v>1886</v>
      </c>
      <c r="F38" s="57">
        <f t="shared" si="9"/>
        <v>2318</v>
      </c>
      <c r="G38" s="57">
        <f t="shared" si="9"/>
        <v>2456</v>
      </c>
      <c r="H38" s="57">
        <f t="shared" si="9"/>
        <v>2522</v>
      </c>
      <c r="I38" s="57">
        <f t="shared" si="9"/>
        <v>2842</v>
      </c>
      <c r="J38" s="57">
        <f t="shared" si="9"/>
        <v>3372</v>
      </c>
      <c r="K38" s="57">
        <f t="shared" si="9"/>
        <v>3027</v>
      </c>
      <c r="L38" s="57">
        <f t="shared" si="9"/>
        <v>2656</v>
      </c>
      <c r="M38" s="57">
        <f t="shared" si="9"/>
        <v>2210</v>
      </c>
      <c r="N38" s="57">
        <f t="shared" si="9"/>
        <v>2086</v>
      </c>
      <c r="O38" s="57">
        <f t="shared" si="9"/>
        <v>2505</v>
      </c>
      <c r="P38" s="57">
        <f t="shared" si="9"/>
        <v>2448</v>
      </c>
      <c r="Q38" s="57">
        <f t="shared" si="9"/>
        <v>2831</v>
      </c>
      <c r="R38" s="57">
        <f t="shared" si="9"/>
        <v>3414</v>
      </c>
      <c r="S38" s="57">
        <f t="shared" si="9"/>
        <v>4506</v>
      </c>
      <c r="T38" s="68">
        <f t="shared" si="9"/>
        <v>7263</v>
      </c>
      <c r="U38" s="138">
        <v>10131</v>
      </c>
      <c r="V38" s="289">
        <v>10887</v>
      </c>
      <c r="W38" s="289"/>
      <c r="X38" s="226">
        <f t="shared" si="0"/>
        <v>5.219079578139981</v>
      </c>
    </row>
    <row r="39" spans="1:24" x14ac:dyDescent="0.2">
      <c r="A39" s="5"/>
      <c r="B39" s="21" t="s">
        <v>0</v>
      </c>
      <c r="C39" s="58">
        <v>399</v>
      </c>
      <c r="D39" s="58">
        <v>387</v>
      </c>
      <c r="E39" s="58">
        <v>453</v>
      </c>
      <c r="F39" s="58">
        <v>560</v>
      </c>
      <c r="G39" s="58">
        <v>603</v>
      </c>
      <c r="H39" s="58">
        <v>634</v>
      </c>
      <c r="I39" s="58">
        <v>737</v>
      </c>
      <c r="J39" s="58">
        <v>845</v>
      </c>
      <c r="K39" s="58">
        <v>784</v>
      </c>
      <c r="L39" s="54">
        <v>695</v>
      </c>
      <c r="M39" s="54">
        <v>574</v>
      </c>
      <c r="N39" s="54">
        <v>572</v>
      </c>
      <c r="O39" s="56">
        <v>746</v>
      </c>
      <c r="P39" s="54">
        <v>720</v>
      </c>
      <c r="Q39" s="54">
        <v>803</v>
      </c>
      <c r="R39" s="54">
        <v>973</v>
      </c>
      <c r="S39" s="54">
        <v>1261</v>
      </c>
      <c r="T39" s="56">
        <v>2048</v>
      </c>
      <c r="U39" s="132">
        <v>2898</v>
      </c>
      <c r="V39" s="287">
        <v>3189</v>
      </c>
      <c r="W39" s="287"/>
      <c r="X39" s="224">
        <f t="shared" si="0"/>
        <v>5.575174825174825</v>
      </c>
    </row>
    <row r="40" spans="1:24" x14ac:dyDescent="0.2">
      <c r="A40" s="5"/>
      <c r="B40" s="17" t="s">
        <v>1</v>
      </c>
      <c r="C40" s="59">
        <v>1565</v>
      </c>
      <c r="D40" s="59">
        <v>1447</v>
      </c>
      <c r="E40" s="59">
        <v>1433</v>
      </c>
      <c r="F40" s="59">
        <v>1758</v>
      </c>
      <c r="G40" s="59">
        <v>1853</v>
      </c>
      <c r="H40" s="59">
        <v>1888</v>
      </c>
      <c r="I40" s="59">
        <v>2105</v>
      </c>
      <c r="J40" s="59">
        <v>2527</v>
      </c>
      <c r="K40" s="59">
        <v>2243</v>
      </c>
      <c r="L40" s="51">
        <v>1961</v>
      </c>
      <c r="M40" s="51">
        <v>1636</v>
      </c>
      <c r="N40" s="51">
        <v>1514</v>
      </c>
      <c r="O40" s="52">
        <v>1759</v>
      </c>
      <c r="P40" s="51">
        <v>1728</v>
      </c>
      <c r="Q40" s="51">
        <v>2028</v>
      </c>
      <c r="R40" s="51">
        <v>2441</v>
      </c>
      <c r="S40" s="51">
        <v>3245</v>
      </c>
      <c r="T40" s="52">
        <v>5215</v>
      </c>
      <c r="U40" s="133">
        <v>7233</v>
      </c>
      <c r="V40" s="287">
        <v>7698</v>
      </c>
      <c r="W40" s="288"/>
      <c r="X40" s="225">
        <f t="shared" ref="X40:X71" si="10">V40/N40</f>
        <v>5.0845442536327612</v>
      </c>
    </row>
    <row r="41" spans="1:24" x14ac:dyDescent="0.2">
      <c r="A41" s="5"/>
      <c r="B41" s="28" t="s">
        <v>62</v>
      </c>
      <c r="C41" s="60">
        <f>C35-C38</f>
        <v>1858</v>
      </c>
      <c r="D41" s="60">
        <f t="shared" ref="D41:U41" si="11">D35-D38</f>
        <v>1710</v>
      </c>
      <c r="E41" s="60">
        <f t="shared" si="11"/>
        <v>1947</v>
      </c>
      <c r="F41" s="60">
        <f t="shared" si="11"/>
        <v>2281</v>
      </c>
      <c r="G41" s="60">
        <f t="shared" si="11"/>
        <v>2743</v>
      </c>
      <c r="H41" s="60">
        <f t="shared" si="11"/>
        <v>2921</v>
      </c>
      <c r="I41" s="60">
        <f t="shared" si="11"/>
        <v>3366</v>
      </c>
      <c r="J41" s="60">
        <f t="shared" si="11"/>
        <v>4076</v>
      </c>
      <c r="K41" s="60">
        <f t="shared" si="11"/>
        <v>3485</v>
      </c>
      <c r="L41" s="60">
        <f t="shared" si="11"/>
        <v>2473</v>
      </c>
      <c r="M41" s="60">
        <f t="shared" si="11"/>
        <v>2140</v>
      </c>
      <c r="N41" s="60">
        <f t="shared" si="11"/>
        <v>2097</v>
      </c>
      <c r="O41" s="60">
        <f t="shared" si="11"/>
        <v>2176</v>
      </c>
      <c r="P41" s="60">
        <f t="shared" si="11"/>
        <v>1956</v>
      </c>
      <c r="Q41" s="60">
        <f t="shared" si="11"/>
        <v>2113</v>
      </c>
      <c r="R41" s="60">
        <f t="shared" si="11"/>
        <v>2001</v>
      </c>
      <c r="S41" s="60">
        <f t="shared" si="11"/>
        <v>2278</v>
      </c>
      <c r="T41" s="60">
        <f t="shared" si="11"/>
        <v>3112</v>
      </c>
      <c r="U41" s="219">
        <f t="shared" si="11"/>
        <v>3811</v>
      </c>
      <c r="V41" s="219">
        <f>V35-V38</f>
        <v>3779</v>
      </c>
      <c r="W41" s="219"/>
      <c r="X41" s="226">
        <f t="shared" si="10"/>
        <v>1.8020982355746304</v>
      </c>
    </row>
    <row r="42" spans="1:24" x14ac:dyDescent="0.2">
      <c r="A42" s="5"/>
      <c r="B42" s="30" t="s">
        <v>0</v>
      </c>
      <c r="C42" s="61">
        <f>C36-C39</f>
        <v>451</v>
      </c>
      <c r="D42" s="61">
        <f t="shared" ref="D42:U42" si="12">D36-D39</f>
        <v>456</v>
      </c>
      <c r="E42" s="61">
        <f t="shared" si="12"/>
        <v>504</v>
      </c>
      <c r="F42" s="61">
        <f t="shared" si="12"/>
        <v>583</v>
      </c>
      <c r="G42" s="61">
        <f t="shared" si="12"/>
        <v>719</v>
      </c>
      <c r="H42" s="61">
        <f t="shared" si="12"/>
        <v>771</v>
      </c>
      <c r="I42" s="61">
        <f t="shared" si="12"/>
        <v>883</v>
      </c>
      <c r="J42" s="61">
        <f t="shared" si="12"/>
        <v>1015</v>
      </c>
      <c r="K42" s="61">
        <f t="shared" si="12"/>
        <v>881</v>
      </c>
      <c r="L42" s="61">
        <f t="shared" si="12"/>
        <v>627</v>
      </c>
      <c r="M42" s="61">
        <f t="shared" si="12"/>
        <v>567</v>
      </c>
      <c r="N42" s="61">
        <f t="shared" si="12"/>
        <v>560</v>
      </c>
      <c r="O42" s="61">
        <f t="shared" si="12"/>
        <v>568</v>
      </c>
      <c r="P42" s="61">
        <f t="shared" si="12"/>
        <v>542</v>
      </c>
      <c r="Q42" s="61">
        <f t="shared" si="12"/>
        <v>573</v>
      </c>
      <c r="R42" s="61">
        <f t="shared" si="12"/>
        <v>562</v>
      </c>
      <c r="S42" s="61">
        <f t="shared" si="12"/>
        <v>638</v>
      </c>
      <c r="T42" s="61">
        <f t="shared" si="12"/>
        <v>834</v>
      </c>
      <c r="U42" s="220">
        <f t="shared" si="12"/>
        <v>1023</v>
      </c>
      <c r="V42" s="220">
        <f>V36-V39</f>
        <v>1039</v>
      </c>
      <c r="W42" s="220"/>
      <c r="X42" s="224">
        <f t="shared" si="10"/>
        <v>1.8553571428571429</v>
      </c>
    </row>
    <row r="43" spans="1:24" x14ac:dyDescent="0.2">
      <c r="A43" s="5"/>
      <c r="B43" s="32" t="s">
        <v>1</v>
      </c>
      <c r="C43" s="62">
        <f>C37-C40</f>
        <v>1407</v>
      </c>
      <c r="D43" s="62">
        <f t="shared" ref="D43:U43" si="13">D37-D40</f>
        <v>1254</v>
      </c>
      <c r="E43" s="62">
        <f t="shared" si="13"/>
        <v>1443</v>
      </c>
      <c r="F43" s="62">
        <f t="shared" si="13"/>
        <v>1698</v>
      </c>
      <c r="G43" s="62">
        <f t="shared" si="13"/>
        <v>2024</v>
      </c>
      <c r="H43" s="62">
        <f t="shared" si="13"/>
        <v>2150</v>
      </c>
      <c r="I43" s="62">
        <f t="shared" si="13"/>
        <v>2483</v>
      </c>
      <c r="J43" s="62">
        <f t="shared" si="13"/>
        <v>3061</v>
      </c>
      <c r="K43" s="62">
        <f t="shared" si="13"/>
        <v>2604</v>
      </c>
      <c r="L43" s="62">
        <f t="shared" si="13"/>
        <v>1846</v>
      </c>
      <c r="M43" s="62">
        <f t="shared" si="13"/>
        <v>1573</v>
      </c>
      <c r="N43" s="62">
        <f t="shared" si="13"/>
        <v>1537</v>
      </c>
      <c r="O43" s="62">
        <f t="shared" si="13"/>
        <v>1608</v>
      </c>
      <c r="P43" s="62">
        <f t="shared" si="13"/>
        <v>1414</v>
      </c>
      <c r="Q43" s="62">
        <f t="shared" si="13"/>
        <v>1540</v>
      </c>
      <c r="R43" s="62">
        <f t="shared" si="13"/>
        <v>1439</v>
      </c>
      <c r="S43" s="62">
        <f t="shared" si="13"/>
        <v>1640</v>
      </c>
      <c r="T43" s="62">
        <f t="shared" si="13"/>
        <v>2278</v>
      </c>
      <c r="U43" s="221">
        <f t="shared" si="13"/>
        <v>2788</v>
      </c>
      <c r="V43" s="221">
        <f>V37-V40</f>
        <v>2740</v>
      </c>
      <c r="W43" s="220"/>
      <c r="X43" s="225">
        <f t="shared" si="10"/>
        <v>1.7826935588809369</v>
      </c>
    </row>
    <row r="44" spans="1:24" x14ac:dyDescent="0.2">
      <c r="A44" s="5"/>
      <c r="B44" s="28" t="s">
        <v>63</v>
      </c>
      <c r="C44" s="60">
        <f>C45+C46</f>
        <v>47</v>
      </c>
      <c r="D44" s="60">
        <f t="shared" ref="D44:T44" si="14">D45+D46</f>
        <v>46</v>
      </c>
      <c r="E44" s="60">
        <f t="shared" si="14"/>
        <v>75</v>
      </c>
      <c r="F44" s="60">
        <f t="shared" si="14"/>
        <v>65</v>
      </c>
      <c r="G44" s="60">
        <f t="shared" si="14"/>
        <v>109</v>
      </c>
      <c r="H44" s="60">
        <f t="shared" si="14"/>
        <v>130</v>
      </c>
      <c r="I44" s="60">
        <f t="shared" si="14"/>
        <v>174</v>
      </c>
      <c r="J44" s="60">
        <f t="shared" si="14"/>
        <v>432</v>
      </c>
      <c r="K44" s="60">
        <f t="shared" si="14"/>
        <v>219</v>
      </c>
      <c r="L44" s="60">
        <f t="shared" si="14"/>
        <v>182</v>
      </c>
      <c r="M44" s="60">
        <f t="shared" si="14"/>
        <v>176</v>
      </c>
      <c r="N44" s="60">
        <f t="shared" si="14"/>
        <v>167</v>
      </c>
      <c r="O44" s="60">
        <f t="shared" si="14"/>
        <v>189</v>
      </c>
      <c r="P44" s="60">
        <f t="shared" si="14"/>
        <v>182</v>
      </c>
      <c r="Q44" s="60">
        <f t="shared" si="14"/>
        <v>245</v>
      </c>
      <c r="R44" s="60">
        <f t="shared" si="14"/>
        <v>628</v>
      </c>
      <c r="S44" s="60">
        <f t="shared" si="14"/>
        <v>1542</v>
      </c>
      <c r="T44" s="69">
        <f t="shared" si="14"/>
        <v>4184</v>
      </c>
      <c r="U44" s="139">
        <v>7241</v>
      </c>
      <c r="V44" s="289">
        <v>8659</v>
      </c>
      <c r="W44" s="289"/>
      <c r="X44" s="226">
        <f t="shared" si="10"/>
        <v>51.850299401197603</v>
      </c>
    </row>
    <row r="45" spans="1:24" x14ac:dyDescent="0.2">
      <c r="A45" s="5"/>
      <c r="B45" s="30" t="s">
        <v>0</v>
      </c>
      <c r="C45" s="61">
        <v>13</v>
      </c>
      <c r="D45" s="61">
        <v>13</v>
      </c>
      <c r="E45" s="61">
        <v>25</v>
      </c>
      <c r="F45" s="61">
        <v>19</v>
      </c>
      <c r="G45" s="61">
        <v>44</v>
      </c>
      <c r="H45" s="61">
        <v>41</v>
      </c>
      <c r="I45" s="61">
        <v>62</v>
      </c>
      <c r="J45" s="61">
        <v>109</v>
      </c>
      <c r="K45" s="61">
        <v>63</v>
      </c>
      <c r="L45" s="54">
        <v>59</v>
      </c>
      <c r="M45" s="54">
        <v>61</v>
      </c>
      <c r="N45" s="54">
        <v>63</v>
      </c>
      <c r="O45" s="56">
        <v>87</v>
      </c>
      <c r="P45" s="54">
        <v>59</v>
      </c>
      <c r="Q45" s="54">
        <v>87</v>
      </c>
      <c r="R45" s="54">
        <v>187</v>
      </c>
      <c r="S45" s="54">
        <v>425</v>
      </c>
      <c r="T45" s="56">
        <v>1171</v>
      </c>
      <c r="U45" s="132">
        <v>2023</v>
      </c>
      <c r="V45" s="287">
        <v>2496</v>
      </c>
      <c r="W45" s="287"/>
      <c r="X45" s="224">
        <f t="shared" si="10"/>
        <v>39.61904761904762</v>
      </c>
    </row>
    <row r="46" spans="1:24" x14ac:dyDescent="0.2">
      <c r="A46" s="5"/>
      <c r="B46" s="32" t="s">
        <v>1</v>
      </c>
      <c r="C46" s="62">
        <v>34</v>
      </c>
      <c r="D46" s="62">
        <v>33</v>
      </c>
      <c r="E46" s="62">
        <v>50</v>
      </c>
      <c r="F46" s="62">
        <v>46</v>
      </c>
      <c r="G46" s="62">
        <v>65</v>
      </c>
      <c r="H46" s="62">
        <v>89</v>
      </c>
      <c r="I46" s="62">
        <v>112</v>
      </c>
      <c r="J46" s="62">
        <v>323</v>
      </c>
      <c r="K46" s="62">
        <v>156</v>
      </c>
      <c r="L46" s="49">
        <v>123</v>
      </c>
      <c r="M46" s="49">
        <v>115</v>
      </c>
      <c r="N46" s="49">
        <v>104</v>
      </c>
      <c r="O46" s="50">
        <v>102</v>
      </c>
      <c r="P46" s="54">
        <v>123</v>
      </c>
      <c r="Q46" s="54">
        <v>158</v>
      </c>
      <c r="R46" s="54">
        <v>441</v>
      </c>
      <c r="S46" s="54">
        <v>1117</v>
      </c>
      <c r="T46" s="56">
        <v>3013</v>
      </c>
      <c r="U46" s="135">
        <v>5218</v>
      </c>
      <c r="V46" s="287">
        <v>6163</v>
      </c>
      <c r="W46" s="288"/>
      <c r="X46" s="225">
        <f t="shared" si="10"/>
        <v>59.259615384615387</v>
      </c>
    </row>
    <row r="47" spans="1:24" x14ac:dyDescent="0.2">
      <c r="A47" s="5"/>
      <c r="B47" s="28" t="s">
        <v>64</v>
      </c>
      <c r="C47" s="60">
        <f>C35-C44</f>
        <v>3775</v>
      </c>
      <c r="D47" s="60">
        <f t="shared" ref="D47:U47" si="15">D35-D44</f>
        <v>3498</v>
      </c>
      <c r="E47" s="60">
        <f t="shared" si="15"/>
        <v>3758</v>
      </c>
      <c r="F47" s="60">
        <f t="shared" si="15"/>
        <v>4534</v>
      </c>
      <c r="G47" s="60">
        <f t="shared" si="15"/>
        <v>5090</v>
      </c>
      <c r="H47" s="60">
        <f t="shared" si="15"/>
        <v>5313</v>
      </c>
      <c r="I47" s="60">
        <f t="shared" si="15"/>
        <v>6034</v>
      </c>
      <c r="J47" s="60">
        <f t="shared" si="15"/>
        <v>7016</v>
      </c>
      <c r="K47" s="60">
        <f t="shared" si="15"/>
        <v>6293</v>
      </c>
      <c r="L47" s="60">
        <f t="shared" si="15"/>
        <v>4947</v>
      </c>
      <c r="M47" s="60">
        <f t="shared" si="15"/>
        <v>4174</v>
      </c>
      <c r="N47" s="60">
        <f t="shared" si="15"/>
        <v>4016</v>
      </c>
      <c r="O47" s="60">
        <f t="shared" si="15"/>
        <v>4492</v>
      </c>
      <c r="P47" s="60">
        <f t="shared" si="15"/>
        <v>4222</v>
      </c>
      <c r="Q47" s="60">
        <f t="shared" si="15"/>
        <v>4699</v>
      </c>
      <c r="R47" s="60">
        <f t="shared" si="15"/>
        <v>4787</v>
      </c>
      <c r="S47" s="60">
        <f t="shared" si="15"/>
        <v>5242</v>
      </c>
      <c r="T47" s="60">
        <f t="shared" si="15"/>
        <v>6191</v>
      </c>
      <c r="U47" s="219">
        <f t="shared" si="15"/>
        <v>6701</v>
      </c>
      <c r="V47" s="219">
        <f>V35-V44</f>
        <v>6007</v>
      </c>
      <c r="W47" s="219"/>
      <c r="X47" s="226">
        <f t="shared" si="10"/>
        <v>1.4957669322709164</v>
      </c>
    </row>
    <row r="48" spans="1:24" x14ac:dyDescent="0.2">
      <c r="A48" s="5"/>
      <c r="B48" s="30" t="s">
        <v>0</v>
      </c>
      <c r="C48" s="61">
        <f>C36-C45</f>
        <v>837</v>
      </c>
      <c r="D48" s="61">
        <f t="shared" ref="D48:U48" si="16">D36-D45</f>
        <v>830</v>
      </c>
      <c r="E48" s="61">
        <f t="shared" si="16"/>
        <v>932</v>
      </c>
      <c r="F48" s="61">
        <f t="shared" si="16"/>
        <v>1124</v>
      </c>
      <c r="G48" s="61">
        <f t="shared" si="16"/>
        <v>1278</v>
      </c>
      <c r="H48" s="61">
        <f t="shared" si="16"/>
        <v>1364</v>
      </c>
      <c r="I48" s="61">
        <f t="shared" si="16"/>
        <v>1558</v>
      </c>
      <c r="J48" s="61">
        <f t="shared" si="16"/>
        <v>1751</v>
      </c>
      <c r="K48" s="61">
        <f t="shared" si="16"/>
        <v>1602</v>
      </c>
      <c r="L48" s="61">
        <f t="shared" si="16"/>
        <v>1263</v>
      </c>
      <c r="M48" s="61">
        <f t="shared" si="16"/>
        <v>1080</v>
      </c>
      <c r="N48" s="61">
        <f t="shared" si="16"/>
        <v>1069</v>
      </c>
      <c r="O48" s="61">
        <f t="shared" si="16"/>
        <v>1227</v>
      </c>
      <c r="P48" s="61">
        <f t="shared" si="16"/>
        <v>1203</v>
      </c>
      <c r="Q48" s="61">
        <f t="shared" si="16"/>
        <v>1289</v>
      </c>
      <c r="R48" s="61">
        <f t="shared" si="16"/>
        <v>1348</v>
      </c>
      <c r="S48" s="61">
        <f t="shared" si="16"/>
        <v>1474</v>
      </c>
      <c r="T48" s="61">
        <f t="shared" si="16"/>
        <v>1711</v>
      </c>
      <c r="U48" s="220">
        <f t="shared" si="16"/>
        <v>1898</v>
      </c>
      <c r="V48" s="220">
        <f>V36-V45</f>
        <v>1732</v>
      </c>
      <c r="W48" s="220"/>
      <c r="X48" s="224">
        <f t="shared" si="10"/>
        <v>1.6202057998129094</v>
      </c>
    </row>
    <row r="49" spans="1:24" x14ac:dyDescent="0.2">
      <c r="A49" s="5"/>
      <c r="B49" s="30" t="s">
        <v>1</v>
      </c>
      <c r="C49" s="59">
        <f>C37-C46</f>
        <v>2938</v>
      </c>
      <c r="D49" s="59">
        <f t="shared" ref="D49:U49" si="17">D37-D46</f>
        <v>2668</v>
      </c>
      <c r="E49" s="59">
        <f t="shared" si="17"/>
        <v>2826</v>
      </c>
      <c r="F49" s="59">
        <f t="shared" si="17"/>
        <v>3410</v>
      </c>
      <c r="G49" s="59">
        <f t="shared" si="17"/>
        <v>3812</v>
      </c>
      <c r="H49" s="59">
        <f t="shared" si="17"/>
        <v>3949</v>
      </c>
      <c r="I49" s="59">
        <f t="shared" si="17"/>
        <v>4476</v>
      </c>
      <c r="J49" s="59">
        <f t="shared" si="17"/>
        <v>5265</v>
      </c>
      <c r="K49" s="59">
        <f t="shared" si="17"/>
        <v>4691</v>
      </c>
      <c r="L49" s="59">
        <f t="shared" si="17"/>
        <v>3684</v>
      </c>
      <c r="M49" s="59">
        <f t="shared" si="17"/>
        <v>3094</v>
      </c>
      <c r="N49" s="59">
        <f t="shared" si="17"/>
        <v>2947</v>
      </c>
      <c r="O49" s="59">
        <f t="shared" si="17"/>
        <v>3265</v>
      </c>
      <c r="P49" s="59">
        <f t="shared" si="17"/>
        <v>3019</v>
      </c>
      <c r="Q49" s="59">
        <f t="shared" si="17"/>
        <v>3410</v>
      </c>
      <c r="R49" s="59">
        <f t="shared" si="17"/>
        <v>3439</v>
      </c>
      <c r="S49" s="59">
        <f t="shared" si="17"/>
        <v>3768</v>
      </c>
      <c r="T49" s="59">
        <f t="shared" si="17"/>
        <v>4480</v>
      </c>
      <c r="U49" s="141">
        <f t="shared" si="17"/>
        <v>4803</v>
      </c>
      <c r="V49" s="141">
        <f>V37-V46</f>
        <v>4275</v>
      </c>
      <c r="W49" s="141"/>
      <c r="X49" s="225">
        <f t="shared" si="10"/>
        <v>1.4506277570410586</v>
      </c>
    </row>
    <row r="50" spans="1:24" ht="15" x14ac:dyDescent="0.2">
      <c r="A50" s="10"/>
      <c r="B50" s="93" t="s">
        <v>69</v>
      </c>
      <c r="C50" s="446">
        <f>C52+C51</f>
        <v>547</v>
      </c>
      <c r="D50" s="446">
        <f t="shared" ref="D50:T50" si="18">D52+D51</f>
        <v>578</v>
      </c>
      <c r="E50" s="446">
        <f t="shared" si="18"/>
        <v>563</v>
      </c>
      <c r="F50" s="446">
        <f t="shared" si="18"/>
        <v>941</v>
      </c>
      <c r="G50" s="446">
        <f t="shared" si="18"/>
        <v>1179</v>
      </c>
      <c r="H50" s="446">
        <f t="shared" si="18"/>
        <v>1305</v>
      </c>
      <c r="I50" s="446">
        <f t="shared" si="18"/>
        <v>1608</v>
      </c>
      <c r="J50" s="446">
        <f t="shared" si="18"/>
        <v>1462</v>
      </c>
      <c r="K50" s="446">
        <f t="shared" si="18"/>
        <v>1378</v>
      </c>
      <c r="L50" s="446">
        <f t="shared" si="18"/>
        <v>1302</v>
      </c>
      <c r="M50" s="446">
        <f t="shared" si="18"/>
        <v>1632</v>
      </c>
      <c r="N50" s="446">
        <f t="shared" si="18"/>
        <v>1854</v>
      </c>
      <c r="O50" s="446">
        <f t="shared" si="18"/>
        <v>2266</v>
      </c>
      <c r="P50" s="446">
        <f t="shared" si="18"/>
        <v>2635</v>
      </c>
      <c r="Q50" s="446">
        <f t="shared" si="18"/>
        <v>3627</v>
      </c>
      <c r="R50" s="446">
        <f t="shared" si="18"/>
        <v>4298</v>
      </c>
      <c r="S50" s="446">
        <f t="shared" si="18"/>
        <v>5716</v>
      </c>
      <c r="T50" s="446">
        <f t="shared" si="18"/>
        <v>7542</v>
      </c>
      <c r="U50" s="441">
        <v>10333</v>
      </c>
      <c r="V50" s="441">
        <v>12676</v>
      </c>
      <c r="W50" s="441">
        <v>16521</v>
      </c>
      <c r="X50" s="442">
        <f t="shared" si="10"/>
        <v>6.8371089536138081</v>
      </c>
    </row>
    <row r="51" spans="1:24" x14ac:dyDescent="0.2">
      <c r="A51" s="10"/>
      <c r="B51" s="30" t="s">
        <v>0</v>
      </c>
      <c r="C51" s="31">
        <v>158</v>
      </c>
      <c r="D51" s="31">
        <v>164</v>
      </c>
      <c r="E51" s="31">
        <v>152</v>
      </c>
      <c r="F51" s="31">
        <v>285</v>
      </c>
      <c r="G51" s="31">
        <v>353</v>
      </c>
      <c r="H51" s="31">
        <v>393</v>
      </c>
      <c r="I51" s="31">
        <v>438</v>
      </c>
      <c r="J51" s="31">
        <v>411</v>
      </c>
      <c r="K51" s="31">
        <v>409</v>
      </c>
      <c r="L51" s="443">
        <v>375</v>
      </c>
      <c r="M51" s="443">
        <v>489</v>
      </c>
      <c r="N51" s="443">
        <v>592</v>
      </c>
      <c r="O51" s="444">
        <v>693</v>
      </c>
      <c r="P51" s="443">
        <v>816</v>
      </c>
      <c r="Q51" s="443">
        <v>1106</v>
      </c>
      <c r="R51" s="443">
        <v>1278</v>
      </c>
      <c r="S51" s="443">
        <v>1745</v>
      </c>
      <c r="T51" s="35">
        <v>2194</v>
      </c>
      <c r="U51" s="285">
        <v>3093</v>
      </c>
      <c r="V51" s="438">
        <v>3775</v>
      </c>
      <c r="W51" s="438"/>
      <c r="X51" s="439">
        <f t="shared" si="10"/>
        <v>6.3766891891891895</v>
      </c>
    </row>
    <row r="52" spans="1:24" x14ac:dyDescent="0.2">
      <c r="A52" s="10"/>
      <c r="B52" s="32" t="s">
        <v>1</v>
      </c>
      <c r="C52" s="33">
        <v>389</v>
      </c>
      <c r="D52" s="33">
        <v>414</v>
      </c>
      <c r="E52" s="33">
        <v>411</v>
      </c>
      <c r="F52" s="33">
        <v>656</v>
      </c>
      <c r="G52" s="33">
        <v>826</v>
      </c>
      <c r="H52" s="33">
        <v>912</v>
      </c>
      <c r="I52" s="33">
        <v>1170</v>
      </c>
      <c r="J52" s="33">
        <v>1051</v>
      </c>
      <c r="K52" s="33">
        <v>969</v>
      </c>
      <c r="L52" s="34">
        <v>927</v>
      </c>
      <c r="M52" s="34">
        <v>1143</v>
      </c>
      <c r="N52" s="34">
        <v>1262</v>
      </c>
      <c r="O52" s="35">
        <v>1573</v>
      </c>
      <c r="P52" s="19">
        <v>1819</v>
      </c>
      <c r="Q52" s="19">
        <v>2521</v>
      </c>
      <c r="R52" s="19">
        <v>3020</v>
      </c>
      <c r="S52" s="19">
        <v>3971</v>
      </c>
      <c r="T52" s="66">
        <v>5348</v>
      </c>
      <c r="U52" s="133">
        <v>7240</v>
      </c>
      <c r="V52" s="287">
        <v>8901</v>
      </c>
      <c r="W52" s="288"/>
      <c r="X52" s="225">
        <f t="shared" si="10"/>
        <v>7.0530903328050716</v>
      </c>
    </row>
    <row r="53" spans="1:24" x14ac:dyDescent="0.2">
      <c r="A53" s="10"/>
      <c r="B53" s="38" t="s">
        <v>70</v>
      </c>
      <c r="C53" s="29">
        <f>C55+C54</f>
        <v>187</v>
      </c>
      <c r="D53" s="29">
        <f t="shared" ref="D53:T53" si="19">D55+D54</f>
        <v>202</v>
      </c>
      <c r="E53" s="29">
        <f t="shared" si="19"/>
        <v>164</v>
      </c>
      <c r="F53" s="29">
        <f t="shared" si="19"/>
        <v>325</v>
      </c>
      <c r="G53" s="29">
        <f t="shared" si="19"/>
        <v>359</v>
      </c>
      <c r="H53" s="29">
        <f t="shared" si="19"/>
        <v>407</v>
      </c>
      <c r="I53" s="29">
        <f t="shared" si="19"/>
        <v>476</v>
      </c>
      <c r="J53" s="29">
        <f t="shared" si="19"/>
        <v>526</v>
      </c>
      <c r="K53" s="29">
        <f t="shared" si="19"/>
        <v>473</v>
      </c>
      <c r="L53" s="29">
        <f t="shared" si="19"/>
        <v>495</v>
      </c>
      <c r="M53" s="29">
        <f t="shared" si="19"/>
        <v>654</v>
      </c>
      <c r="N53" s="29">
        <f t="shared" si="19"/>
        <v>640</v>
      </c>
      <c r="O53" s="29">
        <f t="shared" si="19"/>
        <v>876</v>
      </c>
      <c r="P53" s="29">
        <f t="shared" si="19"/>
        <v>993</v>
      </c>
      <c r="Q53" s="29">
        <f t="shared" si="19"/>
        <v>1354</v>
      </c>
      <c r="R53" s="29">
        <f t="shared" si="19"/>
        <v>1806</v>
      </c>
      <c r="S53" s="29">
        <f t="shared" si="19"/>
        <v>2345</v>
      </c>
      <c r="T53" s="70">
        <f t="shared" si="19"/>
        <v>3416</v>
      </c>
      <c r="U53" s="139">
        <v>5203</v>
      </c>
      <c r="V53" s="289">
        <v>6405</v>
      </c>
      <c r="W53" s="289"/>
      <c r="X53" s="226">
        <f t="shared" si="10"/>
        <v>10.0078125</v>
      </c>
    </row>
    <row r="54" spans="1:24" x14ac:dyDescent="0.2">
      <c r="A54" s="10"/>
      <c r="B54" s="39" t="s">
        <v>0</v>
      </c>
      <c r="C54" s="31">
        <v>46</v>
      </c>
      <c r="D54" s="31">
        <v>49</v>
      </c>
      <c r="E54" s="31">
        <v>42</v>
      </c>
      <c r="F54" s="31">
        <v>114</v>
      </c>
      <c r="G54" s="31">
        <v>119</v>
      </c>
      <c r="H54" s="31">
        <v>128</v>
      </c>
      <c r="I54" s="31">
        <v>145</v>
      </c>
      <c r="J54" s="31">
        <v>170</v>
      </c>
      <c r="K54" s="31">
        <v>150</v>
      </c>
      <c r="L54" s="31">
        <v>151</v>
      </c>
      <c r="M54" s="31">
        <v>207</v>
      </c>
      <c r="N54" s="31">
        <v>255</v>
      </c>
      <c r="O54" s="31">
        <v>316</v>
      </c>
      <c r="P54" s="31">
        <v>378</v>
      </c>
      <c r="Q54" s="31">
        <v>491</v>
      </c>
      <c r="R54" s="31">
        <v>610</v>
      </c>
      <c r="S54" s="31">
        <v>819</v>
      </c>
      <c r="T54" s="71">
        <v>1072</v>
      </c>
      <c r="U54" s="140">
        <v>1683</v>
      </c>
      <c r="V54" s="287">
        <v>2058</v>
      </c>
      <c r="W54" s="287"/>
      <c r="X54" s="224">
        <f t="shared" si="10"/>
        <v>8.0705882352941174</v>
      </c>
    </row>
    <row r="55" spans="1:24" x14ac:dyDescent="0.2">
      <c r="A55" s="10"/>
      <c r="B55" s="40" t="s">
        <v>1</v>
      </c>
      <c r="C55" s="33">
        <v>141</v>
      </c>
      <c r="D55" s="33">
        <v>153</v>
      </c>
      <c r="E55" s="33">
        <v>122</v>
      </c>
      <c r="F55" s="33">
        <v>211</v>
      </c>
      <c r="G55" s="33">
        <v>240</v>
      </c>
      <c r="H55" s="33">
        <v>279</v>
      </c>
      <c r="I55" s="33">
        <v>331</v>
      </c>
      <c r="J55" s="33">
        <v>356</v>
      </c>
      <c r="K55" s="33">
        <v>323</v>
      </c>
      <c r="L55" s="33">
        <v>344</v>
      </c>
      <c r="M55" s="33">
        <v>447</v>
      </c>
      <c r="N55" s="33">
        <v>385</v>
      </c>
      <c r="O55" s="33">
        <v>560</v>
      </c>
      <c r="P55" s="33">
        <v>615</v>
      </c>
      <c r="Q55" s="33">
        <v>863</v>
      </c>
      <c r="R55" s="33">
        <v>1196</v>
      </c>
      <c r="S55" s="33">
        <v>1526</v>
      </c>
      <c r="T55" s="72">
        <v>2344</v>
      </c>
      <c r="U55" s="142">
        <v>3520</v>
      </c>
      <c r="V55" s="290">
        <v>4347</v>
      </c>
      <c r="W55" s="288"/>
      <c r="X55" s="225">
        <f t="shared" si="10"/>
        <v>11.290909090909091</v>
      </c>
    </row>
    <row r="56" spans="1:24" x14ac:dyDescent="0.2">
      <c r="A56" s="10"/>
      <c r="B56" s="38" t="s">
        <v>71</v>
      </c>
      <c r="C56" s="29">
        <f>C58+C57</f>
        <v>360</v>
      </c>
      <c r="D56" s="29">
        <f t="shared" ref="D56:T56" si="20">D58+D57</f>
        <v>376</v>
      </c>
      <c r="E56" s="29">
        <f t="shared" si="20"/>
        <v>399</v>
      </c>
      <c r="F56" s="29">
        <f t="shared" si="20"/>
        <v>616</v>
      </c>
      <c r="G56" s="29">
        <f t="shared" si="20"/>
        <v>820</v>
      </c>
      <c r="H56" s="29">
        <f t="shared" si="20"/>
        <v>898</v>
      </c>
      <c r="I56" s="29">
        <f t="shared" si="20"/>
        <v>1132</v>
      </c>
      <c r="J56" s="29">
        <f t="shared" si="20"/>
        <v>936</v>
      </c>
      <c r="K56" s="29">
        <f t="shared" si="20"/>
        <v>905</v>
      </c>
      <c r="L56" s="29">
        <f t="shared" si="20"/>
        <v>807</v>
      </c>
      <c r="M56" s="29">
        <f t="shared" si="20"/>
        <v>978</v>
      </c>
      <c r="N56" s="29">
        <f t="shared" si="20"/>
        <v>1214</v>
      </c>
      <c r="O56" s="29">
        <f t="shared" si="20"/>
        <v>1390</v>
      </c>
      <c r="P56" s="29">
        <f t="shared" si="20"/>
        <v>1642</v>
      </c>
      <c r="Q56" s="29">
        <f t="shared" si="20"/>
        <v>2273</v>
      </c>
      <c r="R56" s="29">
        <f t="shared" si="20"/>
        <v>2492</v>
      </c>
      <c r="S56" s="29">
        <f t="shared" si="20"/>
        <v>3371</v>
      </c>
      <c r="T56" s="70">
        <f t="shared" si="20"/>
        <v>4126</v>
      </c>
      <c r="U56" s="138">
        <f t="shared" ref="U56:V58" si="21">U50-U53</f>
        <v>5130</v>
      </c>
      <c r="V56" s="138">
        <f t="shared" si="21"/>
        <v>6271</v>
      </c>
      <c r="W56" s="138"/>
      <c r="X56" s="226">
        <f t="shared" si="10"/>
        <v>5.1655683690280068</v>
      </c>
    </row>
    <row r="57" spans="1:24" x14ac:dyDescent="0.2">
      <c r="A57" s="10"/>
      <c r="B57" s="39" t="s">
        <v>0</v>
      </c>
      <c r="C57" s="37">
        <f t="shared" ref="C57:T57" si="22">C51-C54</f>
        <v>112</v>
      </c>
      <c r="D57" s="37">
        <f t="shared" si="22"/>
        <v>115</v>
      </c>
      <c r="E57" s="37">
        <f t="shared" si="22"/>
        <v>110</v>
      </c>
      <c r="F57" s="37">
        <f t="shared" si="22"/>
        <v>171</v>
      </c>
      <c r="G57" s="37">
        <f t="shared" si="22"/>
        <v>234</v>
      </c>
      <c r="H57" s="37">
        <f t="shared" si="22"/>
        <v>265</v>
      </c>
      <c r="I57" s="37">
        <f t="shared" si="22"/>
        <v>293</v>
      </c>
      <c r="J57" s="37">
        <f t="shared" si="22"/>
        <v>241</v>
      </c>
      <c r="K57" s="37">
        <f t="shared" si="22"/>
        <v>259</v>
      </c>
      <c r="L57" s="37">
        <f t="shared" si="22"/>
        <v>224</v>
      </c>
      <c r="M57" s="37">
        <f t="shared" si="22"/>
        <v>282</v>
      </c>
      <c r="N57" s="37">
        <f t="shared" si="22"/>
        <v>337</v>
      </c>
      <c r="O57" s="37">
        <f t="shared" si="22"/>
        <v>377</v>
      </c>
      <c r="P57" s="37">
        <f t="shared" si="22"/>
        <v>438</v>
      </c>
      <c r="Q57" s="37">
        <f t="shared" si="22"/>
        <v>615</v>
      </c>
      <c r="R57" s="37">
        <f t="shared" si="22"/>
        <v>668</v>
      </c>
      <c r="S57" s="37">
        <f t="shared" si="22"/>
        <v>926</v>
      </c>
      <c r="T57" s="37">
        <f t="shared" si="22"/>
        <v>1122</v>
      </c>
      <c r="U57" s="140">
        <f t="shared" si="21"/>
        <v>1410</v>
      </c>
      <c r="V57" s="140">
        <f t="shared" si="21"/>
        <v>1717</v>
      </c>
      <c r="W57" s="140"/>
      <c r="X57" s="224">
        <f t="shared" si="10"/>
        <v>5.094955489614243</v>
      </c>
    </row>
    <row r="58" spans="1:24" x14ac:dyDescent="0.2">
      <c r="A58" s="10"/>
      <c r="B58" s="40" t="s">
        <v>1</v>
      </c>
      <c r="C58" s="33">
        <f t="shared" ref="C58:T58" si="23">C52-C55</f>
        <v>248</v>
      </c>
      <c r="D58" s="33">
        <f t="shared" si="23"/>
        <v>261</v>
      </c>
      <c r="E58" s="33">
        <f t="shared" si="23"/>
        <v>289</v>
      </c>
      <c r="F58" s="33">
        <f t="shared" si="23"/>
        <v>445</v>
      </c>
      <c r="G58" s="33">
        <f t="shared" si="23"/>
        <v>586</v>
      </c>
      <c r="H58" s="33">
        <f t="shared" si="23"/>
        <v>633</v>
      </c>
      <c r="I58" s="33">
        <f t="shared" si="23"/>
        <v>839</v>
      </c>
      <c r="J58" s="33">
        <f t="shared" si="23"/>
        <v>695</v>
      </c>
      <c r="K58" s="33">
        <f t="shared" si="23"/>
        <v>646</v>
      </c>
      <c r="L58" s="33">
        <f t="shared" si="23"/>
        <v>583</v>
      </c>
      <c r="M58" s="33">
        <f t="shared" si="23"/>
        <v>696</v>
      </c>
      <c r="N58" s="33">
        <f t="shared" si="23"/>
        <v>877</v>
      </c>
      <c r="O58" s="33">
        <f t="shared" si="23"/>
        <v>1013</v>
      </c>
      <c r="P58" s="33">
        <f t="shared" si="23"/>
        <v>1204</v>
      </c>
      <c r="Q58" s="33">
        <f t="shared" si="23"/>
        <v>1658</v>
      </c>
      <c r="R58" s="33">
        <f t="shared" si="23"/>
        <v>1824</v>
      </c>
      <c r="S58" s="33">
        <f t="shared" si="23"/>
        <v>2445</v>
      </c>
      <c r="T58" s="72">
        <f t="shared" si="23"/>
        <v>3004</v>
      </c>
      <c r="U58" s="142">
        <f t="shared" si="21"/>
        <v>3720</v>
      </c>
      <c r="V58" s="142">
        <f t="shared" si="21"/>
        <v>4554</v>
      </c>
      <c r="W58" s="141"/>
      <c r="X58" s="225">
        <f t="shared" si="10"/>
        <v>5.1927023945267958</v>
      </c>
    </row>
    <row r="59" spans="1:24" x14ac:dyDescent="0.2">
      <c r="A59" s="10"/>
      <c r="B59" s="38" t="s">
        <v>72</v>
      </c>
      <c r="C59" s="29">
        <f>C61+C60</f>
        <v>11</v>
      </c>
      <c r="D59" s="29">
        <f t="shared" ref="D59:T59" si="24">D61+D60</f>
        <v>7</v>
      </c>
      <c r="E59" s="29">
        <f t="shared" si="24"/>
        <v>6</v>
      </c>
      <c r="F59" s="29">
        <f t="shared" si="24"/>
        <v>19</v>
      </c>
      <c r="G59" s="29">
        <f t="shared" si="24"/>
        <v>28</v>
      </c>
      <c r="H59" s="29">
        <f t="shared" si="24"/>
        <v>29</v>
      </c>
      <c r="I59" s="29">
        <f t="shared" si="24"/>
        <v>33</v>
      </c>
      <c r="J59" s="29">
        <f t="shared" si="24"/>
        <v>37</v>
      </c>
      <c r="K59" s="29">
        <f t="shared" si="24"/>
        <v>35</v>
      </c>
      <c r="L59" s="29">
        <f t="shared" si="24"/>
        <v>47</v>
      </c>
      <c r="M59" s="29">
        <f t="shared" si="24"/>
        <v>69</v>
      </c>
      <c r="N59" s="29">
        <f t="shared" si="24"/>
        <v>73</v>
      </c>
      <c r="O59" s="29">
        <f t="shared" si="24"/>
        <v>93</v>
      </c>
      <c r="P59" s="29">
        <f t="shared" si="24"/>
        <v>91</v>
      </c>
      <c r="Q59" s="29">
        <f t="shared" si="24"/>
        <v>142</v>
      </c>
      <c r="R59" s="29">
        <f t="shared" si="24"/>
        <v>276</v>
      </c>
      <c r="S59" s="29">
        <f t="shared" si="24"/>
        <v>494</v>
      </c>
      <c r="T59" s="70">
        <f t="shared" si="24"/>
        <v>1042</v>
      </c>
      <c r="U59" s="138">
        <v>2546</v>
      </c>
      <c r="V59" s="289">
        <v>3613</v>
      </c>
      <c r="W59" s="289"/>
      <c r="X59" s="226">
        <f t="shared" si="10"/>
        <v>49.493150684931507</v>
      </c>
    </row>
    <row r="60" spans="1:24" x14ac:dyDescent="0.2">
      <c r="A60" s="10"/>
      <c r="B60" s="39" t="s">
        <v>0</v>
      </c>
      <c r="C60" s="31">
        <v>3</v>
      </c>
      <c r="D60" s="31">
        <v>3</v>
      </c>
      <c r="E60" s="31">
        <v>3</v>
      </c>
      <c r="F60" s="31">
        <v>12</v>
      </c>
      <c r="G60" s="31">
        <v>14</v>
      </c>
      <c r="H60" s="31">
        <v>12</v>
      </c>
      <c r="I60" s="31">
        <v>13</v>
      </c>
      <c r="J60" s="31">
        <v>16</v>
      </c>
      <c r="K60" s="31">
        <v>17</v>
      </c>
      <c r="L60" s="31">
        <v>19</v>
      </c>
      <c r="M60" s="31">
        <v>25</v>
      </c>
      <c r="N60" s="31">
        <v>37</v>
      </c>
      <c r="O60" s="31">
        <v>40</v>
      </c>
      <c r="P60" s="31">
        <v>40</v>
      </c>
      <c r="Q60" s="31">
        <v>67</v>
      </c>
      <c r="R60" s="31">
        <v>106</v>
      </c>
      <c r="S60" s="31">
        <v>174</v>
      </c>
      <c r="T60" s="71">
        <v>322</v>
      </c>
      <c r="U60" s="140">
        <v>766</v>
      </c>
      <c r="V60" s="287">
        <v>1163</v>
      </c>
      <c r="W60" s="287"/>
      <c r="X60" s="224">
        <f t="shared" si="10"/>
        <v>31.432432432432432</v>
      </c>
    </row>
    <row r="61" spans="1:24" x14ac:dyDescent="0.2">
      <c r="A61" s="10"/>
      <c r="B61" s="40" t="s">
        <v>1</v>
      </c>
      <c r="C61" s="33">
        <v>8</v>
      </c>
      <c r="D61" s="33">
        <v>4</v>
      </c>
      <c r="E61" s="33">
        <v>3</v>
      </c>
      <c r="F61" s="33">
        <v>7</v>
      </c>
      <c r="G61" s="33">
        <v>14</v>
      </c>
      <c r="H61" s="33">
        <v>17</v>
      </c>
      <c r="I61" s="33">
        <v>20</v>
      </c>
      <c r="J61" s="33">
        <v>21</v>
      </c>
      <c r="K61" s="33">
        <v>18</v>
      </c>
      <c r="L61" s="33">
        <v>28</v>
      </c>
      <c r="M61" s="33">
        <v>44</v>
      </c>
      <c r="N61" s="33">
        <v>36</v>
      </c>
      <c r="O61" s="33">
        <v>53</v>
      </c>
      <c r="P61" s="33">
        <v>51</v>
      </c>
      <c r="Q61" s="33">
        <v>75</v>
      </c>
      <c r="R61" s="33">
        <v>170</v>
      </c>
      <c r="S61" s="33">
        <v>320</v>
      </c>
      <c r="T61" s="72">
        <v>720</v>
      </c>
      <c r="U61" s="144">
        <v>1780</v>
      </c>
      <c r="V61" s="287">
        <v>2450</v>
      </c>
      <c r="W61" s="288"/>
      <c r="X61" s="225">
        <f t="shared" si="10"/>
        <v>68.055555555555557</v>
      </c>
    </row>
    <row r="62" spans="1:24" x14ac:dyDescent="0.2">
      <c r="A62" s="10"/>
      <c r="B62" s="38" t="s">
        <v>73</v>
      </c>
      <c r="C62" s="29">
        <f>C63+C64</f>
        <v>536</v>
      </c>
      <c r="D62" s="29">
        <f t="shared" ref="D62:T62" si="25">D63+D64</f>
        <v>571</v>
      </c>
      <c r="E62" s="29">
        <f t="shared" si="25"/>
        <v>557</v>
      </c>
      <c r="F62" s="29">
        <f t="shared" si="25"/>
        <v>922</v>
      </c>
      <c r="G62" s="29">
        <f t="shared" si="25"/>
        <v>1151</v>
      </c>
      <c r="H62" s="29">
        <f t="shared" si="25"/>
        <v>1276</v>
      </c>
      <c r="I62" s="29">
        <f t="shared" si="25"/>
        <v>1575</v>
      </c>
      <c r="J62" s="29">
        <f t="shared" si="25"/>
        <v>1425</v>
      </c>
      <c r="K62" s="29">
        <f t="shared" si="25"/>
        <v>1343</v>
      </c>
      <c r="L62" s="29">
        <f t="shared" si="25"/>
        <v>1255</v>
      </c>
      <c r="M62" s="29">
        <f t="shared" si="25"/>
        <v>1563</v>
      </c>
      <c r="N62" s="29">
        <f t="shared" si="25"/>
        <v>1781</v>
      </c>
      <c r="O62" s="29">
        <f t="shared" si="25"/>
        <v>2173</v>
      </c>
      <c r="P62" s="29">
        <f t="shared" si="25"/>
        <v>2544</v>
      </c>
      <c r="Q62" s="29">
        <f t="shared" si="25"/>
        <v>3485</v>
      </c>
      <c r="R62" s="29">
        <f t="shared" si="25"/>
        <v>4022</v>
      </c>
      <c r="S62" s="29">
        <f t="shared" si="25"/>
        <v>5222</v>
      </c>
      <c r="T62" s="70">
        <f t="shared" si="25"/>
        <v>6500</v>
      </c>
      <c r="U62" s="139">
        <f t="shared" ref="U62:V64" si="26">U50-U59</f>
        <v>7787</v>
      </c>
      <c r="V62" s="139">
        <f t="shared" si="26"/>
        <v>9063</v>
      </c>
      <c r="W62" s="139"/>
      <c r="X62" s="226">
        <f t="shared" si="10"/>
        <v>5.0887142055025265</v>
      </c>
    </row>
    <row r="63" spans="1:24" x14ac:dyDescent="0.2">
      <c r="A63" s="10"/>
      <c r="B63" s="39" t="s">
        <v>0</v>
      </c>
      <c r="C63" s="37">
        <f t="shared" ref="C63:T63" si="27">C51-C60</f>
        <v>155</v>
      </c>
      <c r="D63" s="37">
        <f t="shared" si="27"/>
        <v>161</v>
      </c>
      <c r="E63" s="37">
        <f t="shared" si="27"/>
        <v>149</v>
      </c>
      <c r="F63" s="37">
        <f t="shared" si="27"/>
        <v>273</v>
      </c>
      <c r="G63" s="37">
        <f t="shared" si="27"/>
        <v>339</v>
      </c>
      <c r="H63" s="37">
        <f t="shared" si="27"/>
        <v>381</v>
      </c>
      <c r="I63" s="37">
        <f t="shared" si="27"/>
        <v>425</v>
      </c>
      <c r="J63" s="37">
        <f t="shared" si="27"/>
        <v>395</v>
      </c>
      <c r="K63" s="37">
        <f t="shared" si="27"/>
        <v>392</v>
      </c>
      <c r="L63" s="37">
        <f t="shared" si="27"/>
        <v>356</v>
      </c>
      <c r="M63" s="37">
        <f t="shared" si="27"/>
        <v>464</v>
      </c>
      <c r="N63" s="37">
        <f t="shared" si="27"/>
        <v>555</v>
      </c>
      <c r="O63" s="37">
        <f t="shared" si="27"/>
        <v>653</v>
      </c>
      <c r="P63" s="37">
        <f t="shared" si="27"/>
        <v>776</v>
      </c>
      <c r="Q63" s="37">
        <f t="shared" si="27"/>
        <v>1039</v>
      </c>
      <c r="R63" s="37">
        <f t="shared" si="27"/>
        <v>1172</v>
      </c>
      <c r="S63" s="37">
        <f t="shared" si="27"/>
        <v>1571</v>
      </c>
      <c r="T63" s="37">
        <f t="shared" si="27"/>
        <v>1872</v>
      </c>
      <c r="U63" s="140">
        <f t="shared" si="26"/>
        <v>2327</v>
      </c>
      <c r="V63" s="140">
        <f t="shared" si="26"/>
        <v>2612</v>
      </c>
      <c r="W63" s="140"/>
      <c r="X63" s="224">
        <f t="shared" si="10"/>
        <v>4.7063063063063062</v>
      </c>
    </row>
    <row r="64" spans="1:24" x14ac:dyDescent="0.2">
      <c r="A64" s="10"/>
      <c r="B64" s="39" t="s">
        <v>1</v>
      </c>
      <c r="C64" s="31">
        <f t="shared" ref="C64:T64" si="28">C52-C61</f>
        <v>381</v>
      </c>
      <c r="D64" s="31">
        <f t="shared" si="28"/>
        <v>410</v>
      </c>
      <c r="E64" s="31">
        <f t="shared" si="28"/>
        <v>408</v>
      </c>
      <c r="F64" s="31">
        <f t="shared" si="28"/>
        <v>649</v>
      </c>
      <c r="G64" s="31">
        <f t="shared" si="28"/>
        <v>812</v>
      </c>
      <c r="H64" s="31">
        <f t="shared" si="28"/>
        <v>895</v>
      </c>
      <c r="I64" s="31">
        <f t="shared" si="28"/>
        <v>1150</v>
      </c>
      <c r="J64" s="31">
        <f t="shared" si="28"/>
        <v>1030</v>
      </c>
      <c r="K64" s="31">
        <f t="shared" si="28"/>
        <v>951</v>
      </c>
      <c r="L64" s="31">
        <f t="shared" si="28"/>
        <v>899</v>
      </c>
      <c r="M64" s="31">
        <f t="shared" si="28"/>
        <v>1099</v>
      </c>
      <c r="N64" s="31">
        <f t="shared" si="28"/>
        <v>1226</v>
      </c>
      <c r="O64" s="31">
        <f t="shared" si="28"/>
        <v>1520</v>
      </c>
      <c r="P64" s="31">
        <f t="shared" si="28"/>
        <v>1768</v>
      </c>
      <c r="Q64" s="31">
        <f t="shared" si="28"/>
        <v>2446</v>
      </c>
      <c r="R64" s="31">
        <f t="shared" si="28"/>
        <v>2850</v>
      </c>
      <c r="S64" s="31">
        <f t="shared" si="28"/>
        <v>3651</v>
      </c>
      <c r="T64" s="71">
        <f t="shared" si="28"/>
        <v>4628</v>
      </c>
      <c r="U64" s="141">
        <f t="shared" si="26"/>
        <v>5460</v>
      </c>
      <c r="V64" s="141">
        <f t="shared" si="26"/>
        <v>6451</v>
      </c>
      <c r="W64" s="141"/>
      <c r="X64" s="225">
        <f t="shared" si="10"/>
        <v>5.2618270799347471</v>
      </c>
    </row>
    <row r="65" spans="1:24" ht="15" x14ac:dyDescent="0.2">
      <c r="A65" s="10"/>
      <c r="B65" s="93" t="s">
        <v>74</v>
      </c>
      <c r="C65" s="446">
        <f>C67+C66</f>
        <v>1135</v>
      </c>
      <c r="D65" s="446">
        <f t="shared" ref="D65:T65" si="29">D67+D66</f>
        <v>1298</v>
      </c>
      <c r="E65" s="446">
        <f t="shared" si="29"/>
        <v>1594</v>
      </c>
      <c r="F65" s="446">
        <f t="shared" si="29"/>
        <v>2022</v>
      </c>
      <c r="G65" s="446">
        <f t="shared" si="29"/>
        <v>2248</v>
      </c>
      <c r="H65" s="446">
        <f t="shared" si="29"/>
        <v>2627</v>
      </c>
      <c r="I65" s="446">
        <f t="shared" si="29"/>
        <v>3084</v>
      </c>
      <c r="J65" s="446">
        <f t="shared" si="29"/>
        <v>3835</v>
      </c>
      <c r="K65" s="446">
        <f t="shared" si="29"/>
        <v>4500</v>
      </c>
      <c r="L65" s="446">
        <f t="shared" si="29"/>
        <v>5010</v>
      </c>
      <c r="M65" s="446">
        <f t="shared" si="29"/>
        <v>5567</v>
      </c>
      <c r="N65" s="446">
        <f t="shared" si="29"/>
        <v>6497</v>
      </c>
      <c r="O65" s="446">
        <f t="shared" si="29"/>
        <v>6872</v>
      </c>
      <c r="P65" s="446">
        <f t="shared" si="29"/>
        <v>6524</v>
      </c>
      <c r="Q65" s="446">
        <f t="shared" si="29"/>
        <v>6973</v>
      </c>
      <c r="R65" s="446">
        <f t="shared" si="29"/>
        <v>7945</v>
      </c>
      <c r="S65" s="446">
        <f t="shared" si="29"/>
        <v>8791</v>
      </c>
      <c r="T65" s="446">
        <f t="shared" si="29"/>
        <v>10684</v>
      </c>
      <c r="U65" s="441">
        <v>11537</v>
      </c>
      <c r="V65" s="441">
        <v>10724</v>
      </c>
      <c r="W65" s="441"/>
      <c r="X65" s="442">
        <f t="shared" si="10"/>
        <v>1.650607972910574</v>
      </c>
    </row>
    <row r="66" spans="1:24" x14ac:dyDescent="0.2">
      <c r="A66" s="10"/>
      <c r="B66" s="39" t="s">
        <v>10</v>
      </c>
      <c r="C66" s="37">
        <v>420</v>
      </c>
      <c r="D66" s="37">
        <v>480</v>
      </c>
      <c r="E66" s="37">
        <v>614</v>
      </c>
      <c r="F66" s="37">
        <v>763</v>
      </c>
      <c r="G66" s="37">
        <v>885</v>
      </c>
      <c r="H66" s="37">
        <v>1079</v>
      </c>
      <c r="I66" s="37">
        <v>1209</v>
      </c>
      <c r="J66" s="37">
        <v>1472</v>
      </c>
      <c r="K66" s="37">
        <v>1894</v>
      </c>
      <c r="L66" s="37">
        <v>2046</v>
      </c>
      <c r="M66" s="37">
        <v>2281</v>
      </c>
      <c r="N66" s="37">
        <v>2579</v>
      </c>
      <c r="O66" s="37">
        <v>2902</v>
      </c>
      <c r="P66" s="37">
        <v>2789</v>
      </c>
      <c r="Q66" s="37">
        <v>3026</v>
      </c>
      <c r="R66" s="37">
        <v>3487</v>
      </c>
      <c r="S66" s="37">
        <v>3779</v>
      </c>
      <c r="T66" s="37">
        <v>4359</v>
      </c>
      <c r="U66" s="284">
        <v>4772</v>
      </c>
      <c r="V66" s="438">
        <v>4481</v>
      </c>
      <c r="W66" s="438"/>
      <c r="X66" s="439">
        <f t="shared" si="10"/>
        <v>1.7374951531601397</v>
      </c>
    </row>
    <row r="67" spans="1:24" x14ac:dyDescent="0.2">
      <c r="A67" s="10"/>
      <c r="B67" s="39" t="s">
        <v>11</v>
      </c>
      <c r="C67" s="37">
        <v>715</v>
      </c>
      <c r="D67" s="37">
        <v>818</v>
      </c>
      <c r="E67" s="37">
        <v>980</v>
      </c>
      <c r="F67" s="37">
        <v>1259</v>
      </c>
      <c r="G67" s="37">
        <v>1363</v>
      </c>
      <c r="H67" s="37">
        <v>1548</v>
      </c>
      <c r="I67" s="37">
        <v>1875</v>
      </c>
      <c r="J67" s="37">
        <v>2363</v>
      </c>
      <c r="K67" s="37">
        <v>2606</v>
      </c>
      <c r="L67" s="37">
        <v>2964</v>
      </c>
      <c r="M67" s="37">
        <v>3286</v>
      </c>
      <c r="N67" s="37">
        <v>3918</v>
      </c>
      <c r="O67" s="37">
        <v>3970</v>
      </c>
      <c r="P67" s="37">
        <v>3735</v>
      </c>
      <c r="Q67" s="37">
        <v>3947</v>
      </c>
      <c r="R67" s="37">
        <v>4458</v>
      </c>
      <c r="S67" s="37">
        <v>5012</v>
      </c>
      <c r="T67" s="37">
        <v>6325</v>
      </c>
      <c r="U67" s="142">
        <v>6765</v>
      </c>
      <c r="V67" s="287">
        <v>6243</v>
      </c>
      <c r="W67" s="288"/>
      <c r="X67" s="225">
        <f t="shared" si="10"/>
        <v>1.5934150076569678</v>
      </c>
    </row>
    <row r="68" spans="1:24" x14ac:dyDescent="0.2">
      <c r="A68" s="10"/>
      <c r="B68" s="38" t="s">
        <v>75</v>
      </c>
      <c r="C68" s="29">
        <f>C69+C70</f>
        <v>701</v>
      </c>
      <c r="D68" s="29">
        <f t="shared" ref="D68:T68" si="30">D69+D70</f>
        <v>892</v>
      </c>
      <c r="E68" s="29">
        <f t="shared" si="30"/>
        <v>1121</v>
      </c>
      <c r="F68" s="29">
        <f t="shared" si="30"/>
        <v>1511</v>
      </c>
      <c r="G68" s="29">
        <f t="shared" si="30"/>
        <v>1692</v>
      </c>
      <c r="H68" s="29">
        <f t="shared" si="30"/>
        <v>2049</v>
      </c>
      <c r="I68" s="29">
        <f t="shared" si="30"/>
        <v>2430</v>
      </c>
      <c r="J68" s="29">
        <f t="shared" si="30"/>
        <v>3045</v>
      </c>
      <c r="K68" s="29">
        <f t="shared" si="30"/>
        <v>3605</v>
      </c>
      <c r="L68" s="29">
        <f t="shared" si="30"/>
        <v>4070</v>
      </c>
      <c r="M68" s="29">
        <f t="shared" si="30"/>
        <v>4633</v>
      </c>
      <c r="N68" s="29">
        <f t="shared" si="30"/>
        <v>5517</v>
      </c>
      <c r="O68" s="29">
        <f t="shared" si="30"/>
        <v>5826</v>
      </c>
      <c r="P68" s="29">
        <f t="shared" si="30"/>
        <v>5500</v>
      </c>
      <c r="Q68" s="29">
        <f t="shared" si="30"/>
        <v>5869</v>
      </c>
      <c r="R68" s="29">
        <f t="shared" si="30"/>
        <v>6733</v>
      </c>
      <c r="S68" s="29">
        <f t="shared" si="30"/>
        <v>7485</v>
      </c>
      <c r="T68" s="70">
        <f t="shared" si="30"/>
        <v>9233</v>
      </c>
      <c r="U68" s="138">
        <v>10010</v>
      </c>
      <c r="V68" s="461">
        <v>9140</v>
      </c>
      <c r="W68" s="461"/>
      <c r="X68" s="226">
        <f t="shared" si="10"/>
        <v>1.6566974805147725</v>
      </c>
    </row>
    <row r="69" spans="1:24" x14ac:dyDescent="0.2">
      <c r="A69" s="10"/>
      <c r="B69" s="39" t="s">
        <v>0</v>
      </c>
      <c r="C69" s="37">
        <v>233</v>
      </c>
      <c r="D69" s="37">
        <v>310</v>
      </c>
      <c r="E69" s="37">
        <v>411</v>
      </c>
      <c r="F69" s="37">
        <v>553</v>
      </c>
      <c r="G69" s="37">
        <v>620</v>
      </c>
      <c r="H69" s="37">
        <v>797</v>
      </c>
      <c r="I69" s="37">
        <v>922</v>
      </c>
      <c r="J69" s="37">
        <v>1137</v>
      </c>
      <c r="K69" s="37">
        <v>1473</v>
      </c>
      <c r="L69" s="37">
        <v>1618</v>
      </c>
      <c r="M69" s="37">
        <v>1853</v>
      </c>
      <c r="N69" s="37">
        <v>2125</v>
      </c>
      <c r="O69" s="37">
        <v>2408</v>
      </c>
      <c r="P69" s="37">
        <v>2283</v>
      </c>
      <c r="Q69" s="37">
        <v>2485</v>
      </c>
      <c r="R69" s="37">
        <v>2876</v>
      </c>
      <c r="S69" s="37">
        <v>3137</v>
      </c>
      <c r="T69" s="37">
        <v>3723</v>
      </c>
      <c r="U69" s="140">
        <v>4031</v>
      </c>
      <c r="V69" s="462">
        <v>3699</v>
      </c>
      <c r="W69" s="462"/>
      <c r="X69" s="224">
        <f t="shared" si="10"/>
        <v>1.7407058823529411</v>
      </c>
    </row>
    <row r="70" spans="1:24" x14ac:dyDescent="0.2">
      <c r="A70" s="10"/>
      <c r="B70" s="40" t="s">
        <v>1</v>
      </c>
      <c r="C70" s="37">
        <v>468</v>
      </c>
      <c r="D70" s="37">
        <v>582</v>
      </c>
      <c r="E70" s="37">
        <v>710</v>
      </c>
      <c r="F70" s="37">
        <v>958</v>
      </c>
      <c r="G70" s="37">
        <v>1072</v>
      </c>
      <c r="H70" s="37">
        <v>1252</v>
      </c>
      <c r="I70" s="37">
        <v>1508</v>
      </c>
      <c r="J70" s="37">
        <v>1908</v>
      </c>
      <c r="K70" s="37">
        <v>2132</v>
      </c>
      <c r="L70" s="37">
        <v>2452</v>
      </c>
      <c r="M70" s="37">
        <v>2780</v>
      </c>
      <c r="N70" s="37">
        <v>3392</v>
      </c>
      <c r="O70" s="37">
        <v>3418</v>
      </c>
      <c r="P70" s="37">
        <v>3217</v>
      </c>
      <c r="Q70" s="37">
        <v>3384</v>
      </c>
      <c r="R70" s="37">
        <v>3857</v>
      </c>
      <c r="S70" s="37">
        <v>4348</v>
      </c>
      <c r="T70" s="37">
        <v>5510</v>
      </c>
      <c r="U70" s="142">
        <v>5979</v>
      </c>
      <c r="V70" s="464">
        <v>5441</v>
      </c>
      <c r="W70" s="499"/>
      <c r="X70" s="225">
        <f t="shared" si="10"/>
        <v>1.6040683962264151</v>
      </c>
    </row>
    <row r="71" spans="1:24" x14ac:dyDescent="0.2">
      <c r="A71" s="10"/>
      <c r="B71" s="38" t="s">
        <v>76</v>
      </c>
      <c r="C71" s="29">
        <f>C73+C72</f>
        <v>434</v>
      </c>
      <c r="D71" s="29">
        <f t="shared" ref="D71:T71" si="31">D73+D72</f>
        <v>406</v>
      </c>
      <c r="E71" s="29">
        <f t="shared" si="31"/>
        <v>473</v>
      </c>
      <c r="F71" s="29">
        <f t="shared" si="31"/>
        <v>511</v>
      </c>
      <c r="G71" s="29">
        <f t="shared" si="31"/>
        <v>556</v>
      </c>
      <c r="H71" s="29">
        <f t="shared" si="31"/>
        <v>578</v>
      </c>
      <c r="I71" s="29">
        <f t="shared" si="31"/>
        <v>654</v>
      </c>
      <c r="J71" s="29">
        <f t="shared" si="31"/>
        <v>790</v>
      </c>
      <c r="K71" s="29">
        <f t="shared" si="31"/>
        <v>895</v>
      </c>
      <c r="L71" s="29">
        <f t="shared" si="31"/>
        <v>940</v>
      </c>
      <c r="M71" s="29">
        <f t="shared" si="31"/>
        <v>934</v>
      </c>
      <c r="N71" s="29">
        <f t="shared" si="31"/>
        <v>980</v>
      </c>
      <c r="O71" s="29">
        <f t="shared" si="31"/>
        <v>1046</v>
      </c>
      <c r="P71" s="29">
        <f t="shared" si="31"/>
        <v>1024</v>
      </c>
      <c r="Q71" s="29">
        <f t="shared" si="31"/>
        <v>1104</v>
      </c>
      <c r="R71" s="29">
        <f t="shared" si="31"/>
        <v>1212</v>
      </c>
      <c r="S71" s="29">
        <f t="shared" si="31"/>
        <v>1306</v>
      </c>
      <c r="T71" s="70">
        <f t="shared" si="31"/>
        <v>1451</v>
      </c>
      <c r="U71" s="138">
        <f t="shared" ref="U71:V73" si="32">U65-U68</f>
        <v>1527</v>
      </c>
      <c r="V71" s="463">
        <f t="shared" si="32"/>
        <v>1584</v>
      </c>
      <c r="W71" s="463"/>
      <c r="X71" s="226">
        <f t="shared" si="10"/>
        <v>1.616326530612245</v>
      </c>
    </row>
    <row r="72" spans="1:24" x14ac:dyDescent="0.2">
      <c r="A72" s="10"/>
      <c r="B72" s="39" t="s">
        <v>0</v>
      </c>
      <c r="C72" s="37">
        <f t="shared" ref="C72:T72" si="33">C66-C69</f>
        <v>187</v>
      </c>
      <c r="D72" s="37">
        <f t="shared" si="33"/>
        <v>170</v>
      </c>
      <c r="E72" s="37">
        <f t="shared" si="33"/>
        <v>203</v>
      </c>
      <c r="F72" s="37">
        <f t="shared" si="33"/>
        <v>210</v>
      </c>
      <c r="G72" s="37">
        <f t="shared" si="33"/>
        <v>265</v>
      </c>
      <c r="H72" s="37">
        <f t="shared" si="33"/>
        <v>282</v>
      </c>
      <c r="I72" s="37">
        <f t="shared" si="33"/>
        <v>287</v>
      </c>
      <c r="J72" s="37">
        <f t="shared" si="33"/>
        <v>335</v>
      </c>
      <c r="K72" s="37">
        <f t="shared" si="33"/>
        <v>421</v>
      </c>
      <c r="L72" s="37">
        <f t="shared" si="33"/>
        <v>428</v>
      </c>
      <c r="M72" s="37">
        <f t="shared" si="33"/>
        <v>428</v>
      </c>
      <c r="N72" s="37">
        <f t="shared" si="33"/>
        <v>454</v>
      </c>
      <c r="O72" s="37">
        <f t="shared" si="33"/>
        <v>494</v>
      </c>
      <c r="P72" s="37">
        <f t="shared" si="33"/>
        <v>506</v>
      </c>
      <c r="Q72" s="37">
        <f t="shared" si="33"/>
        <v>541</v>
      </c>
      <c r="R72" s="37">
        <f t="shared" si="33"/>
        <v>611</v>
      </c>
      <c r="S72" s="37">
        <f t="shared" si="33"/>
        <v>642</v>
      </c>
      <c r="T72" s="37">
        <f t="shared" si="33"/>
        <v>636</v>
      </c>
      <c r="U72" s="140">
        <f t="shared" si="32"/>
        <v>741</v>
      </c>
      <c r="V72" s="132">
        <f t="shared" si="32"/>
        <v>782</v>
      </c>
      <c r="W72" s="132"/>
      <c r="X72" s="224">
        <f t="shared" ref="X72:X94" si="34">V72/N72</f>
        <v>1.722466960352423</v>
      </c>
    </row>
    <row r="73" spans="1:24" x14ac:dyDescent="0.2">
      <c r="A73" s="10"/>
      <c r="B73" s="40" t="s">
        <v>1</v>
      </c>
      <c r="C73" s="37">
        <f t="shared" ref="C73:T73" si="35">C67-C70</f>
        <v>247</v>
      </c>
      <c r="D73" s="37">
        <f t="shared" si="35"/>
        <v>236</v>
      </c>
      <c r="E73" s="37">
        <f t="shared" si="35"/>
        <v>270</v>
      </c>
      <c r="F73" s="37">
        <f t="shared" si="35"/>
        <v>301</v>
      </c>
      <c r="G73" s="37">
        <f t="shared" si="35"/>
        <v>291</v>
      </c>
      <c r="H73" s="37">
        <f t="shared" si="35"/>
        <v>296</v>
      </c>
      <c r="I73" s="37">
        <f t="shared" si="35"/>
        <v>367</v>
      </c>
      <c r="J73" s="37">
        <f t="shared" si="35"/>
        <v>455</v>
      </c>
      <c r="K73" s="37">
        <f t="shared" si="35"/>
        <v>474</v>
      </c>
      <c r="L73" s="37">
        <f t="shared" si="35"/>
        <v>512</v>
      </c>
      <c r="M73" s="37">
        <f t="shared" si="35"/>
        <v>506</v>
      </c>
      <c r="N73" s="37">
        <f t="shared" si="35"/>
        <v>526</v>
      </c>
      <c r="O73" s="37">
        <f t="shared" si="35"/>
        <v>552</v>
      </c>
      <c r="P73" s="37">
        <f t="shared" si="35"/>
        <v>518</v>
      </c>
      <c r="Q73" s="37">
        <f t="shared" si="35"/>
        <v>563</v>
      </c>
      <c r="R73" s="37">
        <f t="shared" si="35"/>
        <v>601</v>
      </c>
      <c r="S73" s="37">
        <f t="shared" si="35"/>
        <v>664</v>
      </c>
      <c r="T73" s="37">
        <f t="shared" si="35"/>
        <v>815</v>
      </c>
      <c r="U73" s="141">
        <f t="shared" si="32"/>
        <v>786</v>
      </c>
      <c r="V73" s="133">
        <f t="shared" si="32"/>
        <v>802</v>
      </c>
      <c r="W73" s="133"/>
      <c r="X73" s="225">
        <f t="shared" si="34"/>
        <v>1.5247148288973384</v>
      </c>
    </row>
    <row r="74" spans="1:24" x14ac:dyDescent="0.2">
      <c r="A74" s="10"/>
      <c r="B74" s="38" t="s">
        <v>23</v>
      </c>
      <c r="C74" s="29">
        <f>C76+C75</f>
        <v>122</v>
      </c>
      <c r="D74" s="29">
        <f t="shared" ref="D74:T74" si="36">D76+D75</f>
        <v>136</v>
      </c>
      <c r="E74" s="29">
        <f t="shared" si="36"/>
        <v>186</v>
      </c>
      <c r="F74" s="29">
        <f t="shared" si="36"/>
        <v>230</v>
      </c>
      <c r="G74" s="29">
        <f t="shared" si="36"/>
        <v>242</v>
      </c>
      <c r="H74" s="29">
        <f t="shared" si="36"/>
        <v>270</v>
      </c>
      <c r="I74" s="29">
        <f t="shared" si="36"/>
        <v>312</v>
      </c>
      <c r="J74" s="29">
        <f t="shared" si="36"/>
        <v>407</v>
      </c>
      <c r="K74" s="29">
        <f t="shared" si="36"/>
        <v>436</v>
      </c>
      <c r="L74" s="29">
        <f t="shared" si="36"/>
        <v>491</v>
      </c>
      <c r="M74" s="29">
        <f t="shared" si="36"/>
        <v>658</v>
      </c>
      <c r="N74" s="29">
        <f t="shared" si="36"/>
        <v>746</v>
      </c>
      <c r="O74" s="29">
        <f t="shared" si="36"/>
        <v>665</v>
      </c>
      <c r="P74" s="29">
        <f t="shared" si="36"/>
        <v>655</v>
      </c>
      <c r="Q74" s="29">
        <f t="shared" si="36"/>
        <v>804</v>
      </c>
      <c r="R74" s="29">
        <f t="shared" si="36"/>
        <v>1222</v>
      </c>
      <c r="S74" s="29">
        <f t="shared" si="36"/>
        <v>1801</v>
      </c>
      <c r="T74" s="70">
        <f t="shared" si="36"/>
        <v>3308</v>
      </c>
      <c r="U74" s="139">
        <v>4869</v>
      </c>
      <c r="V74" s="289">
        <v>5066</v>
      </c>
      <c r="W74" s="289"/>
      <c r="X74" s="226">
        <f t="shared" si="34"/>
        <v>6.7908847184986598</v>
      </c>
    </row>
    <row r="75" spans="1:24" x14ac:dyDescent="0.2">
      <c r="A75" s="10"/>
      <c r="B75" s="39" t="s">
        <v>0</v>
      </c>
      <c r="C75" s="37">
        <v>51</v>
      </c>
      <c r="D75" s="37">
        <v>55</v>
      </c>
      <c r="E75" s="37">
        <v>83</v>
      </c>
      <c r="F75" s="37">
        <v>107</v>
      </c>
      <c r="G75" s="37">
        <v>105</v>
      </c>
      <c r="H75" s="37">
        <v>128</v>
      </c>
      <c r="I75" s="37">
        <v>150</v>
      </c>
      <c r="J75" s="37">
        <v>165</v>
      </c>
      <c r="K75" s="37">
        <v>224</v>
      </c>
      <c r="L75" s="37">
        <v>250</v>
      </c>
      <c r="M75" s="37">
        <v>330</v>
      </c>
      <c r="N75" s="37">
        <v>355</v>
      </c>
      <c r="O75" s="37">
        <v>324</v>
      </c>
      <c r="P75" s="37">
        <v>304</v>
      </c>
      <c r="Q75" s="37">
        <v>388</v>
      </c>
      <c r="R75" s="37">
        <v>534</v>
      </c>
      <c r="S75" s="37">
        <v>738</v>
      </c>
      <c r="T75" s="37">
        <v>1188</v>
      </c>
      <c r="U75" s="140">
        <v>1696</v>
      </c>
      <c r="V75" s="287">
        <v>1808</v>
      </c>
      <c r="W75" s="287"/>
      <c r="X75" s="224">
        <f t="shared" si="34"/>
        <v>5.0929577464788736</v>
      </c>
    </row>
    <row r="76" spans="1:24" x14ac:dyDescent="0.2">
      <c r="A76" s="10"/>
      <c r="B76" s="40" t="s">
        <v>1</v>
      </c>
      <c r="C76" s="37">
        <v>71</v>
      </c>
      <c r="D76" s="37">
        <v>81</v>
      </c>
      <c r="E76" s="37">
        <v>103</v>
      </c>
      <c r="F76" s="37">
        <v>123</v>
      </c>
      <c r="G76" s="37">
        <v>137</v>
      </c>
      <c r="H76" s="37">
        <v>142</v>
      </c>
      <c r="I76" s="37">
        <v>162</v>
      </c>
      <c r="J76" s="37">
        <v>242</v>
      </c>
      <c r="K76" s="37">
        <v>212</v>
      </c>
      <c r="L76" s="37">
        <v>241</v>
      </c>
      <c r="M76" s="37">
        <v>328</v>
      </c>
      <c r="N76" s="37">
        <v>391</v>
      </c>
      <c r="O76" s="37">
        <v>341</v>
      </c>
      <c r="P76" s="37">
        <v>351</v>
      </c>
      <c r="Q76" s="37">
        <v>416</v>
      </c>
      <c r="R76" s="37">
        <v>688</v>
      </c>
      <c r="S76" s="37">
        <v>1063</v>
      </c>
      <c r="T76" s="37">
        <v>2120</v>
      </c>
      <c r="U76" s="142">
        <v>3173</v>
      </c>
      <c r="V76" s="287">
        <v>3258</v>
      </c>
      <c r="W76" s="288"/>
      <c r="X76" s="225">
        <f t="shared" si="34"/>
        <v>8.3324808184143215</v>
      </c>
    </row>
    <row r="77" spans="1:24" x14ac:dyDescent="0.2">
      <c r="A77" s="10"/>
      <c r="B77" s="38" t="s">
        <v>25</v>
      </c>
      <c r="C77" s="29">
        <f>C79+C78</f>
        <v>1013</v>
      </c>
      <c r="D77" s="29">
        <f t="shared" ref="D77:T77" si="37">D79+D78</f>
        <v>1162</v>
      </c>
      <c r="E77" s="29">
        <f t="shared" si="37"/>
        <v>1408</v>
      </c>
      <c r="F77" s="29">
        <f t="shared" si="37"/>
        <v>1792</v>
      </c>
      <c r="G77" s="29">
        <f t="shared" si="37"/>
        <v>2006</v>
      </c>
      <c r="H77" s="29">
        <f t="shared" si="37"/>
        <v>2357</v>
      </c>
      <c r="I77" s="29">
        <f t="shared" si="37"/>
        <v>2772</v>
      </c>
      <c r="J77" s="29">
        <f t="shared" si="37"/>
        <v>3428</v>
      </c>
      <c r="K77" s="29">
        <f t="shared" si="37"/>
        <v>4064</v>
      </c>
      <c r="L77" s="29">
        <f t="shared" si="37"/>
        <v>4519</v>
      </c>
      <c r="M77" s="29">
        <f t="shared" si="37"/>
        <v>4909</v>
      </c>
      <c r="N77" s="29">
        <f t="shared" si="37"/>
        <v>5751</v>
      </c>
      <c r="O77" s="29">
        <f t="shared" si="37"/>
        <v>6207</v>
      </c>
      <c r="P77" s="29">
        <f t="shared" si="37"/>
        <v>5869</v>
      </c>
      <c r="Q77" s="29">
        <f t="shared" si="37"/>
        <v>6169</v>
      </c>
      <c r="R77" s="29">
        <f t="shared" si="37"/>
        <v>6723</v>
      </c>
      <c r="S77" s="29">
        <f t="shared" si="37"/>
        <v>6990</v>
      </c>
      <c r="T77" s="70">
        <f t="shared" si="37"/>
        <v>7376</v>
      </c>
      <c r="U77" s="139">
        <f t="shared" ref="U77:V79" si="38">U65-U74</f>
        <v>6668</v>
      </c>
      <c r="V77" s="139">
        <f t="shared" si="38"/>
        <v>5658</v>
      </c>
      <c r="W77" s="139"/>
      <c r="X77" s="226">
        <f t="shared" si="34"/>
        <v>0.98382889932185702</v>
      </c>
    </row>
    <row r="78" spans="1:24" x14ac:dyDescent="0.2">
      <c r="A78" s="10"/>
      <c r="B78" s="39" t="s">
        <v>0</v>
      </c>
      <c r="C78" s="37">
        <f t="shared" ref="C78:T78" si="39">C66-C75</f>
        <v>369</v>
      </c>
      <c r="D78" s="37">
        <f t="shared" si="39"/>
        <v>425</v>
      </c>
      <c r="E78" s="37">
        <f t="shared" si="39"/>
        <v>531</v>
      </c>
      <c r="F78" s="37">
        <f t="shared" si="39"/>
        <v>656</v>
      </c>
      <c r="G78" s="37">
        <f t="shared" si="39"/>
        <v>780</v>
      </c>
      <c r="H78" s="37">
        <f t="shared" si="39"/>
        <v>951</v>
      </c>
      <c r="I78" s="37">
        <f t="shared" si="39"/>
        <v>1059</v>
      </c>
      <c r="J78" s="37">
        <f t="shared" si="39"/>
        <v>1307</v>
      </c>
      <c r="K78" s="37">
        <f t="shared" si="39"/>
        <v>1670</v>
      </c>
      <c r="L78" s="37">
        <f t="shared" si="39"/>
        <v>1796</v>
      </c>
      <c r="M78" s="37">
        <f t="shared" si="39"/>
        <v>1951</v>
      </c>
      <c r="N78" s="37">
        <f t="shared" si="39"/>
        <v>2224</v>
      </c>
      <c r="O78" s="37">
        <f t="shared" si="39"/>
        <v>2578</v>
      </c>
      <c r="P78" s="37">
        <f t="shared" si="39"/>
        <v>2485</v>
      </c>
      <c r="Q78" s="37">
        <f t="shared" si="39"/>
        <v>2638</v>
      </c>
      <c r="R78" s="37">
        <f t="shared" si="39"/>
        <v>2953</v>
      </c>
      <c r="S78" s="37">
        <f t="shared" si="39"/>
        <v>3041</v>
      </c>
      <c r="T78" s="37">
        <f t="shared" si="39"/>
        <v>3171</v>
      </c>
      <c r="U78" s="140">
        <f t="shared" si="38"/>
        <v>3076</v>
      </c>
      <c r="V78" s="140">
        <f t="shared" si="38"/>
        <v>2673</v>
      </c>
      <c r="W78" s="140"/>
      <c r="X78" s="224">
        <f t="shared" si="34"/>
        <v>1.201888489208633</v>
      </c>
    </row>
    <row r="79" spans="1:24" x14ac:dyDescent="0.2">
      <c r="A79" s="10"/>
      <c r="B79" s="39" t="s">
        <v>1</v>
      </c>
      <c r="C79" s="37">
        <f t="shared" ref="C79:T79" si="40">C67-C76</f>
        <v>644</v>
      </c>
      <c r="D79" s="37">
        <f t="shared" si="40"/>
        <v>737</v>
      </c>
      <c r="E79" s="37">
        <f t="shared" si="40"/>
        <v>877</v>
      </c>
      <c r="F79" s="37">
        <f t="shared" si="40"/>
        <v>1136</v>
      </c>
      <c r="G79" s="37">
        <f t="shared" si="40"/>
        <v>1226</v>
      </c>
      <c r="H79" s="37">
        <f t="shared" si="40"/>
        <v>1406</v>
      </c>
      <c r="I79" s="37">
        <f t="shared" si="40"/>
        <v>1713</v>
      </c>
      <c r="J79" s="37">
        <f t="shared" si="40"/>
        <v>2121</v>
      </c>
      <c r="K79" s="37">
        <f t="shared" si="40"/>
        <v>2394</v>
      </c>
      <c r="L79" s="37">
        <f t="shared" si="40"/>
        <v>2723</v>
      </c>
      <c r="M79" s="37">
        <f t="shared" si="40"/>
        <v>2958</v>
      </c>
      <c r="N79" s="37">
        <f t="shared" si="40"/>
        <v>3527</v>
      </c>
      <c r="O79" s="37">
        <f t="shared" si="40"/>
        <v>3629</v>
      </c>
      <c r="P79" s="37">
        <f t="shared" si="40"/>
        <v>3384</v>
      </c>
      <c r="Q79" s="37">
        <f t="shared" si="40"/>
        <v>3531</v>
      </c>
      <c r="R79" s="37">
        <f t="shared" si="40"/>
        <v>3770</v>
      </c>
      <c r="S79" s="37">
        <f t="shared" si="40"/>
        <v>3949</v>
      </c>
      <c r="T79" s="37">
        <f t="shared" si="40"/>
        <v>4205</v>
      </c>
      <c r="U79" s="141">
        <f t="shared" si="38"/>
        <v>3592</v>
      </c>
      <c r="V79" s="141">
        <f t="shared" si="38"/>
        <v>2985</v>
      </c>
      <c r="W79" s="141"/>
      <c r="X79" s="225">
        <f t="shared" si="34"/>
        <v>0.84632832435497585</v>
      </c>
    </row>
    <row r="80" spans="1:24" ht="15" x14ac:dyDescent="0.2">
      <c r="A80" s="10"/>
      <c r="B80" s="93" t="s">
        <v>37</v>
      </c>
      <c r="C80" s="446">
        <f>C81+C82</f>
        <v>1749</v>
      </c>
      <c r="D80" s="446">
        <f t="shared" ref="D80:T80" si="41">D81+D82</f>
        <v>1798</v>
      </c>
      <c r="E80" s="446">
        <f t="shared" si="41"/>
        <v>2017</v>
      </c>
      <c r="F80" s="446">
        <f t="shared" si="41"/>
        <v>2370</v>
      </c>
      <c r="G80" s="446">
        <f t="shared" si="41"/>
        <v>2512</v>
      </c>
      <c r="H80" s="446">
        <f t="shared" si="41"/>
        <v>2758</v>
      </c>
      <c r="I80" s="446">
        <f t="shared" si="41"/>
        <v>2861</v>
      </c>
      <c r="J80" s="446">
        <f t="shared" si="41"/>
        <v>3133</v>
      </c>
      <c r="K80" s="446">
        <f t="shared" si="41"/>
        <v>3425</v>
      </c>
      <c r="L80" s="446">
        <f t="shared" si="41"/>
        <v>3610</v>
      </c>
      <c r="M80" s="446">
        <f t="shared" si="41"/>
        <v>3768</v>
      </c>
      <c r="N80" s="446">
        <f t="shared" si="41"/>
        <v>3889</v>
      </c>
      <c r="O80" s="446">
        <f t="shared" si="41"/>
        <v>4113</v>
      </c>
      <c r="P80" s="446">
        <f t="shared" si="41"/>
        <v>4259</v>
      </c>
      <c r="Q80" s="446">
        <f t="shared" si="41"/>
        <v>4458</v>
      </c>
      <c r="R80" s="446">
        <f t="shared" si="41"/>
        <v>4768</v>
      </c>
      <c r="S80" s="446">
        <f t="shared" si="41"/>
        <v>4894</v>
      </c>
      <c r="T80" s="446">
        <f t="shared" si="41"/>
        <v>4812</v>
      </c>
      <c r="U80" s="441">
        <v>5269</v>
      </c>
      <c r="V80" s="441">
        <v>5064</v>
      </c>
      <c r="W80" s="441"/>
      <c r="X80" s="442">
        <f t="shared" si="34"/>
        <v>1.302134224736436</v>
      </c>
    </row>
    <row r="81" spans="1:24" x14ac:dyDescent="0.2">
      <c r="A81" s="10"/>
      <c r="B81" s="39" t="s">
        <v>10</v>
      </c>
      <c r="C81" s="37">
        <v>926</v>
      </c>
      <c r="D81" s="37">
        <v>984</v>
      </c>
      <c r="E81" s="37">
        <v>1009</v>
      </c>
      <c r="F81" s="37">
        <v>1318</v>
      </c>
      <c r="G81" s="37">
        <v>1384</v>
      </c>
      <c r="H81" s="37">
        <v>1549</v>
      </c>
      <c r="I81" s="37">
        <v>1575</v>
      </c>
      <c r="J81" s="37">
        <v>1819</v>
      </c>
      <c r="K81" s="37">
        <v>1958</v>
      </c>
      <c r="L81" s="37">
        <v>2047</v>
      </c>
      <c r="M81" s="37">
        <v>2133</v>
      </c>
      <c r="N81" s="37">
        <v>2204</v>
      </c>
      <c r="O81" s="37">
        <v>2422</v>
      </c>
      <c r="P81" s="37">
        <v>2469</v>
      </c>
      <c r="Q81" s="37">
        <v>2673</v>
      </c>
      <c r="R81" s="37">
        <v>2857</v>
      </c>
      <c r="S81" s="37">
        <v>2909</v>
      </c>
      <c r="T81" s="37">
        <v>2835</v>
      </c>
      <c r="U81" s="453">
        <v>3112</v>
      </c>
      <c r="V81" s="438">
        <v>2993</v>
      </c>
      <c r="W81" s="438"/>
      <c r="X81" s="439">
        <f t="shared" si="34"/>
        <v>1.3579854809437386</v>
      </c>
    </row>
    <row r="82" spans="1:24" x14ac:dyDescent="0.2">
      <c r="A82" s="10"/>
      <c r="B82" s="39" t="s">
        <v>11</v>
      </c>
      <c r="C82" s="37">
        <v>823</v>
      </c>
      <c r="D82" s="37">
        <v>814</v>
      </c>
      <c r="E82" s="37">
        <v>1008</v>
      </c>
      <c r="F82" s="37">
        <v>1052</v>
      </c>
      <c r="G82" s="37">
        <v>1128</v>
      </c>
      <c r="H82" s="37">
        <v>1209</v>
      </c>
      <c r="I82" s="37">
        <v>1286</v>
      </c>
      <c r="J82" s="37">
        <v>1314</v>
      </c>
      <c r="K82" s="37">
        <v>1467</v>
      </c>
      <c r="L82" s="37">
        <v>1563</v>
      </c>
      <c r="M82" s="37">
        <v>1635</v>
      </c>
      <c r="N82" s="37">
        <v>1685</v>
      </c>
      <c r="O82" s="37">
        <v>1691</v>
      </c>
      <c r="P82" s="37">
        <v>1790</v>
      </c>
      <c r="Q82" s="37">
        <v>1785</v>
      </c>
      <c r="R82" s="37">
        <v>1911</v>
      </c>
      <c r="S82" s="37">
        <v>1985</v>
      </c>
      <c r="T82" s="37">
        <v>1977</v>
      </c>
      <c r="U82" s="145">
        <v>2157</v>
      </c>
      <c r="V82" s="287">
        <v>2071</v>
      </c>
      <c r="W82" s="288"/>
      <c r="X82" s="225">
        <f t="shared" si="34"/>
        <v>1.2290801186943621</v>
      </c>
    </row>
    <row r="83" spans="1:24" x14ac:dyDescent="0.2">
      <c r="A83" s="10"/>
      <c r="B83" s="38" t="s">
        <v>26</v>
      </c>
      <c r="C83" s="29">
        <f>C85+C84</f>
        <v>611</v>
      </c>
      <c r="D83" s="29">
        <f t="shared" ref="D83:T83" si="42">D85+D84</f>
        <v>679</v>
      </c>
      <c r="E83" s="29">
        <f t="shared" si="42"/>
        <v>890</v>
      </c>
      <c r="F83" s="29">
        <f t="shared" si="42"/>
        <v>1148</v>
      </c>
      <c r="G83" s="29">
        <f t="shared" si="42"/>
        <v>1234</v>
      </c>
      <c r="H83" s="29">
        <f t="shared" si="42"/>
        <v>1379</v>
      </c>
      <c r="I83" s="29">
        <f t="shared" si="42"/>
        <v>1508</v>
      </c>
      <c r="J83" s="29">
        <f t="shared" si="42"/>
        <v>1662</v>
      </c>
      <c r="K83" s="29">
        <f t="shared" si="42"/>
        <v>1901</v>
      </c>
      <c r="L83" s="29">
        <f t="shared" si="42"/>
        <v>2111</v>
      </c>
      <c r="M83" s="29">
        <f t="shared" si="42"/>
        <v>2292</v>
      </c>
      <c r="N83" s="29">
        <f t="shared" si="42"/>
        <v>2389</v>
      </c>
      <c r="O83" s="29">
        <f t="shared" si="42"/>
        <v>2501</v>
      </c>
      <c r="P83" s="29">
        <f t="shared" si="42"/>
        <v>2536</v>
      </c>
      <c r="Q83" s="29">
        <f t="shared" si="42"/>
        <v>2763</v>
      </c>
      <c r="R83" s="29">
        <f t="shared" si="42"/>
        <v>2983</v>
      </c>
      <c r="S83" s="29">
        <f t="shared" si="42"/>
        <v>3062</v>
      </c>
      <c r="T83" s="70">
        <f t="shared" si="42"/>
        <v>2960</v>
      </c>
      <c r="U83" s="139">
        <v>3301</v>
      </c>
      <c r="V83" s="289">
        <v>3019</v>
      </c>
      <c r="W83" s="289"/>
      <c r="X83" s="226">
        <f t="shared" si="34"/>
        <v>1.2637086647132691</v>
      </c>
    </row>
    <row r="84" spans="1:24" x14ac:dyDescent="0.2">
      <c r="A84" s="10"/>
      <c r="B84" s="39" t="s">
        <v>0</v>
      </c>
      <c r="C84" s="37">
        <v>312</v>
      </c>
      <c r="D84" s="37">
        <v>387</v>
      </c>
      <c r="E84" s="37">
        <v>426</v>
      </c>
      <c r="F84" s="37">
        <v>634</v>
      </c>
      <c r="G84" s="37">
        <v>692</v>
      </c>
      <c r="H84" s="37">
        <v>762</v>
      </c>
      <c r="I84" s="37">
        <v>806</v>
      </c>
      <c r="J84" s="37">
        <v>946</v>
      </c>
      <c r="K84" s="37">
        <v>1094</v>
      </c>
      <c r="L84" s="37">
        <v>1199</v>
      </c>
      <c r="M84" s="37">
        <v>1308</v>
      </c>
      <c r="N84" s="37">
        <v>1364</v>
      </c>
      <c r="O84" s="37">
        <v>1468</v>
      </c>
      <c r="P84" s="37">
        <v>1470</v>
      </c>
      <c r="Q84" s="37">
        <v>1664</v>
      </c>
      <c r="R84" s="37">
        <v>1767</v>
      </c>
      <c r="S84" s="37">
        <v>1758</v>
      </c>
      <c r="T84" s="37">
        <v>1719</v>
      </c>
      <c r="U84" s="140">
        <v>1871</v>
      </c>
      <c r="V84" s="287">
        <v>1715</v>
      </c>
      <c r="W84" s="287"/>
      <c r="X84" s="224">
        <f t="shared" si="34"/>
        <v>1.2573313782991202</v>
      </c>
    </row>
    <row r="85" spans="1:24" x14ac:dyDescent="0.2">
      <c r="A85" s="10"/>
      <c r="B85" s="40" t="s">
        <v>1</v>
      </c>
      <c r="C85" s="37">
        <v>299</v>
      </c>
      <c r="D85" s="37">
        <v>292</v>
      </c>
      <c r="E85" s="37">
        <v>464</v>
      </c>
      <c r="F85" s="37">
        <v>514</v>
      </c>
      <c r="G85" s="37">
        <v>542</v>
      </c>
      <c r="H85" s="37">
        <v>617</v>
      </c>
      <c r="I85" s="37">
        <v>702</v>
      </c>
      <c r="J85" s="37">
        <v>716</v>
      </c>
      <c r="K85" s="37">
        <v>807</v>
      </c>
      <c r="L85" s="37">
        <v>912</v>
      </c>
      <c r="M85" s="37">
        <v>984</v>
      </c>
      <c r="N85" s="37">
        <v>1025</v>
      </c>
      <c r="O85" s="37">
        <v>1033</v>
      </c>
      <c r="P85" s="37">
        <v>1066</v>
      </c>
      <c r="Q85" s="37">
        <v>1099</v>
      </c>
      <c r="R85" s="37">
        <v>1216</v>
      </c>
      <c r="S85" s="37">
        <v>1304</v>
      </c>
      <c r="T85" s="37">
        <v>1241</v>
      </c>
      <c r="U85" s="142">
        <v>1430</v>
      </c>
      <c r="V85" s="287">
        <v>1304</v>
      </c>
      <c r="W85" s="288"/>
      <c r="X85" s="225">
        <f t="shared" si="34"/>
        <v>1.2721951219512195</v>
      </c>
    </row>
    <row r="86" spans="1:24" x14ac:dyDescent="0.2">
      <c r="A86" s="10"/>
      <c r="B86" s="38" t="s">
        <v>28</v>
      </c>
      <c r="C86" s="29">
        <f>C87+C88</f>
        <v>1138</v>
      </c>
      <c r="D86" s="29">
        <f t="shared" ref="D86:T86" si="43">D87+D88</f>
        <v>1119</v>
      </c>
      <c r="E86" s="29">
        <f t="shared" si="43"/>
        <v>1127</v>
      </c>
      <c r="F86" s="29">
        <f t="shared" si="43"/>
        <v>1222</v>
      </c>
      <c r="G86" s="29">
        <f t="shared" si="43"/>
        <v>1278</v>
      </c>
      <c r="H86" s="29">
        <f t="shared" si="43"/>
        <v>1379</v>
      </c>
      <c r="I86" s="29">
        <f t="shared" si="43"/>
        <v>1353</v>
      </c>
      <c r="J86" s="29">
        <f t="shared" si="43"/>
        <v>1471</v>
      </c>
      <c r="K86" s="29">
        <f t="shared" si="43"/>
        <v>1524</v>
      </c>
      <c r="L86" s="29">
        <f t="shared" si="43"/>
        <v>1499</v>
      </c>
      <c r="M86" s="29">
        <f t="shared" si="43"/>
        <v>1476</v>
      </c>
      <c r="N86" s="29">
        <f t="shared" si="43"/>
        <v>1500</v>
      </c>
      <c r="O86" s="29">
        <f t="shared" si="43"/>
        <v>1612</v>
      </c>
      <c r="P86" s="29">
        <f t="shared" si="43"/>
        <v>1723</v>
      </c>
      <c r="Q86" s="29">
        <f t="shared" si="43"/>
        <v>1695</v>
      </c>
      <c r="R86" s="29">
        <f t="shared" si="43"/>
        <v>1785</v>
      </c>
      <c r="S86" s="29">
        <f t="shared" si="43"/>
        <v>1832</v>
      </c>
      <c r="T86" s="70">
        <f t="shared" si="43"/>
        <v>1852</v>
      </c>
      <c r="U86" s="139">
        <f t="shared" ref="U86:V88" si="44">U80-U83</f>
        <v>1968</v>
      </c>
      <c r="V86" s="139">
        <f t="shared" si="44"/>
        <v>2045</v>
      </c>
      <c r="W86" s="139"/>
      <c r="X86" s="226">
        <f t="shared" si="34"/>
        <v>1.3633333333333333</v>
      </c>
    </row>
    <row r="87" spans="1:24" x14ac:dyDescent="0.2">
      <c r="A87" s="10"/>
      <c r="B87" s="39" t="s">
        <v>0</v>
      </c>
      <c r="C87" s="37">
        <f t="shared" ref="C87:T87" si="45">C81-C84</f>
        <v>614</v>
      </c>
      <c r="D87" s="37">
        <f t="shared" si="45"/>
        <v>597</v>
      </c>
      <c r="E87" s="37">
        <f t="shared" si="45"/>
        <v>583</v>
      </c>
      <c r="F87" s="37">
        <f t="shared" si="45"/>
        <v>684</v>
      </c>
      <c r="G87" s="37">
        <f t="shared" si="45"/>
        <v>692</v>
      </c>
      <c r="H87" s="37">
        <f t="shared" si="45"/>
        <v>787</v>
      </c>
      <c r="I87" s="37">
        <f t="shared" si="45"/>
        <v>769</v>
      </c>
      <c r="J87" s="37">
        <f t="shared" si="45"/>
        <v>873</v>
      </c>
      <c r="K87" s="37">
        <f t="shared" si="45"/>
        <v>864</v>
      </c>
      <c r="L87" s="37">
        <f t="shared" si="45"/>
        <v>848</v>
      </c>
      <c r="M87" s="37">
        <f t="shared" si="45"/>
        <v>825</v>
      </c>
      <c r="N87" s="37">
        <f t="shared" si="45"/>
        <v>840</v>
      </c>
      <c r="O87" s="37">
        <f t="shared" si="45"/>
        <v>954</v>
      </c>
      <c r="P87" s="37">
        <f t="shared" si="45"/>
        <v>999</v>
      </c>
      <c r="Q87" s="37">
        <f t="shared" si="45"/>
        <v>1009</v>
      </c>
      <c r="R87" s="37">
        <f t="shared" si="45"/>
        <v>1090</v>
      </c>
      <c r="S87" s="37">
        <f t="shared" si="45"/>
        <v>1151</v>
      </c>
      <c r="T87" s="37">
        <f t="shared" si="45"/>
        <v>1116</v>
      </c>
      <c r="U87" s="140">
        <f t="shared" si="44"/>
        <v>1241</v>
      </c>
      <c r="V87" s="140">
        <f t="shared" si="44"/>
        <v>1278</v>
      </c>
      <c r="W87" s="140"/>
      <c r="X87" s="224">
        <f t="shared" si="34"/>
        <v>1.5214285714285714</v>
      </c>
    </row>
    <row r="88" spans="1:24" x14ac:dyDescent="0.2">
      <c r="A88" s="10"/>
      <c r="B88" s="40" t="s">
        <v>1</v>
      </c>
      <c r="C88" s="37">
        <f t="shared" ref="C88:T88" si="46">C82-C85</f>
        <v>524</v>
      </c>
      <c r="D88" s="37">
        <f t="shared" si="46"/>
        <v>522</v>
      </c>
      <c r="E88" s="37">
        <f t="shared" si="46"/>
        <v>544</v>
      </c>
      <c r="F88" s="37">
        <f t="shared" si="46"/>
        <v>538</v>
      </c>
      <c r="G88" s="37">
        <f t="shared" si="46"/>
        <v>586</v>
      </c>
      <c r="H88" s="37">
        <f t="shared" si="46"/>
        <v>592</v>
      </c>
      <c r="I88" s="37">
        <f t="shared" si="46"/>
        <v>584</v>
      </c>
      <c r="J88" s="37">
        <f t="shared" si="46"/>
        <v>598</v>
      </c>
      <c r="K88" s="37">
        <f t="shared" si="46"/>
        <v>660</v>
      </c>
      <c r="L88" s="37">
        <f t="shared" si="46"/>
        <v>651</v>
      </c>
      <c r="M88" s="37">
        <f t="shared" si="46"/>
        <v>651</v>
      </c>
      <c r="N88" s="37">
        <f t="shared" si="46"/>
        <v>660</v>
      </c>
      <c r="O88" s="37">
        <f t="shared" si="46"/>
        <v>658</v>
      </c>
      <c r="P88" s="37">
        <f t="shared" si="46"/>
        <v>724</v>
      </c>
      <c r="Q88" s="37">
        <f t="shared" si="46"/>
        <v>686</v>
      </c>
      <c r="R88" s="37">
        <f t="shared" si="46"/>
        <v>695</v>
      </c>
      <c r="S88" s="37">
        <f t="shared" si="46"/>
        <v>681</v>
      </c>
      <c r="T88" s="37">
        <f t="shared" si="46"/>
        <v>736</v>
      </c>
      <c r="U88" s="142">
        <f t="shared" si="44"/>
        <v>727</v>
      </c>
      <c r="V88" s="142">
        <f t="shared" si="44"/>
        <v>767</v>
      </c>
      <c r="W88" s="141"/>
      <c r="X88" s="225">
        <f t="shared" si="34"/>
        <v>1.1621212121212121</v>
      </c>
    </row>
    <row r="89" spans="1:24" x14ac:dyDescent="0.2">
      <c r="A89" s="10"/>
      <c r="B89" s="38" t="s">
        <v>27</v>
      </c>
      <c r="C89" s="29">
        <f>C90+C91</f>
        <v>122</v>
      </c>
      <c r="D89" s="29">
        <f t="shared" ref="D89:T89" si="47">D90+D91</f>
        <v>123</v>
      </c>
      <c r="E89" s="29">
        <f t="shared" si="47"/>
        <v>147</v>
      </c>
      <c r="F89" s="29">
        <f t="shared" si="47"/>
        <v>238</v>
      </c>
      <c r="G89" s="29">
        <f t="shared" si="47"/>
        <v>230</v>
      </c>
      <c r="H89" s="29">
        <f t="shared" si="47"/>
        <v>264</v>
      </c>
      <c r="I89" s="29">
        <f t="shared" si="47"/>
        <v>278</v>
      </c>
      <c r="J89" s="29">
        <f t="shared" si="47"/>
        <v>300</v>
      </c>
      <c r="K89" s="29">
        <f t="shared" si="47"/>
        <v>292</v>
      </c>
      <c r="L89" s="29">
        <f t="shared" si="47"/>
        <v>384</v>
      </c>
      <c r="M89" s="29">
        <f t="shared" si="47"/>
        <v>505</v>
      </c>
      <c r="N89" s="29">
        <f t="shared" si="47"/>
        <v>568</v>
      </c>
      <c r="O89" s="29">
        <f t="shared" si="47"/>
        <v>463</v>
      </c>
      <c r="P89" s="29">
        <f t="shared" si="47"/>
        <v>464</v>
      </c>
      <c r="Q89" s="29">
        <f t="shared" si="47"/>
        <v>571</v>
      </c>
      <c r="R89" s="29">
        <f t="shared" si="47"/>
        <v>723</v>
      </c>
      <c r="S89" s="29">
        <f t="shared" si="47"/>
        <v>808</v>
      </c>
      <c r="T89" s="70">
        <f t="shared" si="47"/>
        <v>1002</v>
      </c>
      <c r="U89" s="138">
        <v>1414</v>
      </c>
      <c r="V89" s="289">
        <v>1423</v>
      </c>
      <c r="W89" s="289"/>
      <c r="X89" s="226">
        <f t="shared" si="34"/>
        <v>2.505281690140845</v>
      </c>
    </row>
    <row r="90" spans="1:24" x14ac:dyDescent="0.2">
      <c r="A90" s="10"/>
      <c r="B90" s="39" t="s">
        <v>0</v>
      </c>
      <c r="C90" s="37">
        <v>61</v>
      </c>
      <c r="D90" s="37">
        <v>77</v>
      </c>
      <c r="E90" s="37">
        <v>79</v>
      </c>
      <c r="F90" s="37">
        <v>154</v>
      </c>
      <c r="G90" s="37">
        <v>139</v>
      </c>
      <c r="H90" s="37">
        <v>164</v>
      </c>
      <c r="I90" s="37">
        <v>159</v>
      </c>
      <c r="J90" s="37">
        <v>176</v>
      </c>
      <c r="K90" s="37">
        <v>203</v>
      </c>
      <c r="L90" s="37">
        <v>248</v>
      </c>
      <c r="M90" s="37">
        <v>337</v>
      </c>
      <c r="N90" s="37">
        <v>358</v>
      </c>
      <c r="O90" s="37">
        <v>283</v>
      </c>
      <c r="P90" s="37">
        <v>273</v>
      </c>
      <c r="Q90" s="37">
        <v>348</v>
      </c>
      <c r="R90" s="37">
        <v>437</v>
      </c>
      <c r="S90" s="37">
        <v>463</v>
      </c>
      <c r="T90" s="37">
        <v>529</v>
      </c>
      <c r="U90" s="140">
        <v>692</v>
      </c>
      <c r="V90" s="287">
        <v>704</v>
      </c>
      <c r="W90" s="287"/>
      <c r="X90" s="224">
        <f t="shared" si="34"/>
        <v>1.9664804469273742</v>
      </c>
    </row>
    <row r="91" spans="1:24" x14ac:dyDescent="0.2">
      <c r="A91" s="10"/>
      <c r="B91" s="40" t="s">
        <v>1</v>
      </c>
      <c r="C91" s="37">
        <v>61</v>
      </c>
      <c r="D91" s="37">
        <v>46</v>
      </c>
      <c r="E91" s="37">
        <v>68</v>
      </c>
      <c r="F91" s="37">
        <v>84</v>
      </c>
      <c r="G91" s="37">
        <v>91</v>
      </c>
      <c r="H91" s="37">
        <v>100</v>
      </c>
      <c r="I91" s="37">
        <v>119</v>
      </c>
      <c r="J91" s="37">
        <v>124</v>
      </c>
      <c r="K91" s="37">
        <v>89</v>
      </c>
      <c r="L91" s="37">
        <v>136</v>
      </c>
      <c r="M91" s="37">
        <v>168</v>
      </c>
      <c r="N91" s="37">
        <v>210</v>
      </c>
      <c r="O91" s="37">
        <v>180</v>
      </c>
      <c r="P91" s="37">
        <v>191</v>
      </c>
      <c r="Q91" s="37">
        <v>223</v>
      </c>
      <c r="R91" s="37">
        <v>286</v>
      </c>
      <c r="S91" s="37">
        <v>345</v>
      </c>
      <c r="T91" s="37">
        <v>473</v>
      </c>
      <c r="U91" s="142">
        <v>722</v>
      </c>
      <c r="V91" s="290">
        <v>719</v>
      </c>
      <c r="W91" s="288"/>
      <c r="X91" s="225">
        <f t="shared" si="34"/>
        <v>3.4238095238095236</v>
      </c>
    </row>
    <row r="92" spans="1:24" x14ac:dyDescent="0.2">
      <c r="A92" s="10"/>
      <c r="B92" s="38" t="s">
        <v>29</v>
      </c>
      <c r="C92" s="29">
        <f>C94+C93</f>
        <v>1627</v>
      </c>
      <c r="D92" s="29">
        <f t="shared" ref="D92:T92" si="48">D94+D93</f>
        <v>1675</v>
      </c>
      <c r="E92" s="29">
        <f t="shared" si="48"/>
        <v>1870</v>
      </c>
      <c r="F92" s="29">
        <f t="shared" si="48"/>
        <v>2132</v>
      </c>
      <c r="G92" s="29">
        <f t="shared" si="48"/>
        <v>2282</v>
      </c>
      <c r="H92" s="29">
        <f t="shared" si="48"/>
        <v>2494</v>
      </c>
      <c r="I92" s="29">
        <f t="shared" si="48"/>
        <v>2583</v>
      </c>
      <c r="J92" s="29">
        <f t="shared" si="48"/>
        <v>2833</v>
      </c>
      <c r="K92" s="29">
        <f t="shared" si="48"/>
        <v>3133</v>
      </c>
      <c r="L92" s="29">
        <f t="shared" si="48"/>
        <v>3226</v>
      </c>
      <c r="M92" s="29">
        <f t="shared" si="48"/>
        <v>3263</v>
      </c>
      <c r="N92" s="29">
        <f t="shared" si="48"/>
        <v>3321</v>
      </c>
      <c r="O92" s="29">
        <f t="shared" si="48"/>
        <v>3650</v>
      </c>
      <c r="P92" s="29">
        <f t="shared" si="48"/>
        <v>3795</v>
      </c>
      <c r="Q92" s="29">
        <f t="shared" si="48"/>
        <v>3887</v>
      </c>
      <c r="R92" s="29">
        <f t="shared" si="48"/>
        <v>4045</v>
      </c>
      <c r="S92" s="29">
        <f t="shared" si="48"/>
        <v>4086</v>
      </c>
      <c r="T92" s="70">
        <f t="shared" si="48"/>
        <v>3810</v>
      </c>
      <c r="U92" s="138">
        <f t="shared" ref="U92:V94" si="49">U80-U89</f>
        <v>3855</v>
      </c>
      <c r="V92" s="138">
        <f t="shared" si="49"/>
        <v>3641</v>
      </c>
      <c r="W92" s="138"/>
      <c r="X92" s="226">
        <f t="shared" si="34"/>
        <v>1.0963565191207467</v>
      </c>
    </row>
    <row r="93" spans="1:24" x14ac:dyDescent="0.2">
      <c r="A93" s="10"/>
      <c r="B93" s="39" t="s">
        <v>0</v>
      </c>
      <c r="C93" s="37">
        <f>C81-C90</f>
        <v>865</v>
      </c>
      <c r="D93" s="37">
        <f t="shared" ref="D93:T93" si="50">D81-D90</f>
        <v>907</v>
      </c>
      <c r="E93" s="37">
        <f t="shared" si="50"/>
        <v>930</v>
      </c>
      <c r="F93" s="37">
        <f t="shared" si="50"/>
        <v>1164</v>
      </c>
      <c r="G93" s="37">
        <f t="shared" si="50"/>
        <v>1245</v>
      </c>
      <c r="H93" s="37">
        <f t="shared" si="50"/>
        <v>1385</v>
      </c>
      <c r="I93" s="37">
        <f t="shared" si="50"/>
        <v>1416</v>
      </c>
      <c r="J93" s="37">
        <f t="shared" si="50"/>
        <v>1643</v>
      </c>
      <c r="K93" s="37">
        <f t="shared" si="50"/>
        <v>1755</v>
      </c>
      <c r="L93" s="37">
        <f t="shared" si="50"/>
        <v>1799</v>
      </c>
      <c r="M93" s="37">
        <f t="shared" si="50"/>
        <v>1796</v>
      </c>
      <c r="N93" s="37">
        <f t="shared" si="50"/>
        <v>1846</v>
      </c>
      <c r="O93" s="37">
        <f t="shared" si="50"/>
        <v>2139</v>
      </c>
      <c r="P93" s="37">
        <f t="shared" si="50"/>
        <v>2196</v>
      </c>
      <c r="Q93" s="37">
        <f t="shared" si="50"/>
        <v>2325</v>
      </c>
      <c r="R93" s="37">
        <f t="shared" si="50"/>
        <v>2420</v>
      </c>
      <c r="S93" s="37">
        <f t="shared" si="50"/>
        <v>2446</v>
      </c>
      <c r="T93" s="37">
        <f t="shared" si="50"/>
        <v>2306</v>
      </c>
      <c r="U93" s="140">
        <f t="shared" si="49"/>
        <v>2420</v>
      </c>
      <c r="V93" s="140">
        <f t="shared" si="49"/>
        <v>2289</v>
      </c>
      <c r="W93" s="140"/>
      <c r="X93" s="224">
        <f t="shared" si="34"/>
        <v>1.2399783315276274</v>
      </c>
    </row>
    <row r="94" spans="1:24" x14ac:dyDescent="0.2">
      <c r="A94" s="10"/>
      <c r="B94" s="40" t="s">
        <v>1</v>
      </c>
      <c r="C94" s="37">
        <f>C82-C91</f>
        <v>762</v>
      </c>
      <c r="D94" s="37">
        <f t="shared" ref="D94:T94" si="51">D82-D91</f>
        <v>768</v>
      </c>
      <c r="E94" s="37">
        <f t="shared" si="51"/>
        <v>940</v>
      </c>
      <c r="F94" s="37">
        <f t="shared" si="51"/>
        <v>968</v>
      </c>
      <c r="G94" s="37">
        <f t="shared" si="51"/>
        <v>1037</v>
      </c>
      <c r="H94" s="37">
        <f t="shared" si="51"/>
        <v>1109</v>
      </c>
      <c r="I94" s="37">
        <f t="shared" si="51"/>
        <v>1167</v>
      </c>
      <c r="J94" s="37">
        <f t="shared" si="51"/>
        <v>1190</v>
      </c>
      <c r="K94" s="37">
        <f t="shared" si="51"/>
        <v>1378</v>
      </c>
      <c r="L94" s="37">
        <f t="shared" si="51"/>
        <v>1427</v>
      </c>
      <c r="M94" s="37">
        <f t="shared" si="51"/>
        <v>1467</v>
      </c>
      <c r="N94" s="37">
        <f t="shared" si="51"/>
        <v>1475</v>
      </c>
      <c r="O94" s="37">
        <f t="shared" si="51"/>
        <v>1511</v>
      </c>
      <c r="P94" s="37">
        <f t="shared" si="51"/>
        <v>1599</v>
      </c>
      <c r="Q94" s="37">
        <f t="shared" si="51"/>
        <v>1562</v>
      </c>
      <c r="R94" s="37">
        <f t="shared" si="51"/>
        <v>1625</v>
      </c>
      <c r="S94" s="37">
        <f t="shared" si="51"/>
        <v>1640</v>
      </c>
      <c r="T94" s="37">
        <f t="shared" si="51"/>
        <v>1504</v>
      </c>
      <c r="U94" s="144">
        <f t="shared" si="49"/>
        <v>1435</v>
      </c>
      <c r="V94" s="144">
        <f t="shared" si="49"/>
        <v>1352</v>
      </c>
      <c r="W94" s="141"/>
      <c r="X94" s="225">
        <f t="shared" si="34"/>
        <v>0.91661016949152541</v>
      </c>
    </row>
    <row r="95" spans="1:24" x14ac:dyDescent="0.2">
      <c r="A95" s="5"/>
      <c r="B95" s="30"/>
      <c r="C95" s="1"/>
      <c r="D95" s="1"/>
      <c r="E95" s="1"/>
      <c r="F95" s="1"/>
      <c r="G95" s="1"/>
      <c r="H95" s="1"/>
      <c r="I95" s="1"/>
      <c r="J95" s="1"/>
      <c r="K95" s="1"/>
      <c r="L95" s="1"/>
      <c r="M95" s="1"/>
      <c r="N95" s="1"/>
      <c r="O95" s="8"/>
      <c r="P95" s="8"/>
      <c r="Q95" s="5"/>
      <c r="R95" s="9"/>
      <c r="S95" s="9"/>
      <c r="T95" s="2"/>
      <c r="U95" s="127"/>
      <c r="V95" s="286"/>
      <c r="W95" s="286"/>
      <c r="X95" s="222"/>
    </row>
    <row r="96" spans="1:24" ht="15" x14ac:dyDescent="0.25">
      <c r="A96" s="5"/>
      <c r="B96" s="489" t="s">
        <v>3</v>
      </c>
      <c r="C96" s="489"/>
      <c r="D96" s="489"/>
      <c r="E96" s="489"/>
      <c r="F96" s="489"/>
      <c r="G96" s="489"/>
      <c r="H96" s="489"/>
      <c r="I96" s="489"/>
      <c r="J96" s="489"/>
      <c r="K96" s="489"/>
      <c r="L96" s="489"/>
      <c r="M96" s="489"/>
      <c r="N96" s="489"/>
      <c r="O96" s="490"/>
      <c r="P96" s="41"/>
      <c r="Q96" s="5"/>
      <c r="R96" s="9"/>
      <c r="S96" s="9"/>
      <c r="T96" s="2"/>
      <c r="U96" s="127"/>
      <c r="V96" s="286"/>
      <c r="W96" s="286"/>
      <c r="X96" s="222"/>
    </row>
    <row r="97" spans="1:25" ht="15" x14ac:dyDescent="0.25">
      <c r="A97" s="5"/>
      <c r="B97" s="491"/>
      <c r="C97" s="491"/>
      <c r="D97" s="491"/>
      <c r="E97" s="491"/>
      <c r="F97" s="491"/>
      <c r="G97" s="491"/>
      <c r="H97" s="491"/>
      <c r="I97" s="491"/>
      <c r="J97" s="491"/>
      <c r="K97" s="491"/>
      <c r="L97" s="491"/>
      <c r="M97" s="491"/>
      <c r="N97" s="491"/>
      <c r="O97" s="492"/>
      <c r="P97" s="42"/>
      <c r="Q97" s="5"/>
      <c r="R97" s="9"/>
      <c r="S97" s="9"/>
      <c r="T97" s="2"/>
      <c r="U97" s="127"/>
      <c r="V97" s="286"/>
      <c r="W97" s="286"/>
      <c r="X97" s="222"/>
    </row>
    <row r="98" spans="1:25" ht="15" x14ac:dyDescent="0.25">
      <c r="A98" s="5"/>
      <c r="B98" s="45" t="s">
        <v>111</v>
      </c>
      <c r="C98" s="6"/>
      <c r="D98" s="6"/>
      <c r="E98" s="6"/>
      <c r="F98" s="6"/>
      <c r="G98" s="6"/>
      <c r="H98" s="6"/>
      <c r="I98" s="6"/>
      <c r="J98" s="6"/>
      <c r="K98" s="6"/>
      <c r="L98" s="6"/>
      <c r="M98" s="6"/>
      <c r="N98" s="6"/>
      <c r="O98" s="6"/>
      <c r="P98" s="6"/>
      <c r="Q98" s="6"/>
      <c r="R98" s="9"/>
      <c r="S98" s="9"/>
      <c r="T98" s="2"/>
      <c r="U98" s="127"/>
      <c r="V98" s="286"/>
      <c r="W98" s="286"/>
      <c r="X98" s="222"/>
    </row>
    <row r="99" spans="1:25" ht="17.25" x14ac:dyDescent="0.25">
      <c r="A99" s="5"/>
      <c r="B99" s="64" t="s">
        <v>30</v>
      </c>
      <c r="C99" s="2"/>
      <c r="D99" s="2"/>
      <c r="E99" s="2"/>
      <c r="F99" s="2"/>
      <c r="G99" s="2"/>
      <c r="H99" s="2"/>
      <c r="I99" s="2"/>
      <c r="J99" s="2"/>
      <c r="K99" s="2"/>
      <c r="L99" s="2"/>
      <c r="M99" s="2"/>
      <c r="N99" s="2"/>
      <c r="O99" s="2"/>
      <c r="P99" s="2"/>
      <c r="Q99" s="2"/>
      <c r="R99" s="9"/>
      <c r="S99" s="9"/>
      <c r="T99" s="2"/>
      <c r="U99" s="127"/>
      <c r="V99" s="286"/>
      <c r="W99" s="286"/>
      <c r="X99" s="222"/>
    </row>
    <row r="100" spans="1:25" ht="17.25" x14ac:dyDescent="0.25">
      <c r="A100" s="5"/>
      <c r="B100" s="64" t="s">
        <v>31</v>
      </c>
      <c r="C100" s="2"/>
      <c r="D100" s="2"/>
      <c r="E100" s="2"/>
      <c r="F100" s="2"/>
      <c r="G100" s="2"/>
      <c r="H100" s="2"/>
      <c r="I100" s="2"/>
      <c r="J100" s="2"/>
      <c r="K100" s="2"/>
      <c r="L100" s="2"/>
      <c r="M100" s="2"/>
      <c r="N100" s="2"/>
      <c r="O100" s="2"/>
      <c r="P100" s="2"/>
      <c r="Q100" s="2"/>
      <c r="R100" s="9"/>
      <c r="S100" s="9"/>
      <c r="T100" s="2"/>
      <c r="U100" s="127"/>
      <c r="V100" s="286"/>
      <c r="W100" s="286"/>
      <c r="X100" s="222"/>
    </row>
    <row r="101" spans="1:25" ht="17.25" x14ac:dyDescent="0.25">
      <c r="A101" s="5"/>
      <c r="B101" s="64" t="s">
        <v>77</v>
      </c>
      <c r="C101" s="2"/>
      <c r="D101" s="2"/>
      <c r="E101" s="2"/>
      <c r="F101" s="2"/>
      <c r="G101" s="2"/>
      <c r="H101" s="2"/>
      <c r="I101" s="2"/>
      <c r="J101" s="2"/>
      <c r="K101" s="2"/>
      <c r="L101" s="2"/>
      <c r="M101" s="2"/>
      <c r="N101" s="2"/>
      <c r="O101" s="2"/>
      <c r="P101" s="2"/>
      <c r="Q101" s="2"/>
      <c r="R101" s="9"/>
      <c r="S101" s="9"/>
      <c r="T101" s="2"/>
      <c r="U101" s="127"/>
      <c r="V101" s="286"/>
      <c r="W101" s="286"/>
      <c r="X101" s="222"/>
    </row>
    <row r="102" spans="1:25" ht="17.25" x14ac:dyDescent="0.25">
      <c r="A102" s="5"/>
      <c r="B102" s="64" t="s">
        <v>34</v>
      </c>
      <c r="C102" s="2"/>
      <c r="D102" s="2"/>
      <c r="E102" s="2"/>
      <c r="F102" s="2"/>
      <c r="G102" s="2"/>
      <c r="H102" s="2"/>
      <c r="I102" s="2"/>
      <c r="J102" s="2"/>
      <c r="K102" s="2"/>
      <c r="L102" s="2"/>
      <c r="M102" s="2"/>
      <c r="N102" s="2"/>
      <c r="O102" s="2"/>
      <c r="P102" s="2"/>
      <c r="Q102" s="2"/>
      <c r="R102" s="9"/>
      <c r="S102" s="9"/>
      <c r="T102" s="2"/>
      <c r="U102" s="127"/>
      <c r="V102" s="286"/>
      <c r="W102" s="286"/>
      <c r="X102" s="222"/>
    </row>
    <row r="103" spans="1:25" ht="17.25" x14ac:dyDescent="0.25">
      <c r="A103" s="5"/>
      <c r="B103" s="64" t="s">
        <v>79</v>
      </c>
      <c r="C103" s="2"/>
      <c r="D103" s="2"/>
      <c r="E103" s="2"/>
      <c r="F103" s="2"/>
      <c r="G103" s="2"/>
      <c r="H103" s="2"/>
      <c r="I103" s="2"/>
      <c r="J103" s="2"/>
      <c r="K103" s="2"/>
      <c r="L103" s="2"/>
      <c r="M103" s="2"/>
      <c r="N103" s="2"/>
      <c r="O103" s="2"/>
      <c r="P103" s="2"/>
      <c r="Q103" s="2"/>
      <c r="R103" s="9"/>
      <c r="S103" s="9"/>
      <c r="T103" s="2"/>
      <c r="U103" s="127"/>
      <c r="V103" s="286"/>
      <c r="W103" s="286"/>
      <c r="X103" s="222"/>
    </row>
    <row r="104" spans="1:25" ht="17.25" x14ac:dyDescent="0.25">
      <c r="A104" s="5"/>
      <c r="B104" s="64" t="s">
        <v>35</v>
      </c>
      <c r="C104" s="2"/>
      <c r="D104" s="2"/>
      <c r="E104" s="2"/>
      <c r="F104" s="2"/>
      <c r="G104" s="2"/>
      <c r="H104" s="2"/>
      <c r="I104" s="2"/>
      <c r="J104" s="2"/>
      <c r="K104" s="2"/>
      <c r="L104" s="2"/>
      <c r="M104" s="2"/>
      <c r="N104" s="2"/>
      <c r="O104" s="2"/>
      <c r="P104" s="2"/>
      <c r="Q104" s="2"/>
      <c r="R104" s="9"/>
      <c r="S104" s="9"/>
      <c r="T104" s="2"/>
      <c r="U104" s="127"/>
      <c r="V104" s="286"/>
      <c r="W104" s="286"/>
      <c r="X104" s="222"/>
    </row>
    <row r="105" spans="1:25" ht="17.25" x14ac:dyDescent="0.25">
      <c r="A105" s="5"/>
      <c r="B105" s="46" t="s">
        <v>36</v>
      </c>
      <c r="C105" s="2"/>
      <c r="D105" s="2"/>
      <c r="E105" s="2"/>
      <c r="F105" s="2"/>
      <c r="G105" s="2"/>
      <c r="H105" s="2"/>
      <c r="I105" s="2"/>
      <c r="J105" s="2"/>
      <c r="K105" s="2"/>
      <c r="L105" s="2"/>
      <c r="M105" s="2"/>
      <c r="N105" s="2"/>
      <c r="O105" s="2"/>
      <c r="P105" s="2"/>
      <c r="Q105" s="2"/>
      <c r="R105" s="9"/>
      <c r="S105" s="9"/>
      <c r="T105" s="2"/>
      <c r="U105" s="127"/>
      <c r="V105" s="286"/>
      <c r="W105" s="286"/>
      <c r="X105" s="222"/>
    </row>
    <row r="106" spans="1:25" ht="17.25" x14ac:dyDescent="0.25">
      <c r="A106" s="2"/>
      <c r="B106" s="46" t="s">
        <v>38</v>
      </c>
      <c r="C106" s="2"/>
      <c r="D106" s="2"/>
      <c r="E106" s="2"/>
      <c r="F106" s="2"/>
      <c r="G106" s="2"/>
      <c r="H106" s="2"/>
      <c r="I106" s="2"/>
      <c r="J106" s="2"/>
      <c r="K106" s="2"/>
      <c r="L106" s="2"/>
      <c r="M106" s="2"/>
      <c r="N106" s="2"/>
      <c r="O106" s="2"/>
      <c r="P106" s="2"/>
      <c r="Q106" s="2"/>
      <c r="R106" s="2"/>
      <c r="S106" s="2"/>
      <c r="T106" s="2"/>
      <c r="U106" s="127"/>
      <c r="V106" s="286"/>
      <c r="W106" s="286"/>
      <c r="X106" s="222"/>
    </row>
    <row r="107" spans="1:25" x14ac:dyDescent="0.2">
      <c r="A107" s="2"/>
      <c r="B107" s="2"/>
      <c r="C107" s="2"/>
      <c r="D107" s="2"/>
      <c r="E107" s="2"/>
      <c r="F107" s="2"/>
      <c r="G107" s="2"/>
      <c r="H107" s="2"/>
      <c r="I107" s="2"/>
      <c r="J107" s="2"/>
      <c r="K107" s="2"/>
      <c r="L107" s="2"/>
      <c r="M107" s="2"/>
      <c r="N107" s="2"/>
      <c r="O107" s="2"/>
      <c r="P107" s="2"/>
      <c r="Q107" s="2"/>
      <c r="R107" s="2"/>
      <c r="S107" s="2"/>
      <c r="T107" s="2"/>
      <c r="U107" s="127"/>
      <c r="V107" s="286"/>
      <c r="W107" s="286"/>
      <c r="X107" s="222"/>
    </row>
    <row r="108" spans="1:25" x14ac:dyDescent="0.2">
      <c r="A108" s="2"/>
      <c r="B108" s="2"/>
      <c r="C108" s="2"/>
      <c r="D108" s="2"/>
      <c r="E108" s="2"/>
      <c r="F108" s="2"/>
      <c r="G108" s="2"/>
      <c r="H108" s="2"/>
      <c r="I108" s="2"/>
      <c r="J108" s="2"/>
      <c r="K108" s="2"/>
      <c r="L108" s="2"/>
      <c r="M108" s="2"/>
      <c r="N108" s="2"/>
      <c r="O108" s="2"/>
      <c r="P108" s="2"/>
      <c r="Q108" s="2"/>
      <c r="R108" s="2"/>
      <c r="S108" s="2"/>
      <c r="T108" s="2"/>
      <c r="U108" s="127"/>
      <c r="V108" s="286"/>
      <c r="W108" s="286"/>
      <c r="X108" s="222"/>
    </row>
    <row r="109" spans="1:25" x14ac:dyDescent="0.2">
      <c r="Y109" s="110"/>
    </row>
    <row r="110" spans="1:25" x14ac:dyDescent="0.2">
      <c r="Y110" s="110"/>
    </row>
    <row r="111" spans="1:25" x14ac:dyDescent="0.2">
      <c r="Y111" s="110"/>
    </row>
    <row r="112" spans="1:25" x14ac:dyDescent="0.2">
      <c r="Y112" s="110"/>
    </row>
    <row r="113" spans="5:25" x14ac:dyDescent="0.2">
      <c r="Y113" s="110"/>
    </row>
    <row r="114" spans="5:25" x14ac:dyDescent="0.2">
      <c r="E114" s="33"/>
      <c r="Y114" s="110"/>
    </row>
    <row r="115" spans="5:25" x14ac:dyDescent="0.2">
      <c r="E115" s="33"/>
      <c r="Y115" s="110"/>
    </row>
    <row r="116" spans="5:25" x14ac:dyDescent="0.2">
      <c r="E116" s="33"/>
      <c r="Y116" s="110"/>
    </row>
    <row r="117" spans="5:25" x14ac:dyDescent="0.2">
      <c r="E117" s="33"/>
      <c r="Y117" s="110"/>
    </row>
    <row r="118" spans="5:25" x14ac:dyDescent="0.2">
      <c r="E118" s="33"/>
      <c r="Y118" s="110"/>
    </row>
    <row r="119" spans="5:25" x14ac:dyDescent="0.2">
      <c r="E119" s="33"/>
      <c r="Y119" s="110"/>
    </row>
    <row r="120" spans="5:25" x14ac:dyDescent="0.2">
      <c r="E120" s="33"/>
      <c r="Y120" s="110"/>
    </row>
    <row r="121" spans="5:25" x14ac:dyDescent="0.2">
      <c r="E121" s="33"/>
      <c r="Y121" s="110"/>
    </row>
    <row r="122" spans="5:25" x14ac:dyDescent="0.2">
      <c r="E122" s="33"/>
      <c r="Y122" s="110"/>
    </row>
    <row r="123" spans="5:25" x14ac:dyDescent="0.2">
      <c r="E123" s="33"/>
      <c r="Y123" s="110"/>
    </row>
    <row r="124" spans="5:25" x14ac:dyDescent="0.2">
      <c r="E124" s="33"/>
      <c r="Y124" s="110"/>
    </row>
    <row r="125" spans="5:25" x14ac:dyDescent="0.2">
      <c r="E125" s="33"/>
      <c r="Y125" s="110"/>
    </row>
    <row r="126" spans="5:25" x14ac:dyDescent="0.2">
      <c r="E126" s="33"/>
      <c r="Y126" s="110"/>
    </row>
    <row r="127" spans="5:25" x14ac:dyDescent="0.2">
      <c r="E127" s="33"/>
      <c r="Y127" s="110"/>
    </row>
    <row r="128" spans="5:25" x14ac:dyDescent="0.2">
      <c r="E128" s="33"/>
      <c r="Y128" s="110"/>
    </row>
    <row r="129" spans="5:25" x14ac:dyDescent="0.2">
      <c r="E129" s="33"/>
      <c r="Y129" s="110"/>
    </row>
    <row r="130" spans="5:25" x14ac:dyDescent="0.2">
      <c r="E130" s="33"/>
      <c r="Y130" s="110"/>
    </row>
  </sheetData>
  <mergeCells count="1">
    <mergeCell ref="B96:O97"/>
  </mergeCells>
  <pageMargins left="0.25" right="0.25" top="0.75" bottom="0.75" header="0.3" footer="0.3"/>
  <pageSetup scale="78"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30"/>
  <sheetViews>
    <sheetView zoomScale="90" zoomScaleNormal="90" workbookViewId="0">
      <pane ySplit="7" topLeftCell="A8" activePane="bottomLeft" state="frozen"/>
      <selection pane="bottomLeft" activeCell="C26" sqref="C26:V26"/>
    </sheetView>
  </sheetViews>
  <sheetFormatPr defaultColWidth="8.85546875" defaultRowHeight="12.75" x14ac:dyDescent="0.25"/>
  <cols>
    <col min="1" max="1" width="5" style="11" customWidth="1"/>
    <col min="2" max="2" width="63.42578125" style="11" customWidth="1"/>
    <col min="3" max="21" width="7.140625" style="11" customWidth="1"/>
    <col min="22" max="22" width="7.140625" style="75" customWidth="1"/>
    <col min="23" max="23" width="10.42578125" style="228" bestFit="1" customWidth="1"/>
    <col min="24" max="16384" width="8.85546875" style="11"/>
  </cols>
  <sheetData>
    <row r="1" spans="1:24" x14ac:dyDescent="0.25">
      <c r="A1" s="10"/>
      <c r="B1" s="65"/>
      <c r="C1" s="65"/>
      <c r="D1" s="65"/>
      <c r="E1" s="65"/>
      <c r="F1" s="65"/>
      <c r="G1" s="65"/>
      <c r="H1" s="65"/>
      <c r="I1" s="65"/>
      <c r="J1" s="65"/>
      <c r="K1" s="65"/>
      <c r="L1" s="65"/>
      <c r="M1" s="65"/>
      <c r="N1" s="65"/>
      <c r="O1" s="65"/>
      <c r="P1" s="65"/>
      <c r="Q1" s="245"/>
      <c r="R1" s="74"/>
      <c r="S1" s="74"/>
      <c r="T1" s="65"/>
      <c r="U1" s="65"/>
      <c r="V1" s="74"/>
      <c r="W1" s="222"/>
      <c r="X1" s="460"/>
    </row>
    <row r="2" spans="1:24" ht="23.25" x14ac:dyDescent="0.25">
      <c r="A2" s="10"/>
      <c r="B2" s="65"/>
      <c r="C2" s="271" t="s">
        <v>91</v>
      </c>
      <c r="D2" s="65"/>
      <c r="E2" s="65"/>
      <c r="F2" s="65"/>
      <c r="G2" s="65"/>
      <c r="H2" s="65"/>
      <c r="I2" s="65"/>
      <c r="J2" s="65"/>
      <c r="K2" s="65"/>
      <c r="L2" s="65"/>
      <c r="M2" s="65"/>
      <c r="N2" s="65"/>
      <c r="O2" s="65"/>
      <c r="P2" s="65"/>
      <c r="Q2" s="245"/>
      <c r="R2" s="74"/>
      <c r="S2" s="74"/>
      <c r="T2" s="65"/>
      <c r="U2" s="65"/>
      <c r="V2" s="74"/>
      <c r="W2" s="222"/>
      <c r="X2" s="460"/>
    </row>
    <row r="3" spans="1:24" ht="18.75" x14ac:dyDescent="0.25">
      <c r="A3" s="10"/>
      <c r="B3" s="246"/>
      <c r="C3" s="247" t="s">
        <v>49</v>
      </c>
      <c r="D3" s="246"/>
      <c r="E3" s="246"/>
      <c r="F3" s="246"/>
      <c r="G3" s="246"/>
      <c r="H3" s="246"/>
      <c r="I3" s="246"/>
      <c r="J3" s="246"/>
      <c r="K3" s="65"/>
      <c r="L3" s="246"/>
      <c r="M3" s="246"/>
      <c r="N3" s="246"/>
      <c r="O3" s="246"/>
      <c r="P3" s="246"/>
      <c r="Q3" s="245"/>
      <c r="R3" s="74"/>
      <c r="S3" s="74"/>
      <c r="T3" s="65"/>
      <c r="U3" s="65"/>
      <c r="V3" s="74"/>
      <c r="W3" s="222"/>
      <c r="X3" s="460"/>
    </row>
    <row r="4" spans="1:24" ht="18.75" x14ac:dyDescent="0.25">
      <c r="A4" s="10"/>
      <c r="B4" s="246"/>
      <c r="C4" s="247" t="s">
        <v>2</v>
      </c>
      <c r="D4" s="246"/>
      <c r="E4" s="246"/>
      <c r="F4" s="246"/>
      <c r="G4" s="246"/>
      <c r="H4" s="246"/>
      <c r="I4" s="246"/>
      <c r="J4" s="246"/>
      <c r="K4" s="246"/>
      <c r="L4" s="246"/>
      <c r="M4" s="246"/>
      <c r="N4" s="246"/>
      <c r="O4" s="246"/>
      <c r="P4" s="246"/>
      <c r="Q4" s="245"/>
      <c r="R4" s="74"/>
      <c r="S4" s="74"/>
      <c r="T4" s="65"/>
      <c r="U4" s="65"/>
      <c r="V4" s="74"/>
      <c r="W4" s="222"/>
      <c r="X4" s="460"/>
    </row>
    <row r="5" spans="1:24" ht="15.75" x14ac:dyDescent="0.25">
      <c r="A5" s="10"/>
      <c r="B5" s="246"/>
      <c r="C5" s="248" t="s">
        <v>4</v>
      </c>
      <c r="D5" s="246"/>
      <c r="E5" s="246"/>
      <c r="F5" s="246"/>
      <c r="G5" s="246"/>
      <c r="H5" s="246"/>
      <c r="I5" s="246"/>
      <c r="J5" s="246"/>
      <c r="K5" s="246"/>
      <c r="L5" s="246"/>
      <c r="M5" s="246"/>
      <c r="N5" s="246"/>
      <c r="O5" s="246"/>
      <c r="P5" s="246"/>
      <c r="Q5" s="245"/>
      <c r="R5" s="74"/>
      <c r="S5" s="74"/>
      <c r="T5" s="65"/>
      <c r="U5" s="65"/>
      <c r="V5" s="74"/>
      <c r="W5" s="222"/>
      <c r="X5" s="460"/>
    </row>
    <row r="6" spans="1:24" ht="15" x14ac:dyDescent="0.25">
      <c r="A6" s="10"/>
      <c r="B6" s="249"/>
      <c r="C6" s="74"/>
      <c r="D6" s="74"/>
      <c r="E6" s="74"/>
      <c r="F6" s="74"/>
      <c r="G6" s="74"/>
      <c r="H6" s="74"/>
      <c r="I6" s="74"/>
      <c r="J6" s="74"/>
      <c r="K6" s="74"/>
      <c r="L6" s="74"/>
      <c r="M6" s="65"/>
      <c r="N6" s="65"/>
      <c r="O6" s="65"/>
      <c r="P6" s="65"/>
      <c r="Q6" s="245"/>
      <c r="R6" s="74"/>
      <c r="S6" s="74"/>
      <c r="T6" s="65"/>
      <c r="U6" s="65"/>
      <c r="V6" s="74"/>
      <c r="W6" s="222"/>
      <c r="X6" s="460"/>
    </row>
    <row r="7" spans="1:24" ht="25.5" x14ac:dyDescent="0.25">
      <c r="A7" s="250"/>
      <c r="B7" s="74"/>
      <c r="C7" s="63">
        <v>1999</v>
      </c>
      <c r="D7" s="63">
        <v>2000</v>
      </c>
      <c r="E7" s="63">
        <v>2001</v>
      </c>
      <c r="F7" s="63">
        <v>2002</v>
      </c>
      <c r="G7" s="63">
        <v>2003</v>
      </c>
      <c r="H7" s="63">
        <v>2004</v>
      </c>
      <c r="I7" s="63">
        <v>2005</v>
      </c>
      <c r="J7" s="63">
        <v>2006</v>
      </c>
      <c r="K7" s="63">
        <v>2007</v>
      </c>
      <c r="L7" s="63">
        <v>2008</v>
      </c>
      <c r="M7" s="63">
        <v>2009</v>
      </c>
      <c r="N7" s="63">
        <v>2010</v>
      </c>
      <c r="O7" s="63">
        <v>2011</v>
      </c>
      <c r="P7" s="63">
        <v>2012</v>
      </c>
      <c r="Q7" s="63">
        <v>2013</v>
      </c>
      <c r="R7" s="63">
        <v>2014</v>
      </c>
      <c r="S7" s="63">
        <v>2015</v>
      </c>
      <c r="T7" s="63">
        <v>2016</v>
      </c>
      <c r="U7" s="103">
        <v>2017</v>
      </c>
      <c r="V7" s="103">
        <v>2018</v>
      </c>
      <c r="W7" s="103" t="s">
        <v>102</v>
      </c>
      <c r="X7" s="460"/>
    </row>
    <row r="8" spans="1:24" ht="15" x14ac:dyDescent="0.25">
      <c r="A8" s="250"/>
      <c r="B8" s="251" t="s">
        <v>48</v>
      </c>
      <c r="C8" s="126">
        <v>6.1</v>
      </c>
      <c r="D8" s="126">
        <v>6.2</v>
      </c>
      <c r="E8" s="126">
        <v>6.8</v>
      </c>
      <c r="F8" s="126">
        <v>8.1999999999999993</v>
      </c>
      <c r="G8" s="126">
        <v>8.9</v>
      </c>
      <c r="H8" s="126">
        <v>9.4</v>
      </c>
      <c r="I8" s="126">
        <v>10.1</v>
      </c>
      <c r="J8" s="126">
        <v>11.5</v>
      </c>
      <c r="K8" s="126">
        <v>11.9</v>
      </c>
      <c r="L8" s="126">
        <v>11.9</v>
      </c>
      <c r="M8" s="126">
        <v>11.9</v>
      </c>
      <c r="N8" s="126">
        <v>12.3</v>
      </c>
      <c r="O8" s="126">
        <v>13.2</v>
      </c>
      <c r="P8" s="126">
        <v>13.1</v>
      </c>
      <c r="Q8" s="126">
        <v>13.8</v>
      </c>
      <c r="R8" s="126">
        <v>14.7</v>
      </c>
      <c r="S8" s="126">
        <v>16.3</v>
      </c>
      <c r="T8" s="126">
        <v>19.8</v>
      </c>
      <c r="U8" s="126">
        <v>21.7</v>
      </c>
      <c r="V8" s="119">
        <v>20.7</v>
      </c>
      <c r="W8" s="447">
        <f t="shared" ref="W8:W28" si="0">V8/N8</f>
        <v>1.6829268292682926</v>
      </c>
      <c r="X8" s="460" t="s">
        <v>101</v>
      </c>
    </row>
    <row r="9" spans="1:24" x14ac:dyDescent="0.25">
      <c r="A9" s="250"/>
      <c r="B9" s="252" t="s">
        <v>0</v>
      </c>
      <c r="C9" s="149">
        <v>3.9</v>
      </c>
      <c r="D9" s="149">
        <v>4.0999999999999996</v>
      </c>
      <c r="E9" s="149">
        <v>4.5999999999999996</v>
      </c>
      <c r="F9" s="149">
        <v>5.8</v>
      </c>
      <c r="G9" s="149">
        <v>6.4</v>
      </c>
      <c r="H9" s="149">
        <v>6.9</v>
      </c>
      <c r="I9" s="149">
        <v>7.3</v>
      </c>
      <c r="J9" s="149">
        <v>8.1999999999999993</v>
      </c>
      <c r="K9" s="149">
        <v>8.8000000000000007</v>
      </c>
      <c r="L9" s="149">
        <v>8.9</v>
      </c>
      <c r="M9" s="149">
        <v>9.1</v>
      </c>
      <c r="N9" s="149">
        <v>9.6</v>
      </c>
      <c r="O9" s="149">
        <v>10.199999999999999</v>
      </c>
      <c r="P9" s="149">
        <v>10.199999999999999</v>
      </c>
      <c r="Q9" s="149">
        <v>10.6</v>
      </c>
      <c r="R9" s="149">
        <v>11.1</v>
      </c>
      <c r="S9" s="149">
        <v>11.8</v>
      </c>
      <c r="T9" s="149">
        <v>13.4</v>
      </c>
      <c r="U9" s="150">
        <v>14.4</v>
      </c>
      <c r="V9" s="151">
        <v>13.6</v>
      </c>
      <c r="W9" s="448">
        <f t="shared" si="0"/>
        <v>1.4166666666666667</v>
      </c>
      <c r="X9" s="460" t="s">
        <v>101</v>
      </c>
    </row>
    <row r="10" spans="1:24" x14ac:dyDescent="0.25">
      <c r="A10" s="250"/>
      <c r="B10" s="253" t="s">
        <v>1</v>
      </c>
      <c r="C10" s="149">
        <v>8.1999999999999993</v>
      </c>
      <c r="D10" s="149">
        <v>8.3000000000000007</v>
      </c>
      <c r="E10" s="149">
        <v>9</v>
      </c>
      <c r="F10" s="149">
        <v>10.6</v>
      </c>
      <c r="G10" s="149">
        <v>11.5</v>
      </c>
      <c r="H10" s="149">
        <v>11.8</v>
      </c>
      <c r="I10" s="149">
        <v>12.8</v>
      </c>
      <c r="J10" s="149">
        <v>14.8</v>
      </c>
      <c r="K10" s="149">
        <v>14.9</v>
      </c>
      <c r="L10" s="149">
        <v>14.9</v>
      </c>
      <c r="M10" s="149">
        <v>14.8</v>
      </c>
      <c r="N10" s="149">
        <v>15</v>
      </c>
      <c r="O10" s="149">
        <v>16.100000000000001</v>
      </c>
      <c r="P10" s="149">
        <v>16.100000000000001</v>
      </c>
      <c r="Q10" s="149">
        <v>17</v>
      </c>
      <c r="R10" s="149">
        <v>18.3</v>
      </c>
      <c r="S10" s="149">
        <v>20.8</v>
      </c>
      <c r="T10" s="149">
        <v>26.2</v>
      </c>
      <c r="U10" s="152">
        <v>29.1</v>
      </c>
      <c r="V10" s="153">
        <v>27.9</v>
      </c>
      <c r="W10" s="448">
        <f t="shared" si="0"/>
        <v>1.8599999999999999</v>
      </c>
      <c r="X10" s="460" t="s">
        <v>101</v>
      </c>
    </row>
    <row r="11" spans="1:24" ht="15" x14ac:dyDescent="0.25">
      <c r="A11" s="250"/>
      <c r="B11" s="254" t="s">
        <v>13</v>
      </c>
      <c r="C11" s="122">
        <v>2.9</v>
      </c>
      <c r="D11" s="122">
        <v>3</v>
      </c>
      <c r="E11" s="122">
        <v>3.3</v>
      </c>
      <c r="F11" s="122">
        <v>4.0999999999999996</v>
      </c>
      <c r="G11" s="122">
        <v>4.5</v>
      </c>
      <c r="H11" s="122">
        <v>4.7</v>
      </c>
      <c r="I11" s="122">
        <v>5.0999999999999996</v>
      </c>
      <c r="J11" s="122">
        <v>5.9</v>
      </c>
      <c r="K11" s="122">
        <v>6.1</v>
      </c>
      <c r="L11" s="122">
        <v>6.4</v>
      </c>
      <c r="M11" s="122">
        <v>6.6</v>
      </c>
      <c r="N11" s="122">
        <v>6.8</v>
      </c>
      <c r="O11" s="122">
        <v>7.3</v>
      </c>
      <c r="P11" s="122">
        <v>7.4</v>
      </c>
      <c r="Q11" s="122">
        <v>7.9</v>
      </c>
      <c r="R11" s="122">
        <v>9</v>
      </c>
      <c r="S11" s="122">
        <v>10.3</v>
      </c>
      <c r="T11" s="122">
        <v>13.1</v>
      </c>
      <c r="U11" s="122">
        <v>14.9</v>
      </c>
      <c r="V11" s="154">
        <v>14.6</v>
      </c>
      <c r="W11" s="447">
        <f t="shared" si="0"/>
        <v>2.1470588235294117</v>
      </c>
      <c r="X11" s="460"/>
    </row>
    <row r="12" spans="1:24" x14ac:dyDescent="0.25">
      <c r="A12" s="250"/>
      <c r="B12" s="255" t="s">
        <v>0</v>
      </c>
      <c r="C12" s="155">
        <v>1.4</v>
      </c>
      <c r="D12" s="155">
        <v>1.6</v>
      </c>
      <c r="E12" s="155">
        <v>1.9</v>
      </c>
      <c r="F12" s="155">
        <v>2.6</v>
      </c>
      <c r="G12" s="155">
        <v>2.8</v>
      </c>
      <c r="H12" s="155">
        <v>3.1</v>
      </c>
      <c r="I12" s="155">
        <v>3.4</v>
      </c>
      <c r="J12" s="155">
        <v>3.9</v>
      </c>
      <c r="K12" s="155">
        <v>4.3</v>
      </c>
      <c r="L12" s="98">
        <v>4.4000000000000004</v>
      </c>
      <c r="M12" s="98">
        <v>4.5999999999999996</v>
      </c>
      <c r="N12" s="98">
        <v>4.9000000000000004</v>
      </c>
      <c r="O12" s="98">
        <v>5.2</v>
      </c>
      <c r="P12" s="98">
        <v>5.3</v>
      </c>
      <c r="Q12" s="98">
        <v>5.6</v>
      </c>
      <c r="R12" s="98">
        <v>6.3</v>
      </c>
      <c r="S12" s="98">
        <v>7.1</v>
      </c>
      <c r="T12" s="99">
        <v>8.5</v>
      </c>
      <c r="U12" s="80">
        <v>9.4</v>
      </c>
      <c r="V12" s="151">
        <v>9</v>
      </c>
      <c r="W12" s="448">
        <f t="shared" si="0"/>
        <v>1.8367346938775508</v>
      </c>
      <c r="X12" s="460"/>
    </row>
    <row r="13" spans="1:24" x14ac:dyDescent="0.25">
      <c r="A13" s="250"/>
      <c r="B13" s="256" t="s">
        <v>1</v>
      </c>
      <c r="C13" s="156">
        <v>4.3</v>
      </c>
      <c r="D13" s="156">
        <v>4.4000000000000004</v>
      </c>
      <c r="E13" s="156">
        <v>4.8</v>
      </c>
      <c r="F13" s="156">
        <v>5.7</v>
      </c>
      <c r="G13" s="156">
        <v>6.1</v>
      </c>
      <c r="H13" s="156">
        <v>6.3</v>
      </c>
      <c r="I13" s="156">
        <v>6.6</v>
      </c>
      <c r="J13" s="156">
        <v>7.8</v>
      </c>
      <c r="K13" s="156">
        <v>8</v>
      </c>
      <c r="L13" s="80">
        <v>8.4</v>
      </c>
      <c r="M13" s="80">
        <v>8.6999999999999993</v>
      </c>
      <c r="N13" s="80">
        <v>8.6999999999999993</v>
      </c>
      <c r="O13" s="80">
        <v>9.4</v>
      </c>
      <c r="P13" s="80">
        <v>9.5</v>
      </c>
      <c r="Q13" s="80">
        <v>10.199999999999999</v>
      </c>
      <c r="R13" s="80">
        <v>11.7</v>
      </c>
      <c r="S13" s="80">
        <v>13.7</v>
      </c>
      <c r="T13" s="91">
        <v>18.100000000000001</v>
      </c>
      <c r="U13" s="80">
        <v>20.399999999999999</v>
      </c>
      <c r="V13" s="151">
        <v>20.100000000000001</v>
      </c>
      <c r="W13" s="448">
        <f t="shared" si="0"/>
        <v>2.3103448275862073</v>
      </c>
      <c r="X13" s="460"/>
    </row>
    <row r="14" spans="1:24" ht="15" x14ac:dyDescent="0.25">
      <c r="A14" s="250"/>
      <c r="B14" s="254" t="s">
        <v>14</v>
      </c>
      <c r="C14" s="119">
        <v>1.2</v>
      </c>
      <c r="D14" s="121">
        <v>1.3</v>
      </c>
      <c r="E14" s="121">
        <v>1.7</v>
      </c>
      <c r="F14" s="121">
        <v>2.2999999999999998</v>
      </c>
      <c r="G14" s="121">
        <v>2.6</v>
      </c>
      <c r="H14" s="121">
        <v>2.9</v>
      </c>
      <c r="I14" s="121">
        <v>3.2</v>
      </c>
      <c r="J14" s="121">
        <v>3.9</v>
      </c>
      <c r="K14" s="121">
        <v>4.2</v>
      </c>
      <c r="L14" s="121">
        <v>4.3</v>
      </c>
      <c r="M14" s="121">
        <v>4.4000000000000004</v>
      </c>
      <c r="N14" s="119">
        <v>4.7</v>
      </c>
      <c r="O14" s="119">
        <v>4.9000000000000004</v>
      </c>
      <c r="P14" s="119">
        <v>4.5</v>
      </c>
      <c r="Q14" s="119">
        <v>4.4000000000000004</v>
      </c>
      <c r="R14" s="119">
        <v>4.5999999999999996</v>
      </c>
      <c r="S14" s="119">
        <v>4.7</v>
      </c>
      <c r="T14" s="119">
        <v>5.2</v>
      </c>
      <c r="U14" s="119">
        <v>5.2</v>
      </c>
      <c r="V14" s="119">
        <v>4.5</v>
      </c>
      <c r="W14" s="447">
        <f t="shared" si="0"/>
        <v>0.95744680851063824</v>
      </c>
      <c r="X14" s="460" t="s">
        <v>101</v>
      </c>
    </row>
    <row r="15" spans="1:24" x14ac:dyDescent="0.25">
      <c r="A15" s="10"/>
      <c r="B15" s="252" t="s">
        <v>0</v>
      </c>
      <c r="C15" s="147">
        <v>0.7</v>
      </c>
      <c r="D15" s="147">
        <v>0.9</v>
      </c>
      <c r="E15" s="147">
        <v>1.1000000000000001</v>
      </c>
      <c r="F15" s="147">
        <v>1.6</v>
      </c>
      <c r="G15" s="147">
        <v>1.8</v>
      </c>
      <c r="H15" s="147">
        <v>2.1</v>
      </c>
      <c r="I15" s="147">
        <v>2.4</v>
      </c>
      <c r="J15" s="147">
        <v>2.8</v>
      </c>
      <c r="K15" s="147">
        <v>3.2</v>
      </c>
      <c r="L15" s="147">
        <v>3.2</v>
      </c>
      <c r="M15" s="147">
        <v>3.3</v>
      </c>
      <c r="N15" s="147">
        <v>3.6</v>
      </c>
      <c r="O15" s="147">
        <v>3.8</v>
      </c>
      <c r="P15" s="147">
        <v>3.7</v>
      </c>
      <c r="Q15" s="147">
        <v>3.7</v>
      </c>
      <c r="R15" s="147">
        <v>3.9</v>
      </c>
      <c r="S15" s="147">
        <v>4</v>
      </c>
      <c r="T15" s="148">
        <v>4.3</v>
      </c>
      <c r="U15" s="147">
        <v>4.2</v>
      </c>
      <c r="V15" s="151">
        <v>3.7</v>
      </c>
      <c r="W15" s="448">
        <f t="shared" si="0"/>
        <v>1.0277777777777779</v>
      </c>
      <c r="X15" s="460" t="s">
        <v>101</v>
      </c>
    </row>
    <row r="16" spans="1:24" x14ac:dyDescent="0.25">
      <c r="A16" s="10"/>
      <c r="B16" s="253" t="s">
        <v>1</v>
      </c>
      <c r="C16" s="157">
        <v>1.7</v>
      </c>
      <c r="D16" s="157">
        <v>1.8</v>
      </c>
      <c r="E16" s="157">
        <v>2.2000000000000002</v>
      </c>
      <c r="F16" s="157">
        <v>2.9</v>
      </c>
      <c r="G16" s="157">
        <v>3.3</v>
      </c>
      <c r="H16" s="157">
        <v>3.7</v>
      </c>
      <c r="I16" s="157">
        <v>4.0999999999999996</v>
      </c>
      <c r="J16" s="157">
        <v>4.9000000000000004</v>
      </c>
      <c r="K16" s="157">
        <v>5.3</v>
      </c>
      <c r="L16" s="157">
        <v>5.4</v>
      </c>
      <c r="M16" s="157">
        <v>5.5</v>
      </c>
      <c r="N16" s="157">
        <v>5.8</v>
      </c>
      <c r="O16" s="157">
        <v>5.9</v>
      </c>
      <c r="P16" s="157">
        <v>5.3</v>
      </c>
      <c r="Q16" s="157">
        <v>5.0999999999999996</v>
      </c>
      <c r="R16" s="157">
        <v>5.2</v>
      </c>
      <c r="S16" s="157">
        <v>5.4</v>
      </c>
      <c r="T16" s="158">
        <v>6.2</v>
      </c>
      <c r="U16" s="157">
        <v>6.1</v>
      </c>
      <c r="V16" s="151">
        <v>5.3</v>
      </c>
      <c r="W16" s="448">
        <f t="shared" si="0"/>
        <v>0.91379310344827591</v>
      </c>
      <c r="X16" s="460" t="s">
        <v>101</v>
      </c>
    </row>
    <row r="17" spans="1:24" x14ac:dyDescent="0.25">
      <c r="A17" s="10"/>
      <c r="B17" s="257" t="s">
        <v>15</v>
      </c>
      <c r="C17" s="123">
        <v>0</v>
      </c>
      <c r="D17" s="123">
        <v>0</v>
      </c>
      <c r="E17" s="123">
        <v>0.1</v>
      </c>
      <c r="F17" s="123">
        <v>0.1</v>
      </c>
      <c r="G17" s="123">
        <v>0.1</v>
      </c>
      <c r="H17" s="123">
        <v>0.1</v>
      </c>
      <c r="I17" s="123">
        <v>0.2</v>
      </c>
      <c r="J17" s="123">
        <v>0.2</v>
      </c>
      <c r="K17" s="123">
        <v>0.2</v>
      </c>
      <c r="L17" s="123">
        <v>0.2</v>
      </c>
      <c r="M17" s="123">
        <v>0.3</v>
      </c>
      <c r="N17" s="123">
        <v>0.3</v>
      </c>
      <c r="O17" s="123">
        <v>0.3</v>
      </c>
      <c r="P17" s="123">
        <v>0.3</v>
      </c>
      <c r="Q17" s="123">
        <v>0.3</v>
      </c>
      <c r="R17" s="123">
        <v>0.5</v>
      </c>
      <c r="S17" s="123">
        <v>0.7</v>
      </c>
      <c r="T17" s="124">
        <v>1.3</v>
      </c>
      <c r="U17" s="123">
        <v>1.7</v>
      </c>
      <c r="V17" s="159">
        <v>1.7</v>
      </c>
      <c r="W17" s="449">
        <f t="shared" si="0"/>
        <v>5.666666666666667</v>
      </c>
      <c r="X17" s="460"/>
    </row>
    <row r="18" spans="1:24" x14ac:dyDescent="0.25">
      <c r="A18" s="10"/>
      <c r="B18" s="258" t="s">
        <v>0</v>
      </c>
      <c r="C18" s="147"/>
      <c r="D18" s="147"/>
      <c r="E18" s="147"/>
      <c r="F18" s="147">
        <v>0.1</v>
      </c>
      <c r="G18" s="147">
        <v>0.1</v>
      </c>
      <c r="H18" s="147">
        <v>0.1</v>
      </c>
      <c r="I18" s="147">
        <v>0.1</v>
      </c>
      <c r="J18" s="147">
        <v>0.2</v>
      </c>
      <c r="K18" s="147">
        <v>0.2</v>
      </c>
      <c r="L18" s="147">
        <v>0.2</v>
      </c>
      <c r="M18" s="147">
        <v>0.3</v>
      </c>
      <c r="N18" s="147">
        <v>0.3</v>
      </c>
      <c r="O18" s="147">
        <v>0.3</v>
      </c>
      <c r="P18" s="147">
        <v>0.3</v>
      </c>
      <c r="Q18" s="147">
        <v>0.3</v>
      </c>
      <c r="R18" s="147">
        <v>0.4</v>
      </c>
      <c r="S18" s="147">
        <v>0.6</v>
      </c>
      <c r="T18" s="148">
        <v>0.9</v>
      </c>
      <c r="U18" s="147">
        <v>1.2</v>
      </c>
      <c r="V18" s="151">
        <v>1.2</v>
      </c>
      <c r="W18" s="448">
        <f t="shared" si="0"/>
        <v>4</v>
      </c>
      <c r="X18" s="460"/>
    </row>
    <row r="19" spans="1:24" x14ac:dyDescent="0.25">
      <c r="A19" s="10"/>
      <c r="B19" s="259" t="s">
        <v>1</v>
      </c>
      <c r="C19" s="157">
        <v>0.1</v>
      </c>
      <c r="D19" s="157">
        <v>0.1</v>
      </c>
      <c r="E19" s="157">
        <v>0.1</v>
      </c>
      <c r="F19" s="157">
        <v>0.1</v>
      </c>
      <c r="G19" s="157">
        <v>0.1</v>
      </c>
      <c r="H19" s="157">
        <v>0.1</v>
      </c>
      <c r="I19" s="157">
        <v>0.1</v>
      </c>
      <c r="J19" s="157">
        <v>0.2</v>
      </c>
      <c r="K19" s="157">
        <v>0.2</v>
      </c>
      <c r="L19" s="157">
        <v>0.2</v>
      </c>
      <c r="M19" s="157">
        <v>0.3</v>
      </c>
      <c r="N19" s="157">
        <v>0.3</v>
      </c>
      <c r="O19" s="157">
        <v>0.3</v>
      </c>
      <c r="P19" s="157">
        <v>0.3</v>
      </c>
      <c r="Q19" s="157">
        <v>0.3</v>
      </c>
      <c r="R19" s="157">
        <v>0.5</v>
      </c>
      <c r="S19" s="157">
        <v>0.8</v>
      </c>
      <c r="T19" s="158">
        <v>1.7</v>
      </c>
      <c r="U19" s="160">
        <v>2.2999999999999998</v>
      </c>
      <c r="V19" s="189">
        <v>2.2000000000000002</v>
      </c>
      <c r="W19" s="448">
        <f t="shared" si="0"/>
        <v>7.3333333333333339</v>
      </c>
      <c r="X19" s="460"/>
    </row>
    <row r="20" spans="1:24" ht="15" x14ac:dyDescent="0.25">
      <c r="A20" s="10"/>
      <c r="B20" s="260" t="s">
        <v>16</v>
      </c>
      <c r="C20" s="125">
        <f>C14-C17</f>
        <v>1.2</v>
      </c>
      <c r="D20" s="125">
        <f t="shared" ref="D20:U22" si="1">D14-D17</f>
        <v>1.3</v>
      </c>
      <c r="E20" s="125">
        <f t="shared" si="1"/>
        <v>1.5999999999999999</v>
      </c>
      <c r="F20" s="125">
        <f t="shared" si="1"/>
        <v>2.1999999999999997</v>
      </c>
      <c r="G20" s="125">
        <f t="shared" si="1"/>
        <v>2.5</v>
      </c>
      <c r="H20" s="125">
        <f t="shared" si="1"/>
        <v>2.8</v>
      </c>
      <c r="I20" s="125">
        <f t="shared" si="1"/>
        <v>3</v>
      </c>
      <c r="J20" s="125">
        <f t="shared" si="1"/>
        <v>3.6999999999999997</v>
      </c>
      <c r="K20" s="125">
        <f t="shared" si="1"/>
        <v>4</v>
      </c>
      <c r="L20" s="125">
        <f t="shared" si="1"/>
        <v>4.0999999999999996</v>
      </c>
      <c r="M20" s="125">
        <f t="shared" si="1"/>
        <v>4.1000000000000005</v>
      </c>
      <c r="N20" s="125">
        <f t="shared" si="1"/>
        <v>4.4000000000000004</v>
      </c>
      <c r="O20" s="125">
        <f t="shared" si="1"/>
        <v>4.6000000000000005</v>
      </c>
      <c r="P20" s="125">
        <f t="shared" si="1"/>
        <v>4.2</v>
      </c>
      <c r="Q20" s="125">
        <f t="shared" si="1"/>
        <v>4.1000000000000005</v>
      </c>
      <c r="R20" s="125">
        <f t="shared" si="1"/>
        <v>4.0999999999999996</v>
      </c>
      <c r="S20" s="125">
        <f t="shared" si="1"/>
        <v>4</v>
      </c>
      <c r="T20" s="125">
        <f t="shared" si="1"/>
        <v>3.9000000000000004</v>
      </c>
      <c r="U20" s="125">
        <f t="shared" si="1"/>
        <v>3.5</v>
      </c>
      <c r="V20" s="125">
        <f>V14-V17</f>
        <v>2.8</v>
      </c>
      <c r="W20" s="449">
        <f t="shared" si="0"/>
        <v>0.63636363636363624</v>
      </c>
      <c r="X20" s="460"/>
    </row>
    <row r="21" spans="1:24" x14ac:dyDescent="0.25">
      <c r="A21" s="10"/>
      <c r="B21" s="258" t="s">
        <v>0</v>
      </c>
      <c r="C21" s="190">
        <f t="shared" ref="C21:R22" si="2">C15-C18</f>
        <v>0.7</v>
      </c>
      <c r="D21" s="190">
        <f t="shared" si="2"/>
        <v>0.9</v>
      </c>
      <c r="E21" s="190">
        <f t="shared" si="2"/>
        <v>1.1000000000000001</v>
      </c>
      <c r="F21" s="190">
        <f t="shared" si="2"/>
        <v>1.5</v>
      </c>
      <c r="G21" s="190">
        <f t="shared" si="2"/>
        <v>1.7</v>
      </c>
      <c r="H21" s="190">
        <f t="shared" si="2"/>
        <v>2</v>
      </c>
      <c r="I21" s="190">
        <f t="shared" si="2"/>
        <v>2.2999999999999998</v>
      </c>
      <c r="J21" s="190">
        <f t="shared" si="2"/>
        <v>2.5999999999999996</v>
      </c>
      <c r="K21" s="190">
        <f t="shared" si="2"/>
        <v>3</v>
      </c>
      <c r="L21" s="190">
        <f t="shared" si="2"/>
        <v>3</v>
      </c>
      <c r="M21" s="190">
        <f t="shared" si="2"/>
        <v>3</v>
      </c>
      <c r="N21" s="190">
        <f t="shared" si="2"/>
        <v>3.3000000000000003</v>
      </c>
      <c r="O21" s="190">
        <f t="shared" si="2"/>
        <v>3.5</v>
      </c>
      <c r="P21" s="190">
        <f t="shared" si="2"/>
        <v>3.4000000000000004</v>
      </c>
      <c r="Q21" s="190">
        <f t="shared" si="2"/>
        <v>3.4000000000000004</v>
      </c>
      <c r="R21" s="190">
        <f t="shared" si="2"/>
        <v>3.5</v>
      </c>
      <c r="S21" s="190">
        <f t="shared" si="1"/>
        <v>3.4</v>
      </c>
      <c r="T21" s="190">
        <f t="shared" si="1"/>
        <v>3.4</v>
      </c>
      <c r="U21" s="190">
        <f t="shared" si="1"/>
        <v>3</v>
      </c>
      <c r="V21" s="190">
        <f>V15-V18</f>
        <v>2.5</v>
      </c>
      <c r="W21" s="448">
        <f t="shared" si="0"/>
        <v>0.75757575757575757</v>
      </c>
      <c r="X21" s="460"/>
    </row>
    <row r="22" spans="1:24" x14ac:dyDescent="0.25">
      <c r="A22" s="10"/>
      <c r="B22" s="253" t="s">
        <v>1</v>
      </c>
      <c r="C22" s="190">
        <f t="shared" si="2"/>
        <v>1.5999999999999999</v>
      </c>
      <c r="D22" s="190">
        <f t="shared" si="1"/>
        <v>1.7</v>
      </c>
      <c r="E22" s="190">
        <f t="shared" si="1"/>
        <v>2.1</v>
      </c>
      <c r="F22" s="190">
        <f t="shared" si="1"/>
        <v>2.8</v>
      </c>
      <c r="G22" s="190">
        <f t="shared" si="1"/>
        <v>3.1999999999999997</v>
      </c>
      <c r="H22" s="190">
        <f t="shared" si="1"/>
        <v>3.6</v>
      </c>
      <c r="I22" s="190">
        <f t="shared" si="1"/>
        <v>3.9999999999999996</v>
      </c>
      <c r="J22" s="190">
        <f t="shared" si="1"/>
        <v>4.7</v>
      </c>
      <c r="K22" s="190">
        <f t="shared" si="1"/>
        <v>5.0999999999999996</v>
      </c>
      <c r="L22" s="190">
        <f t="shared" si="1"/>
        <v>5.2</v>
      </c>
      <c r="M22" s="190">
        <f t="shared" si="1"/>
        <v>5.2</v>
      </c>
      <c r="N22" s="190">
        <f t="shared" si="1"/>
        <v>5.5</v>
      </c>
      <c r="O22" s="190">
        <f t="shared" si="1"/>
        <v>5.6000000000000005</v>
      </c>
      <c r="P22" s="190">
        <f t="shared" si="1"/>
        <v>5</v>
      </c>
      <c r="Q22" s="190">
        <f t="shared" si="1"/>
        <v>4.8</v>
      </c>
      <c r="R22" s="190">
        <f t="shared" si="1"/>
        <v>4.7</v>
      </c>
      <c r="S22" s="190">
        <f t="shared" si="1"/>
        <v>4.6000000000000005</v>
      </c>
      <c r="T22" s="190">
        <f t="shared" si="1"/>
        <v>4.5</v>
      </c>
      <c r="U22" s="190">
        <f>U16-U19</f>
        <v>3.8</v>
      </c>
      <c r="V22" s="190">
        <f>V16-V19</f>
        <v>3.0999999999999996</v>
      </c>
      <c r="W22" s="448">
        <f t="shared" si="0"/>
        <v>0.5636363636363636</v>
      </c>
      <c r="X22" s="460"/>
    </row>
    <row r="23" spans="1:24" ht="15" x14ac:dyDescent="0.25">
      <c r="A23" s="250"/>
      <c r="B23" s="254" t="s">
        <v>81</v>
      </c>
      <c r="C23" s="119">
        <v>0.3</v>
      </c>
      <c r="D23" s="119">
        <v>0.3</v>
      </c>
      <c r="E23" s="119">
        <v>0.3</v>
      </c>
      <c r="F23" s="119">
        <v>0.4</v>
      </c>
      <c r="G23" s="119">
        <v>0.5</v>
      </c>
      <c r="H23" s="119">
        <v>0.6</v>
      </c>
      <c r="I23" s="119">
        <v>0.6</v>
      </c>
      <c r="J23" s="119">
        <v>0.9</v>
      </c>
      <c r="K23" s="119">
        <v>0.7</v>
      </c>
      <c r="L23" s="119">
        <v>0.8</v>
      </c>
      <c r="M23" s="119">
        <v>1</v>
      </c>
      <c r="N23" s="119">
        <v>1</v>
      </c>
      <c r="O23" s="119">
        <v>0.8</v>
      </c>
      <c r="P23" s="119">
        <v>0.8</v>
      </c>
      <c r="Q23" s="119">
        <v>1</v>
      </c>
      <c r="R23" s="119">
        <v>1.8</v>
      </c>
      <c r="S23" s="119">
        <v>3.1</v>
      </c>
      <c r="T23" s="119">
        <v>6.2</v>
      </c>
      <c r="U23" s="119">
        <v>9</v>
      </c>
      <c r="V23" s="119">
        <v>9.9</v>
      </c>
      <c r="W23" s="447">
        <f t="shared" si="0"/>
        <v>9.9</v>
      </c>
      <c r="X23" s="460" t="s">
        <v>101</v>
      </c>
    </row>
    <row r="24" spans="1:24" x14ac:dyDescent="0.25">
      <c r="A24" s="10"/>
      <c r="B24" s="39" t="s">
        <v>0</v>
      </c>
      <c r="C24" s="155">
        <v>0.2</v>
      </c>
      <c r="D24" s="155">
        <v>0.3</v>
      </c>
      <c r="E24" s="155">
        <v>0.3</v>
      </c>
      <c r="F24" s="155">
        <v>0.4</v>
      </c>
      <c r="G24" s="155">
        <v>0.4</v>
      </c>
      <c r="H24" s="155">
        <v>0.5</v>
      </c>
      <c r="I24" s="155">
        <v>0.5</v>
      </c>
      <c r="J24" s="155">
        <v>0.7</v>
      </c>
      <c r="K24" s="155">
        <v>0.7</v>
      </c>
      <c r="L24" s="155">
        <v>0.7</v>
      </c>
      <c r="M24" s="155">
        <v>0.9</v>
      </c>
      <c r="N24" s="155">
        <v>0.9</v>
      </c>
      <c r="O24" s="155">
        <v>0.8</v>
      </c>
      <c r="P24" s="155">
        <v>0.7</v>
      </c>
      <c r="Q24" s="155">
        <v>0.9</v>
      </c>
      <c r="R24" s="155">
        <v>1.3</v>
      </c>
      <c r="S24" s="155">
        <v>1.9</v>
      </c>
      <c r="T24" s="155">
        <v>3.5</v>
      </c>
      <c r="U24" s="186">
        <v>5</v>
      </c>
      <c r="V24" s="151">
        <v>5.5</v>
      </c>
      <c r="W24" s="448">
        <f t="shared" si="0"/>
        <v>6.1111111111111107</v>
      </c>
      <c r="X24" s="460" t="s">
        <v>101</v>
      </c>
    </row>
    <row r="25" spans="1:24" x14ac:dyDescent="0.25">
      <c r="A25" s="10"/>
      <c r="B25" s="40" t="s">
        <v>1</v>
      </c>
      <c r="C25" s="155">
        <v>0.3</v>
      </c>
      <c r="D25" s="155">
        <v>0.3</v>
      </c>
      <c r="E25" s="155">
        <v>0.4</v>
      </c>
      <c r="F25" s="155">
        <v>0.5</v>
      </c>
      <c r="G25" s="155">
        <v>0.5</v>
      </c>
      <c r="H25" s="155">
        <v>0.6</v>
      </c>
      <c r="I25" s="155">
        <v>0.6</v>
      </c>
      <c r="J25" s="155">
        <v>1.1000000000000001</v>
      </c>
      <c r="K25" s="155">
        <v>0.8</v>
      </c>
      <c r="L25" s="155">
        <v>0.8</v>
      </c>
      <c r="M25" s="155">
        <v>1</v>
      </c>
      <c r="N25" s="155">
        <v>1</v>
      </c>
      <c r="O25" s="155">
        <v>0.9</v>
      </c>
      <c r="P25" s="155">
        <v>0.9</v>
      </c>
      <c r="Q25" s="155">
        <v>1.1000000000000001</v>
      </c>
      <c r="R25" s="155">
        <v>2.2000000000000002</v>
      </c>
      <c r="S25" s="155">
        <v>4.2</v>
      </c>
      <c r="T25" s="155">
        <v>8.9</v>
      </c>
      <c r="U25" s="81">
        <v>13</v>
      </c>
      <c r="V25" s="151">
        <v>14.2</v>
      </c>
      <c r="W25" s="448">
        <f t="shared" si="0"/>
        <v>14.2</v>
      </c>
      <c r="X25" s="460" t="s">
        <v>101</v>
      </c>
    </row>
    <row r="26" spans="1:24" ht="15" x14ac:dyDescent="0.25">
      <c r="A26" s="250"/>
      <c r="B26" s="254" t="s">
        <v>39</v>
      </c>
      <c r="C26" s="120">
        <v>0.7</v>
      </c>
      <c r="D26" s="120">
        <v>0.7</v>
      </c>
      <c r="E26" s="120">
        <v>0.6</v>
      </c>
      <c r="F26" s="120">
        <v>0.7</v>
      </c>
      <c r="G26" s="120">
        <v>0.7</v>
      </c>
      <c r="H26" s="120">
        <v>0.6</v>
      </c>
      <c r="I26" s="120">
        <v>0.7</v>
      </c>
      <c r="J26" s="120">
        <v>0.7</v>
      </c>
      <c r="K26" s="120">
        <v>0.8</v>
      </c>
      <c r="L26" s="120">
        <v>1</v>
      </c>
      <c r="M26" s="120">
        <v>1.1000000000000001</v>
      </c>
      <c r="N26" s="120">
        <v>1</v>
      </c>
      <c r="O26" s="120">
        <v>1.4</v>
      </c>
      <c r="P26" s="120">
        <v>1.9</v>
      </c>
      <c r="Q26" s="120">
        <v>2.7</v>
      </c>
      <c r="R26" s="120">
        <v>3.4</v>
      </c>
      <c r="S26" s="120">
        <v>4.0999999999999996</v>
      </c>
      <c r="T26" s="120">
        <v>4.9000000000000004</v>
      </c>
      <c r="U26" s="119">
        <v>4.9000000000000004</v>
      </c>
      <c r="V26" s="119">
        <v>4.7</v>
      </c>
      <c r="W26" s="447">
        <f t="shared" si="0"/>
        <v>4.7</v>
      </c>
      <c r="X26" s="460"/>
    </row>
    <row r="27" spans="1:24" x14ac:dyDescent="0.25">
      <c r="A27" s="10"/>
      <c r="B27" s="39" t="s">
        <v>0</v>
      </c>
      <c r="C27" s="174">
        <v>0.2</v>
      </c>
      <c r="D27" s="174">
        <v>0.2</v>
      </c>
      <c r="E27" s="174">
        <v>0.2</v>
      </c>
      <c r="F27" s="174">
        <v>0.2</v>
      </c>
      <c r="G27" s="174">
        <v>0.2</v>
      </c>
      <c r="H27" s="174">
        <v>0.2</v>
      </c>
      <c r="I27" s="174">
        <v>0.3</v>
      </c>
      <c r="J27" s="174">
        <v>0.2</v>
      </c>
      <c r="K27" s="174">
        <v>0.3</v>
      </c>
      <c r="L27" s="80">
        <v>0.4</v>
      </c>
      <c r="M27" s="80">
        <v>0.4</v>
      </c>
      <c r="N27" s="80">
        <v>0.4</v>
      </c>
      <c r="O27" s="91">
        <v>0.6</v>
      </c>
      <c r="P27" s="80">
        <v>0.8</v>
      </c>
      <c r="Q27" s="80">
        <v>1.2</v>
      </c>
      <c r="R27" s="80">
        <v>1.6</v>
      </c>
      <c r="S27" s="80">
        <v>2</v>
      </c>
      <c r="T27" s="99">
        <v>2.4</v>
      </c>
      <c r="U27" s="175">
        <v>2.5</v>
      </c>
      <c r="V27" s="151">
        <v>2.2999999999999998</v>
      </c>
      <c r="W27" s="448">
        <f t="shared" si="0"/>
        <v>5.7499999999999991</v>
      </c>
      <c r="X27" s="460"/>
    </row>
    <row r="28" spans="1:24" x14ac:dyDescent="0.25">
      <c r="A28" s="10"/>
      <c r="B28" s="40" t="s">
        <v>1</v>
      </c>
      <c r="C28" s="176">
        <v>1.2</v>
      </c>
      <c r="D28" s="176">
        <v>1.1000000000000001</v>
      </c>
      <c r="E28" s="176">
        <v>1</v>
      </c>
      <c r="F28" s="176">
        <v>1.2</v>
      </c>
      <c r="G28" s="176">
        <v>1.2</v>
      </c>
      <c r="H28" s="176">
        <v>1.1000000000000001</v>
      </c>
      <c r="I28" s="176">
        <v>1.1000000000000001</v>
      </c>
      <c r="J28" s="176">
        <v>1.2</v>
      </c>
      <c r="K28" s="176">
        <v>1.3</v>
      </c>
      <c r="L28" s="177">
        <v>1.6</v>
      </c>
      <c r="M28" s="177">
        <v>1.8</v>
      </c>
      <c r="N28" s="177">
        <v>1.6</v>
      </c>
      <c r="O28" s="178">
        <v>2.2999999999999998</v>
      </c>
      <c r="P28" s="98">
        <v>3.1</v>
      </c>
      <c r="Q28" s="98">
        <v>4.2</v>
      </c>
      <c r="R28" s="98">
        <v>5.2</v>
      </c>
      <c r="S28" s="98">
        <v>6.3</v>
      </c>
      <c r="T28" s="99">
        <v>7.5</v>
      </c>
      <c r="U28" s="98">
        <v>7.3</v>
      </c>
      <c r="V28" s="151">
        <v>7.1</v>
      </c>
      <c r="W28" s="448">
        <f t="shared" si="0"/>
        <v>4.4374999999999991</v>
      </c>
      <c r="X28" s="460"/>
    </row>
    <row r="29" spans="1:24" x14ac:dyDescent="0.25">
      <c r="A29" s="10"/>
      <c r="B29" s="38" t="s">
        <v>17</v>
      </c>
      <c r="C29" s="179"/>
      <c r="D29" s="179"/>
      <c r="E29" s="179"/>
      <c r="F29" s="179"/>
      <c r="G29" s="179"/>
      <c r="H29" s="179"/>
      <c r="I29" s="179"/>
      <c r="J29" s="179"/>
      <c r="K29" s="179"/>
      <c r="L29" s="179"/>
      <c r="M29" s="179"/>
      <c r="N29" s="179"/>
      <c r="O29" s="179"/>
      <c r="P29" s="179"/>
      <c r="Q29" s="179">
        <v>0.1</v>
      </c>
      <c r="R29" s="179">
        <v>0.3</v>
      </c>
      <c r="S29" s="179">
        <v>0.9</v>
      </c>
      <c r="T29" s="180">
        <v>1.8</v>
      </c>
      <c r="U29" s="181">
        <v>2.6</v>
      </c>
      <c r="V29" s="159">
        <v>2.9</v>
      </c>
      <c r="W29" s="449"/>
      <c r="X29" s="460"/>
    </row>
    <row r="30" spans="1:24" x14ac:dyDescent="0.25">
      <c r="A30" s="10"/>
      <c r="B30" s="39" t="s">
        <v>0</v>
      </c>
      <c r="C30" s="174"/>
      <c r="D30" s="174"/>
      <c r="E30" s="174"/>
      <c r="F30" s="174"/>
      <c r="G30" s="174"/>
      <c r="H30" s="174"/>
      <c r="I30" s="174"/>
      <c r="J30" s="174"/>
      <c r="K30" s="174"/>
      <c r="L30" s="174"/>
      <c r="M30" s="174"/>
      <c r="N30" s="174"/>
      <c r="O30" s="174"/>
      <c r="P30" s="174"/>
      <c r="Q30" s="174"/>
      <c r="R30" s="174">
        <v>0.2</v>
      </c>
      <c r="S30" s="174">
        <v>0.4</v>
      </c>
      <c r="T30" s="182">
        <v>0.9</v>
      </c>
      <c r="U30" s="79">
        <v>1.3</v>
      </c>
      <c r="V30" s="151">
        <v>1.4</v>
      </c>
      <c r="W30" s="448"/>
      <c r="X30" s="460" t="s">
        <v>101</v>
      </c>
    </row>
    <row r="31" spans="1:24" x14ac:dyDescent="0.25">
      <c r="A31" s="10"/>
      <c r="B31" s="40" t="s">
        <v>1</v>
      </c>
      <c r="C31" s="176"/>
      <c r="D31" s="176"/>
      <c r="E31" s="176"/>
      <c r="F31" s="176"/>
      <c r="G31" s="176"/>
      <c r="H31" s="176"/>
      <c r="I31" s="176"/>
      <c r="J31" s="176"/>
      <c r="K31" s="176"/>
      <c r="L31" s="176"/>
      <c r="M31" s="176"/>
      <c r="N31" s="176"/>
      <c r="O31" s="176"/>
      <c r="P31" s="176"/>
      <c r="Q31" s="176">
        <v>0.1</v>
      </c>
      <c r="R31" s="176">
        <v>0.5</v>
      </c>
      <c r="S31" s="176">
        <v>1.3</v>
      </c>
      <c r="T31" s="183">
        <v>2.8</v>
      </c>
      <c r="U31" s="184">
        <v>3.8</v>
      </c>
      <c r="V31" s="151">
        <v>4.2</v>
      </c>
      <c r="W31" s="450"/>
      <c r="X31" s="460" t="s">
        <v>101</v>
      </c>
    </row>
    <row r="32" spans="1:24" x14ac:dyDescent="0.25">
      <c r="A32" s="10"/>
      <c r="B32" s="38" t="s">
        <v>12</v>
      </c>
      <c r="C32" s="179">
        <v>0.7</v>
      </c>
      <c r="D32" s="179">
        <v>0.7</v>
      </c>
      <c r="E32" s="179">
        <v>0.6</v>
      </c>
      <c r="F32" s="179">
        <v>0.7</v>
      </c>
      <c r="G32" s="179">
        <v>0.7</v>
      </c>
      <c r="H32" s="179">
        <v>0.6</v>
      </c>
      <c r="I32" s="179">
        <v>0.7</v>
      </c>
      <c r="J32" s="179">
        <v>0.7</v>
      </c>
      <c r="K32" s="179">
        <v>0.8</v>
      </c>
      <c r="L32" s="179">
        <v>1</v>
      </c>
      <c r="M32" s="179">
        <v>1.1000000000000001</v>
      </c>
      <c r="N32" s="179">
        <v>1</v>
      </c>
      <c r="O32" s="179">
        <v>1.4</v>
      </c>
      <c r="P32" s="179">
        <v>1.9</v>
      </c>
      <c r="Q32" s="179">
        <f t="shared" ref="Q32:V34" si="3">Q26-Q29</f>
        <v>2.6</v>
      </c>
      <c r="R32" s="179">
        <f t="shared" si="3"/>
        <v>3.1</v>
      </c>
      <c r="S32" s="179">
        <f t="shared" si="3"/>
        <v>3.1999999999999997</v>
      </c>
      <c r="T32" s="179">
        <f t="shared" si="3"/>
        <v>3.1000000000000005</v>
      </c>
      <c r="U32" s="179">
        <f t="shared" si="3"/>
        <v>2.3000000000000003</v>
      </c>
      <c r="V32" s="179">
        <f t="shared" si="3"/>
        <v>1.8000000000000003</v>
      </c>
      <c r="W32" s="449">
        <f t="shared" ref="W32:W44" si="4">V32/N32</f>
        <v>1.8000000000000003</v>
      </c>
      <c r="X32" s="460"/>
    </row>
    <row r="33" spans="1:24" x14ac:dyDescent="0.25">
      <c r="A33" s="10"/>
      <c r="B33" s="39" t="s">
        <v>0</v>
      </c>
      <c r="C33" s="174">
        <v>0.2</v>
      </c>
      <c r="D33" s="174">
        <v>0.2</v>
      </c>
      <c r="E33" s="174">
        <v>0.2</v>
      </c>
      <c r="F33" s="174">
        <v>0.2</v>
      </c>
      <c r="G33" s="174">
        <v>0.2</v>
      </c>
      <c r="H33" s="174">
        <v>0.2</v>
      </c>
      <c r="I33" s="174">
        <v>0.3</v>
      </c>
      <c r="J33" s="174">
        <v>0.2</v>
      </c>
      <c r="K33" s="174">
        <v>0.3</v>
      </c>
      <c r="L33" s="174">
        <v>0.4</v>
      </c>
      <c r="M33" s="174">
        <v>0.4</v>
      </c>
      <c r="N33" s="174">
        <v>0.4</v>
      </c>
      <c r="O33" s="174">
        <v>0.6</v>
      </c>
      <c r="P33" s="174">
        <v>0.8</v>
      </c>
      <c r="Q33" s="174">
        <f t="shared" si="3"/>
        <v>1.2</v>
      </c>
      <c r="R33" s="174">
        <f t="shared" si="3"/>
        <v>1.4000000000000001</v>
      </c>
      <c r="S33" s="174">
        <f t="shared" si="3"/>
        <v>1.6</v>
      </c>
      <c r="T33" s="174">
        <f t="shared" si="3"/>
        <v>1.5</v>
      </c>
      <c r="U33" s="174">
        <f t="shared" si="3"/>
        <v>1.2</v>
      </c>
      <c r="V33" s="174">
        <f t="shared" si="3"/>
        <v>0.89999999999999991</v>
      </c>
      <c r="W33" s="448">
        <f t="shared" si="4"/>
        <v>2.2499999999999996</v>
      </c>
      <c r="X33" s="460"/>
    </row>
    <row r="34" spans="1:24" x14ac:dyDescent="0.25">
      <c r="A34" s="10"/>
      <c r="B34" s="40" t="s">
        <v>1</v>
      </c>
      <c r="C34" s="79">
        <v>1.2</v>
      </c>
      <c r="D34" s="79">
        <v>1.1000000000000001</v>
      </c>
      <c r="E34" s="79">
        <v>1</v>
      </c>
      <c r="F34" s="79">
        <v>1.2</v>
      </c>
      <c r="G34" s="79">
        <v>1.2</v>
      </c>
      <c r="H34" s="79">
        <v>1.1000000000000001</v>
      </c>
      <c r="I34" s="79">
        <v>1.1000000000000001</v>
      </c>
      <c r="J34" s="79">
        <v>1.2</v>
      </c>
      <c r="K34" s="79">
        <v>1.3</v>
      </c>
      <c r="L34" s="79">
        <v>1.6</v>
      </c>
      <c r="M34" s="79">
        <v>1.8</v>
      </c>
      <c r="N34" s="79">
        <v>1.6</v>
      </c>
      <c r="O34" s="79">
        <v>2.2999999999999998</v>
      </c>
      <c r="P34" s="79">
        <v>3.1</v>
      </c>
      <c r="Q34" s="79">
        <f t="shared" si="3"/>
        <v>4.1000000000000005</v>
      </c>
      <c r="R34" s="79">
        <f t="shared" si="3"/>
        <v>4.7</v>
      </c>
      <c r="S34" s="79">
        <f t="shared" si="3"/>
        <v>5</v>
      </c>
      <c r="T34" s="79">
        <f t="shared" si="3"/>
        <v>4.7</v>
      </c>
      <c r="U34" s="79">
        <f t="shared" si="3"/>
        <v>3.5</v>
      </c>
      <c r="V34" s="79">
        <f t="shared" si="3"/>
        <v>2.8999999999999995</v>
      </c>
      <c r="W34" s="448">
        <f t="shared" si="4"/>
        <v>1.8124999999999996</v>
      </c>
      <c r="X34" s="460"/>
    </row>
    <row r="35" spans="1:24" ht="15" x14ac:dyDescent="0.25">
      <c r="A35" s="250"/>
      <c r="B35" s="254" t="s">
        <v>82</v>
      </c>
      <c r="C35" s="119">
        <v>1.4</v>
      </c>
      <c r="D35" s="119">
        <v>1.3</v>
      </c>
      <c r="E35" s="119">
        <v>1.3</v>
      </c>
      <c r="F35" s="119">
        <v>1.6</v>
      </c>
      <c r="G35" s="119">
        <v>1.8</v>
      </c>
      <c r="H35" s="119">
        <v>1.9</v>
      </c>
      <c r="I35" s="119">
        <v>2.1</v>
      </c>
      <c r="J35" s="119">
        <v>2.5</v>
      </c>
      <c r="K35" s="119">
        <v>2.2000000000000002</v>
      </c>
      <c r="L35" s="119">
        <v>1.7</v>
      </c>
      <c r="M35" s="119">
        <v>1.4</v>
      </c>
      <c r="N35" s="119">
        <v>1.3</v>
      </c>
      <c r="O35" s="119">
        <v>1.5</v>
      </c>
      <c r="P35" s="119">
        <v>1.4</v>
      </c>
      <c r="Q35" s="119">
        <v>1.6</v>
      </c>
      <c r="R35" s="119">
        <v>1.7</v>
      </c>
      <c r="S35" s="119">
        <v>2.1</v>
      </c>
      <c r="T35" s="119">
        <v>3.2</v>
      </c>
      <c r="U35" s="119">
        <v>4.3</v>
      </c>
      <c r="V35" s="119">
        <v>4.5</v>
      </c>
      <c r="W35" s="447">
        <f t="shared" si="4"/>
        <v>3.4615384615384612</v>
      </c>
      <c r="X35" s="460"/>
    </row>
    <row r="36" spans="1:24" x14ac:dyDescent="0.25">
      <c r="A36" s="10"/>
      <c r="B36" s="255" t="s">
        <v>0</v>
      </c>
      <c r="C36" s="161">
        <v>0.6</v>
      </c>
      <c r="D36" s="161">
        <v>0.6</v>
      </c>
      <c r="E36" s="161">
        <v>0.7</v>
      </c>
      <c r="F36" s="161">
        <v>0.8</v>
      </c>
      <c r="G36" s="161">
        <v>0.9</v>
      </c>
      <c r="H36" s="161">
        <v>1</v>
      </c>
      <c r="I36" s="161">
        <v>1.1000000000000001</v>
      </c>
      <c r="J36" s="161">
        <v>1.3</v>
      </c>
      <c r="K36" s="161">
        <v>1.1000000000000001</v>
      </c>
      <c r="L36" s="147">
        <v>0.9</v>
      </c>
      <c r="M36" s="147">
        <v>0.7</v>
      </c>
      <c r="N36" s="147">
        <v>0.7</v>
      </c>
      <c r="O36" s="148">
        <v>0.8</v>
      </c>
      <c r="P36" s="147">
        <v>0.8</v>
      </c>
      <c r="Q36" s="147">
        <v>0.9</v>
      </c>
      <c r="R36" s="147">
        <v>1</v>
      </c>
      <c r="S36" s="147">
        <v>1.2</v>
      </c>
      <c r="T36" s="148">
        <v>1.8</v>
      </c>
      <c r="U36" s="162">
        <v>2.5</v>
      </c>
      <c r="V36" s="151">
        <v>2.6</v>
      </c>
      <c r="W36" s="448">
        <f t="shared" si="4"/>
        <v>3.7142857142857149</v>
      </c>
      <c r="X36" s="460"/>
    </row>
    <row r="37" spans="1:24" x14ac:dyDescent="0.25">
      <c r="A37" s="10"/>
      <c r="B37" s="256" t="s">
        <v>1</v>
      </c>
      <c r="C37" s="163">
        <v>2.1</v>
      </c>
      <c r="D37" s="163">
        <v>1.9</v>
      </c>
      <c r="E37" s="163">
        <v>2</v>
      </c>
      <c r="F37" s="163">
        <v>2.4</v>
      </c>
      <c r="G37" s="163">
        <v>2.7</v>
      </c>
      <c r="H37" s="163">
        <v>2.8</v>
      </c>
      <c r="I37" s="163">
        <v>3.1</v>
      </c>
      <c r="J37" s="163">
        <v>3.8</v>
      </c>
      <c r="K37" s="163">
        <v>3.2</v>
      </c>
      <c r="L37" s="157">
        <v>2.5</v>
      </c>
      <c r="M37" s="157">
        <v>2.1</v>
      </c>
      <c r="N37" s="157">
        <v>2</v>
      </c>
      <c r="O37" s="158">
        <v>2.2000000000000002</v>
      </c>
      <c r="P37" s="157">
        <v>2</v>
      </c>
      <c r="Q37" s="157">
        <v>2.2999999999999998</v>
      </c>
      <c r="R37" s="157">
        <v>2.4</v>
      </c>
      <c r="S37" s="157">
        <v>3.1</v>
      </c>
      <c r="T37" s="158">
        <v>4.7</v>
      </c>
      <c r="U37" s="160">
        <v>6.2</v>
      </c>
      <c r="V37" s="151">
        <v>6.4</v>
      </c>
      <c r="W37" s="448">
        <f t="shared" si="4"/>
        <v>3.2</v>
      </c>
      <c r="X37" s="460"/>
    </row>
    <row r="38" spans="1:24" x14ac:dyDescent="0.25">
      <c r="A38" s="10"/>
      <c r="B38" s="260" t="s">
        <v>7</v>
      </c>
      <c r="C38" s="164">
        <v>0.7</v>
      </c>
      <c r="D38" s="164">
        <v>0.6</v>
      </c>
      <c r="E38" s="164">
        <v>0.6</v>
      </c>
      <c r="F38" s="164">
        <v>0.8</v>
      </c>
      <c r="G38" s="164">
        <v>0.8</v>
      </c>
      <c r="H38" s="164">
        <v>0.9</v>
      </c>
      <c r="I38" s="164">
        <v>1</v>
      </c>
      <c r="J38" s="164">
        <v>1.1000000000000001</v>
      </c>
      <c r="K38" s="164">
        <v>1</v>
      </c>
      <c r="L38" s="164">
        <v>0.9</v>
      </c>
      <c r="M38" s="164">
        <v>0.7</v>
      </c>
      <c r="N38" s="164">
        <v>0.7</v>
      </c>
      <c r="O38" s="164">
        <v>0.8</v>
      </c>
      <c r="P38" s="164">
        <v>0.8</v>
      </c>
      <c r="Q38" s="164">
        <v>0.9</v>
      </c>
      <c r="R38" s="164">
        <v>1.1000000000000001</v>
      </c>
      <c r="S38" s="164">
        <v>1.4</v>
      </c>
      <c r="T38" s="165">
        <v>2.2999999999999998</v>
      </c>
      <c r="U38" s="164">
        <v>3.2</v>
      </c>
      <c r="V38" s="159">
        <v>3.4</v>
      </c>
      <c r="W38" s="449">
        <f t="shared" si="4"/>
        <v>4.8571428571428577</v>
      </c>
      <c r="X38" s="460" t="s">
        <v>101</v>
      </c>
    </row>
    <row r="39" spans="1:24" x14ac:dyDescent="0.25">
      <c r="A39" s="10"/>
      <c r="B39" s="258" t="s">
        <v>0</v>
      </c>
      <c r="C39" s="161">
        <v>0.3</v>
      </c>
      <c r="D39" s="161">
        <v>0.3</v>
      </c>
      <c r="E39" s="161">
        <v>0.3</v>
      </c>
      <c r="F39" s="161">
        <v>0.4</v>
      </c>
      <c r="G39" s="161">
        <v>0.4</v>
      </c>
      <c r="H39" s="161">
        <v>0.4</v>
      </c>
      <c r="I39" s="161">
        <v>0.5</v>
      </c>
      <c r="J39" s="161">
        <v>0.6</v>
      </c>
      <c r="K39" s="161">
        <v>0.5</v>
      </c>
      <c r="L39" s="147">
        <v>0.4</v>
      </c>
      <c r="M39" s="147">
        <v>0.4</v>
      </c>
      <c r="N39" s="147">
        <v>0.4</v>
      </c>
      <c r="O39" s="148">
        <v>0.5</v>
      </c>
      <c r="P39" s="147">
        <v>0.5</v>
      </c>
      <c r="Q39" s="147">
        <v>0.5</v>
      </c>
      <c r="R39" s="147">
        <v>0.6</v>
      </c>
      <c r="S39" s="147">
        <v>0.8</v>
      </c>
      <c r="T39" s="148">
        <v>1.3</v>
      </c>
      <c r="U39" s="147">
        <v>1.8</v>
      </c>
      <c r="V39" s="151">
        <v>1.9</v>
      </c>
      <c r="W39" s="448">
        <f t="shared" si="4"/>
        <v>4.7499999999999991</v>
      </c>
      <c r="X39" s="460" t="s">
        <v>101</v>
      </c>
    </row>
    <row r="40" spans="1:24" x14ac:dyDescent="0.25">
      <c r="A40" s="10"/>
      <c r="B40" s="253" t="s">
        <v>1</v>
      </c>
      <c r="C40" s="166">
        <v>1.1000000000000001</v>
      </c>
      <c r="D40" s="166">
        <v>1</v>
      </c>
      <c r="E40" s="166">
        <v>1</v>
      </c>
      <c r="F40" s="166">
        <v>1.2</v>
      </c>
      <c r="G40" s="166">
        <v>1.3</v>
      </c>
      <c r="H40" s="166">
        <v>1.3</v>
      </c>
      <c r="I40" s="166">
        <v>1.4</v>
      </c>
      <c r="J40" s="166">
        <v>1.7</v>
      </c>
      <c r="K40" s="166">
        <v>1.5</v>
      </c>
      <c r="L40" s="157">
        <v>1.3</v>
      </c>
      <c r="M40" s="157">
        <v>1.1000000000000001</v>
      </c>
      <c r="N40" s="157">
        <v>1</v>
      </c>
      <c r="O40" s="158">
        <v>1.2</v>
      </c>
      <c r="P40" s="157">
        <v>1.1000000000000001</v>
      </c>
      <c r="Q40" s="157">
        <v>1.3</v>
      </c>
      <c r="R40" s="157">
        <v>1.6</v>
      </c>
      <c r="S40" s="157">
        <v>2.1</v>
      </c>
      <c r="T40" s="158">
        <v>3.3</v>
      </c>
      <c r="U40" s="157">
        <v>4.5</v>
      </c>
      <c r="V40" s="151">
        <v>4.8</v>
      </c>
      <c r="W40" s="448">
        <f t="shared" si="4"/>
        <v>4.8</v>
      </c>
      <c r="X40" s="460" t="s">
        <v>101</v>
      </c>
    </row>
    <row r="41" spans="1:24" x14ac:dyDescent="0.25">
      <c r="A41" s="10"/>
      <c r="B41" s="261" t="s">
        <v>8</v>
      </c>
      <c r="C41" s="167">
        <f>C35-C38</f>
        <v>0.7</v>
      </c>
      <c r="D41" s="167">
        <f t="shared" ref="D41:U41" si="5">D35-D38</f>
        <v>0.70000000000000007</v>
      </c>
      <c r="E41" s="167">
        <f t="shared" si="5"/>
        <v>0.70000000000000007</v>
      </c>
      <c r="F41" s="167">
        <f t="shared" si="5"/>
        <v>0.8</v>
      </c>
      <c r="G41" s="167">
        <f t="shared" si="5"/>
        <v>1</v>
      </c>
      <c r="H41" s="167">
        <f t="shared" si="5"/>
        <v>0.99999999999999989</v>
      </c>
      <c r="I41" s="167">
        <f t="shared" si="5"/>
        <v>1.1000000000000001</v>
      </c>
      <c r="J41" s="167">
        <f t="shared" si="5"/>
        <v>1.4</v>
      </c>
      <c r="K41" s="167">
        <f t="shared" si="5"/>
        <v>1.2000000000000002</v>
      </c>
      <c r="L41" s="167">
        <f t="shared" si="5"/>
        <v>0.79999999999999993</v>
      </c>
      <c r="M41" s="167">
        <f t="shared" si="5"/>
        <v>0.7</v>
      </c>
      <c r="N41" s="167">
        <f t="shared" si="5"/>
        <v>0.60000000000000009</v>
      </c>
      <c r="O41" s="167">
        <f t="shared" si="5"/>
        <v>0.7</v>
      </c>
      <c r="P41" s="167">
        <f t="shared" si="5"/>
        <v>0.59999999999999987</v>
      </c>
      <c r="Q41" s="167">
        <f t="shared" si="5"/>
        <v>0.70000000000000007</v>
      </c>
      <c r="R41" s="167">
        <f t="shared" si="5"/>
        <v>0.59999999999999987</v>
      </c>
      <c r="S41" s="167">
        <f t="shared" si="5"/>
        <v>0.70000000000000018</v>
      </c>
      <c r="T41" s="167">
        <f t="shared" si="5"/>
        <v>0.90000000000000036</v>
      </c>
      <c r="U41" s="167">
        <f t="shared" si="5"/>
        <v>1.0999999999999996</v>
      </c>
      <c r="V41" s="167">
        <f>V35-V38</f>
        <v>1.1000000000000001</v>
      </c>
      <c r="W41" s="449">
        <f t="shared" si="4"/>
        <v>1.8333333333333333</v>
      </c>
      <c r="X41" s="460"/>
    </row>
    <row r="42" spans="1:24" x14ac:dyDescent="0.25">
      <c r="A42" s="10"/>
      <c r="B42" s="39" t="s">
        <v>0</v>
      </c>
      <c r="C42" s="170">
        <f>C36-C39</f>
        <v>0.3</v>
      </c>
      <c r="D42" s="170">
        <f t="shared" ref="D42:U42" si="6">D36-D39</f>
        <v>0.3</v>
      </c>
      <c r="E42" s="170">
        <f t="shared" si="6"/>
        <v>0.39999999999999997</v>
      </c>
      <c r="F42" s="170">
        <f t="shared" si="6"/>
        <v>0.4</v>
      </c>
      <c r="G42" s="170">
        <f t="shared" si="6"/>
        <v>0.5</v>
      </c>
      <c r="H42" s="170">
        <f t="shared" si="6"/>
        <v>0.6</v>
      </c>
      <c r="I42" s="170">
        <f t="shared" si="6"/>
        <v>0.60000000000000009</v>
      </c>
      <c r="J42" s="170">
        <f t="shared" si="6"/>
        <v>0.70000000000000007</v>
      </c>
      <c r="K42" s="170">
        <f t="shared" si="6"/>
        <v>0.60000000000000009</v>
      </c>
      <c r="L42" s="170">
        <f t="shared" si="6"/>
        <v>0.5</v>
      </c>
      <c r="M42" s="170">
        <f t="shared" si="6"/>
        <v>0.29999999999999993</v>
      </c>
      <c r="N42" s="170">
        <f t="shared" si="6"/>
        <v>0.29999999999999993</v>
      </c>
      <c r="O42" s="170">
        <f t="shared" si="6"/>
        <v>0.30000000000000004</v>
      </c>
      <c r="P42" s="170">
        <f t="shared" si="6"/>
        <v>0.30000000000000004</v>
      </c>
      <c r="Q42" s="170">
        <f t="shared" si="6"/>
        <v>0.4</v>
      </c>
      <c r="R42" s="170">
        <f t="shared" si="6"/>
        <v>0.4</v>
      </c>
      <c r="S42" s="170">
        <f t="shared" si="6"/>
        <v>0.39999999999999991</v>
      </c>
      <c r="T42" s="170">
        <f t="shared" si="6"/>
        <v>0.5</v>
      </c>
      <c r="U42" s="170">
        <f t="shared" si="6"/>
        <v>0.7</v>
      </c>
      <c r="V42" s="170">
        <f>V36-V39</f>
        <v>0.70000000000000018</v>
      </c>
      <c r="W42" s="448">
        <f t="shared" si="4"/>
        <v>2.3333333333333344</v>
      </c>
      <c r="X42" s="460"/>
    </row>
    <row r="43" spans="1:24" x14ac:dyDescent="0.25">
      <c r="A43" s="10"/>
      <c r="B43" s="40" t="s">
        <v>1</v>
      </c>
      <c r="C43" s="171">
        <f>C37-C40</f>
        <v>1</v>
      </c>
      <c r="D43" s="171">
        <f t="shared" ref="D43:U43" si="7">D37-D40</f>
        <v>0.89999999999999991</v>
      </c>
      <c r="E43" s="171">
        <f t="shared" si="7"/>
        <v>1</v>
      </c>
      <c r="F43" s="171">
        <f t="shared" si="7"/>
        <v>1.2</v>
      </c>
      <c r="G43" s="171">
        <f t="shared" si="7"/>
        <v>1.4000000000000001</v>
      </c>
      <c r="H43" s="171">
        <f t="shared" si="7"/>
        <v>1.4999999999999998</v>
      </c>
      <c r="I43" s="171">
        <f t="shared" si="7"/>
        <v>1.7000000000000002</v>
      </c>
      <c r="J43" s="171">
        <f t="shared" si="7"/>
        <v>2.0999999999999996</v>
      </c>
      <c r="K43" s="171">
        <f t="shared" si="7"/>
        <v>1.7000000000000002</v>
      </c>
      <c r="L43" s="171">
        <f t="shared" si="7"/>
        <v>1.2</v>
      </c>
      <c r="M43" s="171">
        <f t="shared" si="7"/>
        <v>1</v>
      </c>
      <c r="N43" s="171">
        <f t="shared" si="7"/>
        <v>1</v>
      </c>
      <c r="O43" s="171">
        <f t="shared" si="7"/>
        <v>1.0000000000000002</v>
      </c>
      <c r="P43" s="171">
        <f t="shared" si="7"/>
        <v>0.89999999999999991</v>
      </c>
      <c r="Q43" s="171">
        <f t="shared" si="7"/>
        <v>0.99999999999999978</v>
      </c>
      <c r="R43" s="171">
        <f t="shared" si="7"/>
        <v>0.79999999999999982</v>
      </c>
      <c r="S43" s="171">
        <f t="shared" si="7"/>
        <v>1</v>
      </c>
      <c r="T43" s="171">
        <f t="shared" si="7"/>
        <v>1.4000000000000004</v>
      </c>
      <c r="U43" s="171">
        <f t="shared" si="7"/>
        <v>1.7000000000000002</v>
      </c>
      <c r="V43" s="171">
        <f>V37-V40</f>
        <v>1.6000000000000005</v>
      </c>
      <c r="W43" s="448">
        <f t="shared" si="4"/>
        <v>1.6000000000000005</v>
      </c>
      <c r="X43" s="460"/>
    </row>
    <row r="44" spans="1:24" x14ac:dyDescent="0.25">
      <c r="A44" s="10"/>
      <c r="B44" s="261" t="s">
        <v>6</v>
      </c>
      <c r="C44" s="167"/>
      <c r="D44" s="167"/>
      <c r="E44" s="167"/>
      <c r="F44" s="167"/>
      <c r="G44" s="167"/>
      <c r="H44" s="167"/>
      <c r="I44" s="167"/>
      <c r="J44" s="167">
        <v>0.2</v>
      </c>
      <c r="K44" s="167">
        <v>0.1</v>
      </c>
      <c r="L44" s="167">
        <v>0</v>
      </c>
      <c r="M44" s="167">
        <v>0</v>
      </c>
      <c r="N44" s="167">
        <v>0.1</v>
      </c>
      <c r="O44" s="167">
        <v>0.1</v>
      </c>
      <c r="P44" s="167">
        <v>0.1</v>
      </c>
      <c r="Q44" s="167">
        <v>0.1</v>
      </c>
      <c r="R44" s="167">
        <v>0.2</v>
      </c>
      <c r="S44" s="167">
        <v>0.5</v>
      </c>
      <c r="T44" s="168">
        <v>1.3</v>
      </c>
      <c r="U44" s="169">
        <v>2.2999999999999998</v>
      </c>
      <c r="V44" s="159">
        <v>2.6</v>
      </c>
      <c r="W44" s="449">
        <f t="shared" si="4"/>
        <v>26</v>
      </c>
      <c r="X44" s="460"/>
    </row>
    <row r="45" spans="1:24" x14ac:dyDescent="0.25">
      <c r="A45" s="10"/>
      <c r="B45" s="39" t="s">
        <v>0</v>
      </c>
      <c r="C45" s="174"/>
      <c r="D45" s="174"/>
      <c r="E45" s="174"/>
      <c r="F45" s="174"/>
      <c r="G45" s="170"/>
      <c r="H45" s="170"/>
      <c r="I45" s="170"/>
      <c r="J45" s="170">
        <v>0.1</v>
      </c>
      <c r="K45" s="170"/>
      <c r="L45" s="147"/>
      <c r="M45" s="147"/>
      <c r="N45" s="147"/>
      <c r="O45" s="148"/>
      <c r="P45" s="147"/>
      <c r="Q45" s="147">
        <v>0.1</v>
      </c>
      <c r="R45" s="147">
        <v>0.1</v>
      </c>
      <c r="S45" s="147">
        <v>0.3</v>
      </c>
      <c r="T45" s="148">
        <v>0.8</v>
      </c>
      <c r="U45" s="147">
        <v>1.3</v>
      </c>
      <c r="V45" s="151">
        <v>1.6</v>
      </c>
      <c r="W45" s="448"/>
      <c r="X45" s="460" t="s">
        <v>101</v>
      </c>
    </row>
    <row r="46" spans="1:24" x14ac:dyDescent="0.25">
      <c r="A46" s="10"/>
      <c r="B46" s="40" t="s">
        <v>1</v>
      </c>
      <c r="C46" s="171"/>
      <c r="D46" s="171"/>
      <c r="E46" s="171"/>
      <c r="F46" s="171"/>
      <c r="G46" s="171">
        <v>0.1</v>
      </c>
      <c r="H46" s="171">
        <v>0.1</v>
      </c>
      <c r="I46" s="171">
        <v>0.1</v>
      </c>
      <c r="J46" s="171">
        <v>0.2</v>
      </c>
      <c r="K46" s="171">
        <v>0.1</v>
      </c>
      <c r="L46" s="172">
        <v>0.1</v>
      </c>
      <c r="M46" s="172">
        <v>0.1</v>
      </c>
      <c r="N46" s="172">
        <v>0.1</v>
      </c>
      <c r="O46" s="173">
        <v>0.1</v>
      </c>
      <c r="P46" s="147">
        <v>0.1</v>
      </c>
      <c r="Q46" s="147">
        <v>0.1</v>
      </c>
      <c r="R46" s="147">
        <v>0.3</v>
      </c>
      <c r="S46" s="147">
        <v>0.7</v>
      </c>
      <c r="T46" s="148">
        <v>2</v>
      </c>
      <c r="U46" s="160">
        <v>3.3</v>
      </c>
      <c r="V46" s="151">
        <v>3.9</v>
      </c>
      <c r="W46" s="450">
        <f>U46/K46</f>
        <v>32.999999999999993</v>
      </c>
      <c r="X46" s="460" t="s">
        <v>101</v>
      </c>
    </row>
    <row r="47" spans="1:24" x14ac:dyDescent="0.25">
      <c r="A47" s="10"/>
      <c r="B47" s="261" t="s">
        <v>9</v>
      </c>
      <c r="C47" s="167">
        <f>C35-C44</f>
        <v>1.4</v>
      </c>
      <c r="D47" s="167">
        <f t="shared" ref="D47:U47" si="8">D35-D44</f>
        <v>1.3</v>
      </c>
      <c r="E47" s="167">
        <f t="shared" si="8"/>
        <v>1.3</v>
      </c>
      <c r="F47" s="167">
        <f t="shared" si="8"/>
        <v>1.6</v>
      </c>
      <c r="G47" s="167">
        <f t="shared" si="8"/>
        <v>1.8</v>
      </c>
      <c r="H47" s="167">
        <f t="shared" si="8"/>
        <v>1.9</v>
      </c>
      <c r="I47" s="167">
        <f t="shared" si="8"/>
        <v>2.1</v>
      </c>
      <c r="J47" s="167">
        <f t="shared" si="8"/>
        <v>2.2999999999999998</v>
      </c>
      <c r="K47" s="167">
        <f t="shared" si="8"/>
        <v>2.1</v>
      </c>
      <c r="L47" s="167">
        <f t="shared" si="8"/>
        <v>1.7</v>
      </c>
      <c r="M47" s="167">
        <f t="shared" si="8"/>
        <v>1.4</v>
      </c>
      <c r="N47" s="167">
        <f t="shared" si="8"/>
        <v>1.2</v>
      </c>
      <c r="O47" s="167">
        <f t="shared" si="8"/>
        <v>1.4</v>
      </c>
      <c r="P47" s="167">
        <f t="shared" si="8"/>
        <v>1.2999999999999998</v>
      </c>
      <c r="Q47" s="167">
        <f t="shared" si="8"/>
        <v>1.5</v>
      </c>
      <c r="R47" s="167">
        <f t="shared" si="8"/>
        <v>1.5</v>
      </c>
      <c r="S47" s="167">
        <f t="shared" si="8"/>
        <v>1.6</v>
      </c>
      <c r="T47" s="167">
        <f t="shared" si="8"/>
        <v>1.9000000000000001</v>
      </c>
      <c r="U47" s="167">
        <f t="shared" si="8"/>
        <v>2</v>
      </c>
      <c r="V47" s="167">
        <f>V35-V44</f>
        <v>1.9</v>
      </c>
      <c r="W47" s="449">
        <f t="shared" ref="W47:W58" si="9">V47/N47</f>
        <v>1.5833333333333333</v>
      </c>
      <c r="X47" s="460"/>
    </row>
    <row r="48" spans="1:24" x14ac:dyDescent="0.25">
      <c r="A48" s="10"/>
      <c r="B48" s="39" t="s">
        <v>0</v>
      </c>
      <c r="C48" s="174">
        <v>0.6</v>
      </c>
      <c r="D48" s="174">
        <v>0.6</v>
      </c>
      <c r="E48" s="170">
        <f>E36-E45</f>
        <v>0.7</v>
      </c>
      <c r="F48" s="170">
        <v>0.8</v>
      </c>
      <c r="G48" s="170">
        <f t="shared" ref="G48:U48" si="10">G36-G45</f>
        <v>0.9</v>
      </c>
      <c r="H48" s="170">
        <f t="shared" si="10"/>
        <v>1</v>
      </c>
      <c r="I48" s="170">
        <f t="shared" si="10"/>
        <v>1.1000000000000001</v>
      </c>
      <c r="J48" s="170">
        <f t="shared" si="10"/>
        <v>1.2</v>
      </c>
      <c r="K48" s="170">
        <f t="shared" si="10"/>
        <v>1.1000000000000001</v>
      </c>
      <c r="L48" s="170">
        <f t="shared" si="10"/>
        <v>0.9</v>
      </c>
      <c r="M48" s="170">
        <f t="shared" si="10"/>
        <v>0.7</v>
      </c>
      <c r="N48" s="170">
        <f t="shared" si="10"/>
        <v>0.7</v>
      </c>
      <c r="O48" s="170">
        <f t="shared" si="10"/>
        <v>0.8</v>
      </c>
      <c r="P48" s="170">
        <f t="shared" si="10"/>
        <v>0.8</v>
      </c>
      <c r="Q48" s="170">
        <f t="shared" si="10"/>
        <v>0.8</v>
      </c>
      <c r="R48" s="170">
        <f t="shared" si="10"/>
        <v>0.9</v>
      </c>
      <c r="S48" s="170">
        <f t="shared" si="10"/>
        <v>0.89999999999999991</v>
      </c>
      <c r="T48" s="170">
        <f t="shared" si="10"/>
        <v>1</v>
      </c>
      <c r="U48" s="170">
        <f t="shared" si="10"/>
        <v>1.2</v>
      </c>
      <c r="V48" s="170">
        <f>V36-V45</f>
        <v>1</v>
      </c>
      <c r="W48" s="448">
        <f t="shared" si="9"/>
        <v>1.4285714285714286</v>
      </c>
      <c r="X48" s="460"/>
    </row>
    <row r="49" spans="1:24" x14ac:dyDescent="0.25">
      <c r="A49" s="10"/>
      <c r="B49" s="40" t="s">
        <v>1</v>
      </c>
      <c r="C49" s="163">
        <f>C37-C46</f>
        <v>2.1</v>
      </c>
      <c r="D49" s="163">
        <f t="shared" ref="D49:U49" si="11">D37-D46</f>
        <v>1.9</v>
      </c>
      <c r="E49" s="163">
        <f t="shared" si="11"/>
        <v>2</v>
      </c>
      <c r="F49" s="163">
        <f t="shared" si="11"/>
        <v>2.4</v>
      </c>
      <c r="G49" s="163">
        <f t="shared" si="11"/>
        <v>2.6</v>
      </c>
      <c r="H49" s="163">
        <f t="shared" si="11"/>
        <v>2.6999999999999997</v>
      </c>
      <c r="I49" s="163">
        <f t="shared" si="11"/>
        <v>3</v>
      </c>
      <c r="J49" s="163">
        <f t="shared" si="11"/>
        <v>3.5999999999999996</v>
      </c>
      <c r="K49" s="163">
        <f t="shared" si="11"/>
        <v>3.1</v>
      </c>
      <c r="L49" s="163">
        <f t="shared" si="11"/>
        <v>2.4</v>
      </c>
      <c r="M49" s="163">
        <f t="shared" si="11"/>
        <v>2</v>
      </c>
      <c r="N49" s="163">
        <f t="shared" si="11"/>
        <v>1.9</v>
      </c>
      <c r="O49" s="163">
        <f t="shared" si="11"/>
        <v>2.1</v>
      </c>
      <c r="P49" s="163">
        <f t="shared" si="11"/>
        <v>1.9</v>
      </c>
      <c r="Q49" s="163">
        <f t="shared" si="11"/>
        <v>2.1999999999999997</v>
      </c>
      <c r="R49" s="163">
        <f t="shared" si="11"/>
        <v>2.1</v>
      </c>
      <c r="S49" s="163">
        <f t="shared" si="11"/>
        <v>2.4000000000000004</v>
      </c>
      <c r="T49" s="163">
        <f t="shared" si="11"/>
        <v>2.7</v>
      </c>
      <c r="U49" s="163">
        <f t="shared" si="11"/>
        <v>2.9000000000000004</v>
      </c>
      <c r="V49" s="163">
        <f>V37-V46</f>
        <v>2.5000000000000004</v>
      </c>
      <c r="W49" s="448">
        <f t="shared" si="9"/>
        <v>1.3157894736842108</v>
      </c>
      <c r="X49" s="460"/>
    </row>
    <row r="50" spans="1:24" ht="15" x14ac:dyDescent="0.25">
      <c r="A50" s="10"/>
      <c r="B50" s="262" t="s">
        <v>32</v>
      </c>
      <c r="C50" s="119">
        <v>0.2</v>
      </c>
      <c r="D50" s="119">
        <v>0.2</v>
      </c>
      <c r="E50" s="119">
        <v>0.2</v>
      </c>
      <c r="F50" s="119">
        <v>0.3</v>
      </c>
      <c r="G50" s="119">
        <v>0.4</v>
      </c>
      <c r="H50" s="119">
        <v>0.4</v>
      </c>
      <c r="I50" s="119">
        <v>0.5</v>
      </c>
      <c r="J50" s="119">
        <v>0.5</v>
      </c>
      <c r="K50" s="119">
        <v>0.4</v>
      </c>
      <c r="L50" s="119">
        <v>0.4</v>
      </c>
      <c r="M50" s="119">
        <v>0.5</v>
      </c>
      <c r="N50" s="119">
        <v>0.6</v>
      </c>
      <c r="O50" s="119">
        <v>0.7</v>
      </c>
      <c r="P50" s="119">
        <v>0.8</v>
      </c>
      <c r="Q50" s="119">
        <v>1.2</v>
      </c>
      <c r="R50" s="119">
        <v>1.4</v>
      </c>
      <c r="S50" s="119">
        <v>1.8</v>
      </c>
      <c r="T50" s="119">
        <v>2.4</v>
      </c>
      <c r="U50" s="119">
        <v>3.2</v>
      </c>
      <c r="V50" s="119">
        <v>3.9</v>
      </c>
      <c r="W50" s="447">
        <f t="shared" si="9"/>
        <v>6.5</v>
      </c>
      <c r="X50" s="460"/>
    </row>
    <row r="51" spans="1:24" x14ac:dyDescent="0.25">
      <c r="A51" s="10"/>
      <c r="B51" s="39" t="s">
        <v>0</v>
      </c>
      <c r="C51" s="174">
        <v>0.1</v>
      </c>
      <c r="D51" s="174">
        <v>0.1</v>
      </c>
      <c r="E51" s="174">
        <v>0.1</v>
      </c>
      <c r="F51" s="174">
        <v>0.2</v>
      </c>
      <c r="G51" s="174">
        <v>0.2</v>
      </c>
      <c r="H51" s="174">
        <v>0.3</v>
      </c>
      <c r="I51" s="174">
        <v>0.3</v>
      </c>
      <c r="J51" s="174">
        <v>0.3</v>
      </c>
      <c r="K51" s="174">
        <v>0.3</v>
      </c>
      <c r="L51" s="80">
        <v>0.2</v>
      </c>
      <c r="M51" s="80">
        <v>0.3</v>
      </c>
      <c r="N51" s="80">
        <v>0.4</v>
      </c>
      <c r="O51" s="91">
        <v>0.4</v>
      </c>
      <c r="P51" s="80">
        <v>0.5</v>
      </c>
      <c r="Q51" s="80">
        <v>0.7</v>
      </c>
      <c r="R51" s="80">
        <v>0.8</v>
      </c>
      <c r="S51" s="80">
        <v>1.1000000000000001</v>
      </c>
      <c r="T51" s="99">
        <v>1.4</v>
      </c>
      <c r="U51" s="175">
        <v>1.9</v>
      </c>
      <c r="V51" s="151">
        <v>2.4</v>
      </c>
      <c r="W51" s="448">
        <f t="shared" si="9"/>
        <v>5.9999999999999991</v>
      </c>
      <c r="X51" s="460" t="s">
        <v>101</v>
      </c>
    </row>
    <row r="52" spans="1:24" x14ac:dyDescent="0.25">
      <c r="A52" s="10"/>
      <c r="B52" s="40" t="s">
        <v>1</v>
      </c>
      <c r="C52" s="176">
        <v>0.3</v>
      </c>
      <c r="D52" s="176">
        <v>0.3</v>
      </c>
      <c r="E52" s="176">
        <v>0.3</v>
      </c>
      <c r="F52" s="176">
        <v>0.5</v>
      </c>
      <c r="G52" s="176">
        <v>0.6</v>
      </c>
      <c r="H52" s="176">
        <v>0.6</v>
      </c>
      <c r="I52" s="176">
        <v>0.8</v>
      </c>
      <c r="J52" s="176">
        <v>0.7</v>
      </c>
      <c r="K52" s="176">
        <v>0.7</v>
      </c>
      <c r="L52" s="177">
        <v>0.6</v>
      </c>
      <c r="M52" s="177">
        <v>0.8</v>
      </c>
      <c r="N52" s="177">
        <v>0.8</v>
      </c>
      <c r="O52" s="178">
        <v>1</v>
      </c>
      <c r="P52" s="98">
        <v>1.2</v>
      </c>
      <c r="Q52" s="98">
        <v>1.6</v>
      </c>
      <c r="R52" s="98">
        <v>1.9</v>
      </c>
      <c r="S52" s="98">
        <v>2.5</v>
      </c>
      <c r="T52" s="99">
        <v>3.4</v>
      </c>
      <c r="U52" s="98">
        <v>4.5</v>
      </c>
      <c r="V52" s="151">
        <v>5.5</v>
      </c>
      <c r="W52" s="448">
        <f t="shared" si="9"/>
        <v>6.875</v>
      </c>
      <c r="X52" s="460" t="s">
        <v>101</v>
      </c>
    </row>
    <row r="53" spans="1:24" x14ac:dyDescent="0.25">
      <c r="A53" s="10"/>
      <c r="B53" s="38" t="s">
        <v>18</v>
      </c>
      <c r="C53" s="179">
        <v>0.1</v>
      </c>
      <c r="D53" s="179">
        <v>0.1</v>
      </c>
      <c r="E53" s="179">
        <v>0.1</v>
      </c>
      <c r="F53" s="179">
        <v>0.1</v>
      </c>
      <c r="G53" s="179">
        <v>0.1</v>
      </c>
      <c r="H53" s="179">
        <v>0.1</v>
      </c>
      <c r="I53" s="179">
        <v>0.2</v>
      </c>
      <c r="J53" s="179">
        <v>0.2</v>
      </c>
      <c r="K53" s="179">
        <v>0.2</v>
      </c>
      <c r="L53" s="179">
        <v>0.2</v>
      </c>
      <c r="M53" s="179">
        <v>0.2</v>
      </c>
      <c r="N53" s="179">
        <v>0.2</v>
      </c>
      <c r="O53" s="179">
        <v>0.3</v>
      </c>
      <c r="P53" s="179">
        <v>0.3</v>
      </c>
      <c r="Q53" s="179">
        <v>0.4</v>
      </c>
      <c r="R53" s="179">
        <v>0.6</v>
      </c>
      <c r="S53" s="179">
        <v>0.7</v>
      </c>
      <c r="T53" s="180">
        <v>1.1000000000000001</v>
      </c>
      <c r="U53" s="187">
        <v>1.7</v>
      </c>
      <c r="V53" s="159">
        <v>2.1</v>
      </c>
      <c r="W53" s="449">
        <f t="shared" si="9"/>
        <v>10.5</v>
      </c>
      <c r="X53" s="460" t="s">
        <v>101</v>
      </c>
    </row>
    <row r="54" spans="1:24" x14ac:dyDescent="0.25">
      <c r="A54" s="10"/>
      <c r="B54" s="39" t="s">
        <v>0</v>
      </c>
      <c r="C54" s="174"/>
      <c r="D54" s="174"/>
      <c r="E54" s="174"/>
      <c r="F54" s="174">
        <v>0.1</v>
      </c>
      <c r="G54" s="174">
        <v>0.1</v>
      </c>
      <c r="H54" s="174">
        <v>0.1</v>
      </c>
      <c r="I54" s="174">
        <v>0.1</v>
      </c>
      <c r="J54" s="174">
        <v>0.1</v>
      </c>
      <c r="K54" s="174">
        <v>0.1</v>
      </c>
      <c r="L54" s="174">
        <v>0.1</v>
      </c>
      <c r="M54" s="174">
        <v>0.1</v>
      </c>
      <c r="N54" s="174">
        <v>0.2</v>
      </c>
      <c r="O54" s="174">
        <v>0.2</v>
      </c>
      <c r="P54" s="174">
        <v>0.2</v>
      </c>
      <c r="Q54" s="174">
        <v>0.3</v>
      </c>
      <c r="R54" s="174">
        <v>0.4</v>
      </c>
      <c r="S54" s="174">
        <v>0.5</v>
      </c>
      <c r="T54" s="182">
        <v>0.7</v>
      </c>
      <c r="U54" s="79">
        <v>1.1000000000000001</v>
      </c>
      <c r="V54" s="151">
        <v>1.3</v>
      </c>
      <c r="W54" s="448">
        <f t="shared" si="9"/>
        <v>6.5</v>
      </c>
      <c r="X54" s="460" t="s">
        <v>101</v>
      </c>
    </row>
    <row r="55" spans="1:24" x14ac:dyDescent="0.25">
      <c r="A55" s="10"/>
      <c r="B55" s="40" t="s">
        <v>1</v>
      </c>
      <c r="C55" s="176">
        <v>0.1</v>
      </c>
      <c r="D55" s="176">
        <v>0.1</v>
      </c>
      <c r="E55" s="176">
        <v>0.1</v>
      </c>
      <c r="F55" s="176">
        <v>0.1</v>
      </c>
      <c r="G55" s="176">
        <v>0.2</v>
      </c>
      <c r="H55" s="176">
        <v>0.2</v>
      </c>
      <c r="I55" s="176">
        <v>0.2</v>
      </c>
      <c r="J55" s="176">
        <v>0.2</v>
      </c>
      <c r="K55" s="176">
        <v>0.2</v>
      </c>
      <c r="L55" s="176">
        <v>0.2</v>
      </c>
      <c r="M55" s="176">
        <v>0.3</v>
      </c>
      <c r="N55" s="176">
        <v>0.2</v>
      </c>
      <c r="O55" s="176">
        <v>0.4</v>
      </c>
      <c r="P55" s="176">
        <v>0.4</v>
      </c>
      <c r="Q55" s="176">
        <v>0.6</v>
      </c>
      <c r="R55" s="176">
        <v>0.8</v>
      </c>
      <c r="S55" s="176">
        <v>1</v>
      </c>
      <c r="T55" s="183">
        <v>1.5</v>
      </c>
      <c r="U55" s="81">
        <v>2.2000000000000002</v>
      </c>
      <c r="V55" s="151">
        <v>2.8</v>
      </c>
      <c r="W55" s="448">
        <f t="shared" si="9"/>
        <v>13.999999999999998</v>
      </c>
      <c r="X55" s="460" t="s">
        <v>101</v>
      </c>
    </row>
    <row r="56" spans="1:24" x14ac:dyDescent="0.25">
      <c r="A56" s="10"/>
      <c r="B56" s="38" t="s">
        <v>21</v>
      </c>
      <c r="C56" s="179">
        <f>C50-C53</f>
        <v>0.1</v>
      </c>
      <c r="D56" s="179">
        <f t="shared" ref="D56:U56" si="12">D50-D53</f>
        <v>0.1</v>
      </c>
      <c r="E56" s="179">
        <f t="shared" si="12"/>
        <v>0.1</v>
      </c>
      <c r="F56" s="179">
        <f t="shared" si="12"/>
        <v>0.19999999999999998</v>
      </c>
      <c r="G56" s="179">
        <f t="shared" si="12"/>
        <v>0.30000000000000004</v>
      </c>
      <c r="H56" s="179">
        <f t="shared" si="12"/>
        <v>0.30000000000000004</v>
      </c>
      <c r="I56" s="179">
        <f t="shared" si="12"/>
        <v>0.3</v>
      </c>
      <c r="J56" s="179">
        <f t="shared" si="12"/>
        <v>0.3</v>
      </c>
      <c r="K56" s="179">
        <f t="shared" si="12"/>
        <v>0.2</v>
      </c>
      <c r="L56" s="179">
        <f t="shared" si="12"/>
        <v>0.2</v>
      </c>
      <c r="M56" s="179">
        <f t="shared" si="12"/>
        <v>0.3</v>
      </c>
      <c r="N56" s="179">
        <f t="shared" si="12"/>
        <v>0.39999999999999997</v>
      </c>
      <c r="O56" s="179">
        <f t="shared" si="12"/>
        <v>0.39999999999999997</v>
      </c>
      <c r="P56" s="179">
        <f t="shared" si="12"/>
        <v>0.5</v>
      </c>
      <c r="Q56" s="179">
        <f t="shared" si="12"/>
        <v>0.79999999999999993</v>
      </c>
      <c r="R56" s="179">
        <f t="shared" si="12"/>
        <v>0.79999999999999993</v>
      </c>
      <c r="S56" s="179">
        <f t="shared" si="12"/>
        <v>1.1000000000000001</v>
      </c>
      <c r="T56" s="179">
        <f t="shared" si="12"/>
        <v>1.2999999999999998</v>
      </c>
      <c r="U56" s="179">
        <f t="shared" si="12"/>
        <v>1.5000000000000002</v>
      </c>
      <c r="V56" s="179">
        <f>V50-V53</f>
        <v>1.7999999999999998</v>
      </c>
      <c r="W56" s="449">
        <f t="shared" si="9"/>
        <v>4.5</v>
      </c>
      <c r="X56" s="460"/>
    </row>
    <row r="57" spans="1:24" x14ac:dyDescent="0.25">
      <c r="A57" s="10"/>
      <c r="B57" s="39" t="s">
        <v>0</v>
      </c>
      <c r="C57" s="155">
        <f>C51-C54</f>
        <v>0.1</v>
      </c>
      <c r="D57" s="155">
        <f t="shared" ref="D57:U57" si="13">D51-D54</f>
        <v>0.1</v>
      </c>
      <c r="E57" s="155">
        <f t="shared" si="13"/>
        <v>0.1</v>
      </c>
      <c r="F57" s="155">
        <f t="shared" si="13"/>
        <v>0.1</v>
      </c>
      <c r="G57" s="155">
        <f t="shared" si="13"/>
        <v>0.1</v>
      </c>
      <c r="H57" s="155">
        <f t="shared" si="13"/>
        <v>0.19999999999999998</v>
      </c>
      <c r="I57" s="155">
        <f t="shared" si="13"/>
        <v>0.19999999999999998</v>
      </c>
      <c r="J57" s="155">
        <f t="shared" si="13"/>
        <v>0.19999999999999998</v>
      </c>
      <c r="K57" s="155">
        <f t="shared" si="13"/>
        <v>0.19999999999999998</v>
      </c>
      <c r="L57" s="155">
        <f t="shared" si="13"/>
        <v>0.1</v>
      </c>
      <c r="M57" s="155">
        <f t="shared" si="13"/>
        <v>0.19999999999999998</v>
      </c>
      <c r="N57" s="155">
        <f t="shared" si="13"/>
        <v>0.2</v>
      </c>
      <c r="O57" s="155">
        <f t="shared" si="13"/>
        <v>0.2</v>
      </c>
      <c r="P57" s="155">
        <f t="shared" si="13"/>
        <v>0.3</v>
      </c>
      <c r="Q57" s="155">
        <f t="shared" si="13"/>
        <v>0.39999999999999997</v>
      </c>
      <c r="R57" s="155">
        <f t="shared" si="13"/>
        <v>0.4</v>
      </c>
      <c r="S57" s="155">
        <f t="shared" si="13"/>
        <v>0.60000000000000009</v>
      </c>
      <c r="T57" s="155">
        <f t="shared" si="13"/>
        <v>0.7</v>
      </c>
      <c r="U57" s="155">
        <f t="shared" si="13"/>
        <v>0.79999999999999982</v>
      </c>
      <c r="V57" s="155">
        <f>V51-V54</f>
        <v>1.0999999999999999</v>
      </c>
      <c r="W57" s="448">
        <f t="shared" si="9"/>
        <v>5.4999999999999991</v>
      </c>
      <c r="X57" s="460"/>
    </row>
    <row r="58" spans="1:24" x14ac:dyDescent="0.25">
      <c r="A58" s="10"/>
      <c r="B58" s="40" t="s">
        <v>1</v>
      </c>
      <c r="C58" s="176">
        <f>C52-C55</f>
        <v>0.19999999999999998</v>
      </c>
      <c r="D58" s="176">
        <f t="shared" ref="D58:U58" si="14">D52-D55</f>
        <v>0.19999999999999998</v>
      </c>
      <c r="E58" s="176">
        <f t="shared" si="14"/>
        <v>0.19999999999999998</v>
      </c>
      <c r="F58" s="176">
        <f t="shared" si="14"/>
        <v>0.4</v>
      </c>
      <c r="G58" s="176">
        <f t="shared" si="14"/>
        <v>0.39999999999999997</v>
      </c>
      <c r="H58" s="176">
        <f t="shared" si="14"/>
        <v>0.39999999999999997</v>
      </c>
      <c r="I58" s="176">
        <f t="shared" si="14"/>
        <v>0.60000000000000009</v>
      </c>
      <c r="J58" s="176">
        <f t="shared" si="14"/>
        <v>0.49999999999999994</v>
      </c>
      <c r="K58" s="176">
        <f t="shared" si="14"/>
        <v>0.49999999999999994</v>
      </c>
      <c r="L58" s="176">
        <f t="shared" si="14"/>
        <v>0.39999999999999997</v>
      </c>
      <c r="M58" s="176">
        <f t="shared" si="14"/>
        <v>0.5</v>
      </c>
      <c r="N58" s="176">
        <f t="shared" si="14"/>
        <v>0.60000000000000009</v>
      </c>
      <c r="O58" s="176">
        <f t="shared" si="14"/>
        <v>0.6</v>
      </c>
      <c r="P58" s="176">
        <f t="shared" si="14"/>
        <v>0.79999999999999993</v>
      </c>
      <c r="Q58" s="176">
        <f t="shared" si="14"/>
        <v>1</v>
      </c>
      <c r="R58" s="176">
        <f t="shared" si="14"/>
        <v>1.0999999999999999</v>
      </c>
      <c r="S58" s="176">
        <f t="shared" si="14"/>
        <v>1.5</v>
      </c>
      <c r="T58" s="176">
        <f t="shared" si="14"/>
        <v>1.9</v>
      </c>
      <c r="U58" s="176">
        <f t="shared" si="14"/>
        <v>2.2999999999999998</v>
      </c>
      <c r="V58" s="176">
        <f>V52-V55</f>
        <v>2.7</v>
      </c>
      <c r="W58" s="448">
        <f t="shared" si="9"/>
        <v>4.5</v>
      </c>
      <c r="X58" s="65"/>
    </row>
    <row r="59" spans="1:24" x14ac:dyDescent="0.25">
      <c r="A59" s="10"/>
      <c r="B59" s="38" t="s">
        <v>19</v>
      </c>
      <c r="C59" s="179"/>
      <c r="D59" s="179"/>
      <c r="E59" s="179"/>
      <c r="F59" s="179"/>
      <c r="G59" s="179"/>
      <c r="H59" s="179"/>
      <c r="I59" s="179"/>
      <c r="J59" s="179"/>
      <c r="K59" s="179"/>
      <c r="L59" s="179"/>
      <c r="M59" s="179"/>
      <c r="N59" s="179"/>
      <c r="O59" s="179"/>
      <c r="P59" s="179"/>
      <c r="Q59" s="179">
        <v>0.1</v>
      </c>
      <c r="R59" s="179">
        <v>0.1</v>
      </c>
      <c r="S59" s="179">
        <v>0.2</v>
      </c>
      <c r="T59" s="180">
        <v>0.3</v>
      </c>
      <c r="U59" s="185">
        <v>0.8</v>
      </c>
      <c r="V59" s="159">
        <v>1.2</v>
      </c>
      <c r="W59" s="449"/>
      <c r="X59" s="65"/>
    </row>
    <row r="60" spans="1:24" x14ac:dyDescent="0.25">
      <c r="A60" s="10"/>
      <c r="B60" s="39" t="s">
        <v>0</v>
      </c>
      <c r="C60" s="155"/>
      <c r="D60" s="155"/>
      <c r="E60" s="155"/>
      <c r="F60" s="155"/>
      <c r="G60" s="155"/>
      <c r="H60" s="155"/>
      <c r="I60" s="155"/>
      <c r="J60" s="155"/>
      <c r="K60" s="155"/>
      <c r="L60" s="155"/>
      <c r="M60" s="155"/>
      <c r="N60" s="155"/>
      <c r="O60" s="155"/>
      <c r="P60" s="155"/>
      <c r="Q60" s="155">
        <v>0</v>
      </c>
      <c r="R60" s="155">
        <v>0.1</v>
      </c>
      <c r="S60" s="155">
        <v>0.1</v>
      </c>
      <c r="T60" s="155">
        <v>0.2</v>
      </c>
      <c r="U60" s="79">
        <v>0.5</v>
      </c>
      <c r="V60" s="151">
        <v>0.8</v>
      </c>
      <c r="W60" s="448"/>
      <c r="X60" s="65"/>
    </row>
    <row r="61" spans="1:24" x14ac:dyDescent="0.25">
      <c r="A61" s="10"/>
      <c r="B61" s="40" t="s">
        <v>1</v>
      </c>
      <c r="C61" s="176"/>
      <c r="D61" s="176"/>
      <c r="E61" s="176"/>
      <c r="F61" s="176"/>
      <c r="G61" s="176"/>
      <c r="H61" s="176"/>
      <c r="I61" s="176"/>
      <c r="J61" s="176"/>
      <c r="K61" s="176"/>
      <c r="L61" s="176"/>
      <c r="M61" s="176"/>
      <c r="N61" s="176"/>
      <c r="O61" s="176"/>
      <c r="P61" s="176"/>
      <c r="Q61" s="176">
        <v>0.1</v>
      </c>
      <c r="R61" s="176">
        <v>0.1</v>
      </c>
      <c r="S61" s="176">
        <v>0.2</v>
      </c>
      <c r="T61" s="183">
        <v>0.5</v>
      </c>
      <c r="U61" s="97">
        <v>1.2</v>
      </c>
      <c r="V61" s="151">
        <v>1.6</v>
      </c>
      <c r="W61" s="448"/>
      <c r="X61" s="65"/>
    </row>
    <row r="62" spans="1:24" x14ac:dyDescent="0.25">
      <c r="A62" s="10"/>
      <c r="B62" s="38" t="s">
        <v>20</v>
      </c>
      <c r="C62" s="179">
        <f t="shared" ref="C62:F64" si="15">C50</f>
        <v>0.2</v>
      </c>
      <c r="D62" s="179">
        <f t="shared" si="15"/>
        <v>0.2</v>
      </c>
      <c r="E62" s="179">
        <f t="shared" si="15"/>
        <v>0.2</v>
      </c>
      <c r="F62" s="179">
        <f t="shared" si="15"/>
        <v>0.3</v>
      </c>
      <c r="G62" s="179">
        <f t="shared" ref="G62:P62" si="16">G50</f>
        <v>0.4</v>
      </c>
      <c r="H62" s="179">
        <f t="shared" si="16"/>
        <v>0.4</v>
      </c>
      <c r="I62" s="179">
        <f t="shared" si="16"/>
        <v>0.5</v>
      </c>
      <c r="J62" s="179">
        <f t="shared" si="16"/>
        <v>0.5</v>
      </c>
      <c r="K62" s="179">
        <f t="shared" si="16"/>
        <v>0.4</v>
      </c>
      <c r="L62" s="179">
        <f t="shared" si="16"/>
        <v>0.4</v>
      </c>
      <c r="M62" s="179">
        <f t="shared" si="16"/>
        <v>0.5</v>
      </c>
      <c r="N62" s="179">
        <f t="shared" si="16"/>
        <v>0.6</v>
      </c>
      <c r="O62" s="179">
        <f t="shared" si="16"/>
        <v>0.7</v>
      </c>
      <c r="P62" s="179">
        <f t="shared" si="16"/>
        <v>0.8</v>
      </c>
      <c r="Q62" s="179">
        <f t="shared" ref="Q62:V64" si="17">Q50-Q59</f>
        <v>1.0999999999999999</v>
      </c>
      <c r="R62" s="179">
        <f t="shared" si="17"/>
        <v>1.2999999999999998</v>
      </c>
      <c r="S62" s="179">
        <f t="shared" si="17"/>
        <v>1.6</v>
      </c>
      <c r="T62" s="179">
        <f t="shared" si="17"/>
        <v>2.1</v>
      </c>
      <c r="U62" s="179">
        <f t="shared" si="17"/>
        <v>2.4000000000000004</v>
      </c>
      <c r="V62" s="179">
        <f t="shared" si="17"/>
        <v>2.7</v>
      </c>
      <c r="W62" s="449">
        <f t="shared" ref="W62:W94" si="18">V62/N62</f>
        <v>4.5000000000000009</v>
      </c>
      <c r="X62" s="65"/>
    </row>
    <row r="63" spans="1:24" x14ac:dyDescent="0.25">
      <c r="A63" s="10"/>
      <c r="B63" s="39" t="s">
        <v>0</v>
      </c>
      <c r="C63" s="155">
        <f t="shared" si="15"/>
        <v>0.1</v>
      </c>
      <c r="D63" s="155">
        <f t="shared" si="15"/>
        <v>0.1</v>
      </c>
      <c r="E63" s="155">
        <f t="shared" si="15"/>
        <v>0.1</v>
      </c>
      <c r="F63" s="155">
        <f t="shared" si="15"/>
        <v>0.2</v>
      </c>
      <c r="G63" s="155">
        <f t="shared" ref="G63:P63" si="19">G51</f>
        <v>0.2</v>
      </c>
      <c r="H63" s="155">
        <f t="shared" si="19"/>
        <v>0.3</v>
      </c>
      <c r="I63" s="155">
        <f t="shared" si="19"/>
        <v>0.3</v>
      </c>
      <c r="J63" s="155">
        <f t="shared" si="19"/>
        <v>0.3</v>
      </c>
      <c r="K63" s="155">
        <f t="shared" si="19"/>
        <v>0.3</v>
      </c>
      <c r="L63" s="155">
        <f t="shared" si="19"/>
        <v>0.2</v>
      </c>
      <c r="M63" s="155">
        <f t="shared" si="19"/>
        <v>0.3</v>
      </c>
      <c r="N63" s="155">
        <f t="shared" si="19"/>
        <v>0.4</v>
      </c>
      <c r="O63" s="155">
        <f t="shared" si="19"/>
        <v>0.4</v>
      </c>
      <c r="P63" s="155">
        <f t="shared" si="19"/>
        <v>0.5</v>
      </c>
      <c r="Q63" s="155">
        <f t="shared" si="17"/>
        <v>0.7</v>
      </c>
      <c r="R63" s="155">
        <f t="shared" si="17"/>
        <v>0.70000000000000007</v>
      </c>
      <c r="S63" s="155">
        <f t="shared" si="17"/>
        <v>1</v>
      </c>
      <c r="T63" s="155">
        <f t="shared" si="17"/>
        <v>1.2</v>
      </c>
      <c r="U63" s="155">
        <f t="shared" si="17"/>
        <v>1.4</v>
      </c>
      <c r="V63" s="155">
        <f t="shared" si="17"/>
        <v>1.5999999999999999</v>
      </c>
      <c r="W63" s="448">
        <f t="shared" si="18"/>
        <v>3.9999999999999996</v>
      </c>
      <c r="X63" s="65"/>
    </row>
    <row r="64" spans="1:24" x14ac:dyDescent="0.25">
      <c r="A64" s="10"/>
      <c r="B64" s="40" t="s">
        <v>1</v>
      </c>
      <c r="C64" s="176">
        <f t="shared" si="15"/>
        <v>0.3</v>
      </c>
      <c r="D64" s="176">
        <f t="shared" si="15"/>
        <v>0.3</v>
      </c>
      <c r="E64" s="176">
        <f t="shared" si="15"/>
        <v>0.3</v>
      </c>
      <c r="F64" s="176">
        <f t="shared" si="15"/>
        <v>0.5</v>
      </c>
      <c r="G64" s="176">
        <f t="shared" ref="G64:P64" si="20">G52</f>
        <v>0.6</v>
      </c>
      <c r="H64" s="176">
        <f t="shared" si="20"/>
        <v>0.6</v>
      </c>
      <c r="I64" s="176">
        <f t="shared" si="20"/>
        <v>0.8</v>
      </c>
      <c r="J64" s="176">
        <f t="shared" si="20"/>
        <v>0.7</v>
      </c>
      <c r="K64" s="176">
        <f t="shared" si="20"/>
        <v>0.7</v>
      </c>
      <c r="L64" s="176">
        <f t="shared" si="20"/>
        <v>0.6</v>
      </c>
      <c r="M64" s="176">
        <f t="shared" si="20"/>
        <v>0.8</v>
      </c>
      <c r="N64" s="176">
        <f t="shared" si="20"/>
        <v>0.8</v>
      </c>
      <c r="O64" s="176">
        <f t="shared" si="20"/>
        <v>1</v>
      </c>
      <c r="P64" s="176">
        <f t="shared" si="20"/>
        <v>1.2</v>
      </c>
      <c r="Q64" s="176">
        <f t="shared" si="17"/>
        <v>1.5</v>
      </c>
      <c r="R64" s="176">
        <f t="shared" si="17"/>
        <v>1.7999999999999998</v>
      </c>
      <c r="S64" s="176">
        <f t="shared" si="17"/>
        <v>2.2999999999999998</v>
      </c>
      <c r="T64" s="176">
        <f t="shared" si="17"/>
        <v>2.9</v>
      </c>
      <c r="U64" s="176">
        <f t="shared" si="17"/>
        <v>3.3</v>
      </c>
      <c r="V64" s="176">
        <f t="shared" si="17"/>
        <v>3.9</v>
      </c>
      <c r="W64" s="448">
        <f t="shared" si="18"/>
        <v>4.875</v>
      </c>
      <c r="X64" s="65"/>
    </row>
    <row r="65" spans="1:24" ht="15" x14ac:dyDescent="0.25">
      <c r="A65" s="10"/>
      <c r="B65" s="254" t="s">
        <v>33</v>
      </c>
      <c r="C65" s="119">
        <v>0.4</v>
      </c>
      <c r="D65" s="119">
        <v>0.5</v>
      </c>
      <c r="E65" s="119">
        <v>0.6</v>
      </c>
      <c r="F65" s="119">
        <v>0.7</v>
      </c>
      <c r="G65" s="119">
        <v>0.8</v>
      </c>
      <c r="H65" s="119">
        <v>0.9</v>
      </c>
      <c r="I65" s="119">
        <v>1.1000000000000001</v>
      </c>
      <c r="J65" s="119">
        <v>1.3</v>
      </c>
      <c r="K65" s="119">
        <v>1.5</v>
      </c>
      <c r="L65" s="119">
        <v>1.6</v>
      </c>
      <c r="M65" s="119">
        <v>1.8</v>
      </c>
      <c r="N65" s="119">
        <v>2.1</v>
      </c>
      <c r="O65" s="119">
        <v>2.2000000000000002</v>
      </c>
      <c r="P65" s="119">
        <v>2.1</v>
      </c>
      <c r="Q65" s="119">
        <v>2.2000000000000002</v>
      </c>
      <c r="R65" s="119">
        <v>2.5</v>
      </c>
      <c r="S65" s="119">
        <v>2.7</v>
      </c>
      <c r="T65" s="119">
        <v>3.3</v>
      </c>
      <c r="U65" s="119">
        <v>3.6</v>
      </c>
      <c r="V65" s="119">
        <v>3.3</v>
      </c>
      <c r="W65" s="447">
        <f t="shared" si="18"/>
        <v>1.5714285714285712</v>
      </c>
      <c r="X65" s="65"/>
    </row>
    <row r="66" spans="1:24" x14ac:dyDescent="0.25">
      <c r="A66" s="10"/>
      <c r="B66" s="39" t="s">
        <v>10</v>
      </c>
      <c r="C66" s="155">
        <v>0.3</v>
      </c>
      <c r="D66" s="155">
        <v>0.3</v>
      </c>
      <c r="E66" s="155">
        <v>0.4</v>
      </c>
      <c r="F66" s="155">
        <v>0.5</v>
      </c>
      <c r="G66" s="155">
        <v>0.6</v>
      </c>
      <c r="H66" s="155">
        <v>0.7</v>
      </c>
      <c r="I66" s="155">
        <v>0.8</v>
      </c>
      <c r="J66" s="155">
        <v>1</v>
      </c>
      <c r="K66" s="155">
        <v>1.2</v>
      </c>
      <c r="L66" s="155">
        <v>1.3</v>
      </c>
      <c r="M66" s="155">
        <v>1.5</v>
      </c>
      <c r="N66" s="155">
        <v>1.6</v>
      </c>
      <c r="O66" s="155">
        <v>1.8</v>
      </c>
      <c r="P66" s="155">
        <v>1.7</v>
      </c>
      <c r="Q66" s="155">
        <v>1.9</v>
      </c>
      <c r="R66" s="155">
        <v>2.1</v>
      </c>
      <c r="S66" s="155">
        <v>2.2999999999999998</v>
      </c>
      <c r="T66" s="155">
        <v>2.7</v>
      </c>
      <c r="U66" s="186">
        <v>2.9</v>
      </c>
      <c r="V66" s="151">
        <v>2.7</v>
      </c>
      <c r="W66" s="448">
        <f t="shared" si="18"/>
        <v>1.6875</v>
      </c>
      <c r="X66" s="65"/>
    </row>
    <row r="67" spans="1:24" x14ac:dyDescent="0.25">
      <c r="A67" s="10"/>
      <c r="B67" s="39" t="s">
        <v>11</v>
      </c>
      <c r="C67" s="155">
        <v>0.5</v>
      </c>
      <c r="D67" s="155">
        <v>0.6</v>
      </c>
      <c r="E67" s="155">
        <v>0.7</v>
      </c>
      <c r="F67" s="155">
        <v>0.9</v>
      </c>
      <c r="G67" s="155">
        <v>0.9</v>
      </c>
      <c r="H67" s="155">
        <v>1.1000000000000001</v>
      </c>
      <c r="I67" s="155">
        <v>1.3</v>
      </c>
      <c r="J67" s="155">
        <v>1.6</v>
      </c>
      <c r="K67" s="155">
        <v>1.7</v>
      </c>
      <c r="L67" s="155">
        <v>2</v>
      </c>
      <c r="M67" s="155">
        <v>2.2000000000000002</v>
      </c>
      <c r="N67" s="155">
        <v>2.6</v>
      </c>
      <c r="O67" s="155">
        <v>2.6</v>
      </c>
      <c r="P67" s="155">
        <v>2.4</v>
      </c>
      <c r="Q67" s="155">
        <v>2.5</v>
      </c>
      <c r="R67" s="155">
        <v>2.8</v>
      </c>
      <c r="S67" s="155">
        <v>3.2</v>
      </c>
      <c r="T67" s="155">
        <v>4</v>
      </c>
      <c r="U67" s="81">
        <v>4.2</v>
      </c>
      <c r="V67" s="151">
        <v>3.9</v>
      </c>
      <c r="W67" s="448">
        <f t="shared" si="18"/>
        <v>1.5</v>
      </c>
      <c r="X67" s="65"/>
    </row>
    <row r="68" spans="1:24" x14ac:dyDescent="0.25">
      <c r="A68" s="10"/>
      <c r="B68" s="38" t="s">
        <v>22</v>
      </c>
      <c r="C68" s="179">
        <v>0.2</v>
      </c>
      <c r="D68" s="179">
        <v>0.3</v>
      </c>
      <c r="E68" s="179">
        <v>0.4</v>
      </c>
      <c r="F68" s="179">
        <v>0.5</v>
      </c>
      <c r="G68" s="179">
        <v>0.6</v>
      </c>
      <c r="H68" s="179">
        <v>0.7</v>
      </c>
      <c r="I68" s="179">
        <v>0.8</v>
      </c>
      <c r="J68" s="179">
        <v>1</v>
      </c>
      <c r="K68" s="179">
        <v>1.2</v>
      </c>
      <c r="L68" s="179">
        <v>1.3</v>
      </c>
      <c r="M68" s="179">
        <v>1.5</v>
      </c>
      <c r="N68" s="179">
        <v>1.8</v>
      </c>
      <c r="O68" s="179">
        <v>1.9</v>
      </c>
      <c r="P68" s="179">
        <v>1.8</v>
      </c>
      <c r="Q68" s="179">
        <v>1.8</v>
      </c>
      <c r="R68" s="179">
        <v>2.1</v>
      </c>
      <c r="S68" s="179">
        <v>2.2999999999999998</v>
      </c>
      <c r="T68" s="180">
        <v>2.9</v>
      </c>
      <c r="U68" s="185">
        <v>3.1</v>
      </c>
      <c r="V68" s="159">
        <v>2.8</v>
      </c>
      <c r="W68" s="449">
        <f t="shared" si="18"/>
        <v>1.5555555555555554</v>
      </c>
      <c r="X68" s="65"/>
    </row>
    <row r="69" spans="1:24" x14ac:dyDescent="0.25">
      <c r="A69" s="10"/>
      <c r="B69" s="39" t="s">
        <v>0</v>
      </c>
      <c r="C69" s="155">
        <v>0.2</v>
      </c>
      <c r="D69" s="155">
        <v>0.2</v>
      </c>
      <c r="E69" s="155">
        <v>0.3</v>
      </c>
      <c r="F69" s="155">
        <v>0.4</v>
      </c>
      <c r="G69" s="155">
        <v>0.4</v>
      </c>
      <c r="H69" s="155">
        <v>0.5</v>
      </c>
      <c r="I69" s="155">
        <v>0.6</v>
      </c>
      <c r="J69" s="155">
        <v>0.7</v>
      </c>
      <c r="K69" s="155">
        <v>1</v>
      </c>
      <c r="L69" s="155">
        <v>1</v>
      </c>
      <c r="M69" s="155">
        <v>1.2</v>
      </c>
      <c r="N69" s="155">
        <v>1.3</v>
      </c>
      <c r="O69" s="155">
        <v>1.5</v>
      </c>
      <c r="P69" s="155">
        <v>1.4</v>
      </c>
      <c r="Q69" s="155">
        <v>1.5</v>
      </c>
      <c r="R69" s="155">
        <v>1.8</v>
      </c>
      <c r="S69" s="155">
        <v>1.9</v>
      </c>
      <c r="T69" s="155">
        <v>2.2999999999999998</v>
      </c>
      <c r="U69" s="79">
        <v>2.4</v>
      </c>
      <c r="V69" s="151">
        <v>2.2000000000000002</v>
      </c>
      <c r="W69" s="448">
        <f t="shared" si="18"/>
        <v>1.6923076923076923</v>
      </c>
      <c r="X69" s="65"/>
    </row>
    <row r="70" spans="1:24" x14ac:dyDescent="0.25">
      <c r="A70" s="10"/>
      <c r="B70" s="40" t="s">
        <v>1</v>
      </c>
      <c r="C70" s="155">
        <v>0.3</v>
      </c>
      <c r="D70" s="155">
        <v>0.4</v>
      </c>
      <c r="E70" s="155">
        <v>0.5</v>
      </c>
      <c r="F70" s="155">
        <v>0.7</v>
      </c>
      <c r="G70" s="155">
        <v>0.7</v>
      </c>
      <c r="H70" s="155">
        <v>0.9</v>
      </c>
      <c r="I70" s="155">
        <v>1</v>
      </c>
      <c r="J70" s="155">
        <v>1.3</v>
      </c>
      <c r="K70" s="155">
        <v>1.4</v>
      </c>
      <c r="L70" s="155">
        <v>1.6</v>
      </c>
      <c r="M70" s="155">
        <v>1.8</v>
      </c>
      <c r="N70" s="155">
        <v>2.2000000000000002</v>
      </c>
      <c r="O70" s="155">
        <v>2.2000000000000002</v>
      </c>
      <c r="P70" s="155">
        <v>2.1</v>
      </c>
      <c r="Q70" s="155">
        <v>2.2000000000000002</v>
      </c>
      <c r="R70" s="155">
        <v>2.5</v>
      </c>
      <c r="S70" s="155">
        <v>2.7</v>
      </c>
      <c r="T70" s="155">
        <v>3.5</v>
      </c>
      <c r="U70" s="97">
        <v>3.7</v>
      </c>
      <c r="V70" s="151">
        <v>3.4</v>
      </c>
      <c r="W70" s="448">
        <f t="shared" si="18"/>
        <v>1.5454545454545452</v>
      </c>
      <c r="X70" s="65"/>
    </row>
    <row r="71" spans="1:24" x14ac:dyDescent="0.25">
      <c r="A71" s="10"/>
      <c r="B71" s="38" t="s">
        <v>24</v>
      </c>
      <c r="C71" s="179">
        <f>C65-C68</f>
        <v>0.2</v>
      </c>
      <c r="D71" s="179">
        <f t="shared" ref="D71:U71" si="21">D65-D68</f>
        <v>0.2</v>
      </c>
      <c r="E71" s="179">
        <f t="shared" si="21"/>
        <v>0.19999999999999996</v>
      </c>
      <c r="F71" s="179">
        <f t="shared" si="21"/>
        <v>0.19999999999999996</v>
      </c>
      <c r="G71" s="179">
        <f t="shared" si="21"/>
        <v>0.20000000000000007</v>
      </c>
      <c r="H71" s="179">
        <f t="shared" si="21"/>
        <v>0.20000000000000007</v>
      </c>
      <c r="I71" s="179">
        <f t="shared" si="21"/>
        <v>0.30000000000000004</v>
      </c>
      <c r="J71" s="179">
        <f t="shared" si="21"/>
        <v>0.30000000000000004</v>
      </c>
      <c r="K71" s="179">
        <f t="shared" si="21"/>
        <v>0.30000000000000004</v>
      </c>
      <c r="L71" s="179">
        <f t="shared" si="21"/>
        <v>0.30000000000000004</v>
      </c>
      <c r="M71" s="179">
        <f t="shared" si="21"/>
        <v>0.30000000000000004</v>
      </c>
      <c r="N71" s="179">
        <f t="shared" si="21"/>
        <v>0.30000000000000004</v>
      </c>
      <c r="O71" s="179">
        <f t="shared" si="21"/>
        <v>0.30000000000000027</v>
      </c>
      <c r="P71" s="179">
        <f t="shared" si="21"/>
        <v>0.30000000000000004</v>
      </c>
      <c r="Q71" s="179">
        <f t="shared" si="21"/>
        <v>0.40000000000000013</v>
      </c>
      <c r="R71" s="179">
        <f t="shared" si="21"/>
        <v>0.39999999999999991</v>
      </c>
      <c r="S71" s="179">
        <f t="shared" si="21"/>
        <v>0.40000000000000036</v>
      </c>
      <c r="T71" s="179">
        <f t="shared" si="21"/>
        <v>0.39999999999999991</v>
      </c>
      <c r="U71" s="179">
        <f t="shared" si="21"/>
        <v>0.5</v>
      </c>
      <c r="V71" s="179">
        <f>V65-V68</f>
        <v>0.5</v>
      </c>
      <c r="W71" s="449">
        <f t="shared" si="18"/>
        <v>1.6666666666666665</v>
      </c>
      <c r="X71" s="65"/>
    </row>
    <row r="72" spans="1:24" x14ac:dyDescent="0.25">
      <c r="A72" s="10"/>
      <c r="B72" s="39" t="s">
        <v>0</v>
      </c>
      <c r="C72" s="155">
        <f>C66-C69</f>
        <v>9.9999999999999978E-2</v>
      </c>
      <c r="D72" s="155">
        <f t="shared" ref="D72:U72" si="22">D66-D69</f>
        <v>9.9999999999999978E-2</v>
      </c>
      <c r="E72" s="155">
        <f t="shared" si="22"/>
        <v>0.10000000000000003</v>
      </c>
      <c r="F72" s="155">
        <f t="shared" si="22"/>
        <v>9.9999999999999978E-2</v>
      </c>
      <c r="G72" s="155">
        <f t="shared" si="22"/>
        <v>0.19999999999999996</v>
      </c>
      <c r="H72" s="155">
        <f t="shared" si="22"/>
        <v>0.19999999999999996</v>
      </c>
      <c r="I72" s="155">
        <f t="shared" si="22"/>
        <v>0.20000000000000007</v>
      </c>
      <c r="J72" s="155">
        <f t="shared" si="22"/>
        <v>0.30000000000000004</v>
      </c>
      <c r="K72" s="155">
        <f t="shared" si="22"/>
        <v>0.19999999999999996</v>
      </c>
      <c r="L72" s="155">
        <f t="shared" si="22"/>
        <v>0.30000000000000004</v>
      </c>
      <c r="M72" s="155">
        <f t="shared" si="22"/>
        <v>0.30000000000000004</v>
      </c>
      <c r="N72" s="155">
        <f t="shared" si="22"/>
        <v>0.30000000000000004</v>
      </c>
      <c r="O72" s="155">
        <f t="shared" si="22"/>
        <v>0.30000000000000004</v>
      </c>
      <c r="P72" s="155">
        <f t="shared" si="22"/>
        <v>0.30000000000000004</v>
      </c>
      <c r="Q72" s="155">
        <f t="shared" si="22"/>
        <v>0.39999999999999991</v>
      </c>
      <c r="R72" s="155">
        <f t="shared" si="22"/>
        <v>0.30000000000000004</v>
      </c>
      <c r="S72" s="155">
        <f t="shared" si="22"/>
        <v>0.39999999999999991</v>
      </c>
      <c r="T72" s="155">
        <f t="shared" si="22"/>
        <v>0.40000000000000036</v>
      </c>
      <c r="U72" s="155">
        <f t="shared" si="22"/>
        <v>0.5</v>
      </c>
      <c r="V72" s="155">
        <f>V66-V69</f>
        <v>0.5</v>
      </c>
      <c r="W72" s="448">
        <f t="shared" si="18"/>
        <v>1.6666666666666665</v>
      </c>
      <c r="X72" s="65"/>
    </row>
    <row r="73" spans="1:24" x14ac:dyDescent="0.25">
      <c r="A73" s="10"/>
      <c r="B73" s="40" t="s">
        <v>1</v>
      </c>
      <c r="C73" s="155">
        <f>C67-C70</f>
        <v>0.2</v>
      </c>
      <c r="D73" s="155">
        <f t="shared" ref="D73:U73" si="23">D67-D70</f>
        <v>0.19999999999999996</v>
      </c>
      <c r="E73" s="155">
        <f t="shared" si="23"/>
        <v>0.19999999999999996</v>
      </c>
      <c r="F73" s="155">
        <f t="shared" si="23"/>
        <v>0.20000000000000007</v>
      </c>
      <c r="G73" s="155">
        <f t="shared" si="23"/>
        <v>0.20000000000000007</v>
      </c>
      <c r="H73" s="155">
        <f t="shared" si="23"/>
        <v>0.20000000000000007</v>
      </c>
      <c r="I73" s="155">
        <f t="shared" si="23"/>
        <v>0.30000000000000004</v>
      </c>
      <c r="J73" s="155">
        <f t="shared" si="23"/>
        <v>0.30000000000000004</v>
      </c>
      <c r="K73" s="155">
        <f t="shared" si="23"/>
        <v>0.30000000000000004</v>
      </c>
      <c r="L73" s="155">
        <f t="shared" si="23"/>
        <v>0.39999999999999991</v>
      </c>
      <c r="M73" s="155">
        <f t="shared" si="23"/>
        <v>0.40000000000000013</v>
      </c>
      <c r="N73" s="155">
        <f t="shared" si="23"/>
        <v>0.39999999999999991</v>
      </c>
      <c r="O73" s="155">
        <f t="shared" si="23"/>
        <v>0.39999999999999991</v>
      </c>
      <c r="P73" s="155">
        <f t="shared" si="23"/>
        <v>0.29999999999999982</v>
      </c>
      <c r="Q73" s="155">
        <f t="shared" si="23"/>
        <v>0.29999999999999982</v>
      </c>
      <c r="R73" s="155">
        <f t="shared" si="23"/>
        <v>0.29999999999999982</v>
      </c>
      <c r="S73" s="155">
        <f t="shared" si="23"/>
        <v>0.5</v>
      </c>
      <c r="T73" s="155">
        <f t="shared" si="23"/>
        <v>0.5</v>
      </c>
      <c r="U73" s="155">
        <f t="shared" si="23"/>
        <v>0.5</v>
      </c>
      <c r="V73" s="155">
        <f>V67-V70</f>
        <v>0.5</v>
      </c>
      <c r="W73" s="448">
        <f t="shared" si="18"/>
        <v>1.2500000000000002</v>
      </c>
      <c r="X73" s="65"/>
    </row>
    <row r="74" spans="1:24" x14ac:dyDescent="0.25">
      <c r="A74" s="10"/>
      <c r="B74" s="38" t="s">
        <v>23</v>
      </c>
      <c r="C74" s="179"/>
      <c r="D74" s="179"/>
      <c r="E74" s="179">
        <v>0.1</v>
      </c>
      <c r="F74" s="179">
        <v>0.1</v>
      </c>
      <c r="G74" s="179">
        <v>0.1</v>
      </c>
      <c r="H74" s="179">
        <v>0.1</v>
      </c>
      <c r="I74" s="179">
        <v>0.1</v>
      </c>
      <c r="J74" s="179">
        <v>0.1</v>
      </c>
      <c r="K74" s="179">
        <v>0.1</v>
      </c>
      <c r="L74" s="179">
        <v>0.2</v>
      </c>
      <c r="M74" s="179">
        <v>0.2</v>
      </c>
      <c r="N74" s="179">
        <v>0.2</v>
      </c>
      <c r="O74" s="179">
        <v>0.2</v>
      </c>
      <c r="P74" s="179">
        <v>0.2</v>
      </c>
      <c r="Q74" s="179">
        <v>0.2</v>
      </c>
      <c r="R74" s="179">
        <v>0.4</v>
      </c>
      <c r="S74" s="179">
        <v>0.6</v>
      </c>
      <c r="T74" s="180">
        <v>1.1000000000000001</v>
      </c>
      <c r="U74" s="187">
        <v>1.5</v>
      </c>
      <c r="V74" s="159">
        <v>1.6</v>
      </c>
      <c r="W74" s="449">
        <f t="shared" si="18"/>
        <v>8</v>
      </c>
      <c r="X74" s="65"/>
    </row>
    <row r="75" spans="1:24" x14ac:dyDescent="0.25">
      <c r="A75" s="10"/>
      <c r="B75" s="39" t="s">
        <v>0</v>
      </c>
      <c r="C75" s="155"/>
      <c r="D75" s="155"/>
      <c r="E75" s="155"/>
      <c r="F75" s="155">
        <v>0.1</v>
      </c>
      <c r="G75" s="155">
        <v>0.1</v>
      </c>
      <c r="H75" s="155">
        <v>0.1</v>
      </c>
      <c r="I75" s="155">
        <v>0.1</v>
      </c>
      <c r="J75" s="155">
        <v>0.1</v>
      </c>
      <c r="K75" s="155">
        <v>0.2</v>
      </c>
      <c r="L75" s="155">
        <v>0.2</v>
      </c>
      <c r="M75" s="155">
        <v>0.2</v>
      </c>
      <c r="N75" s="155">
        <v>0.2</v>
      </c>
      <c r="O75" s="155">
        <v>0.2</v>
      </c>
      <c r="P75" s="155">
        <v>0.2</v>
      </c>
      <c r="Q75" s="155">
        <v>0.2</v>
      </c>
      <c r="R75" s="155">
        <v>0.3</v>
      </c>
      <c r="S75" s="155">
        <v>0.5</v>
      </c>
      <c r="T75" s="155">
        <v>0.7</v>
      </c>
      <c r="U75" s="79">
        <v>1.1000000000000001</v>
      </c>
      <c r="V75" s="151">
        <v>1.1000000000000001</v>
      </c>
      <c r="W75" s="448">
        <f t="shared" si="18"/>
        <v>5.5</v>
      </c>
      <c r="X75" s="65"/>
    </row>
    <row r="76" spans="1:24" x14ac:dyDescent="0.25">
      <c r="A76" s="10"/>
      <c r="B76" s="40" t="s">
        <v>1</v>
      </c>
      <c r="C76" s="155"/>
      <c r="D76" s="155"/>
      <c r="E76" s="155">
        <v>0.1</v>
      </c>
      <c r="F76" s="155">
        <v>0.1</v>
      </c>
      <c r="G76" s="155">
        <v>0.1</v>
      </c>
      <c r="H76" s="155">
        <v>0.1</v>
      </c>
      <c r="I76" s="155">
        <v>0.1</v>
      </c>
      <c r="J76" s="155">
        <v>0.2</v>
      </c>
      <c r="K76" s="155">
        <v>0.1</v>
      </c>
      <c r="L76" s="155">
        <v>0.2</v>
      </c>
      <c r="M76" s="155">
        <v>0.2</v>
      </c>
      <c r="N76" s="155">
        <v>0.3</v>
      </c>
      <c r="O76" s="155">
        <v>0.2</v>
      </c>
      <c r="P76" s="155">
        <v>0.2</v>
      </c>
      <c r="Q76" s="155">
        <v>0.3</v>
      </c>
      <c r="R76" s="155">
        <v>0.4</v>
      </c>
      <c r="S76" s="155">
        <v>0.7</v>
      </c>
      <c r="T76" s="155">
        <v>1.4</v>
      </c>
      <c r="U76" s="81">
        <v>2</v>
      </c>
      <c r="V76" s="151">
        <v>2.1</v>
      </c>
      <c r="W76" s="448">
        <f t="shared" si="18"/>
        <v>7.0000000000000009</v>
      </c>
      <c r="X76" s="65"/>
    </row>
    <row r="77" spans="1:24" x14ac:dyDescent="0.25">
      <c r="A77" s="10"/>
      <c r="B77" s="38" t="s">
        <v>25</v>
      </c>
      <c r="C77" s="179">
        <f>C65-C74</f>
        <v>0.4</v>
      </c>
      <c r="D77" s="179">
        <f t="shared" ref="D77:U77" si="24">D65-D74</f>
        <v>0.5</v>
      </c>
      <c r="E77" s="179">
        <f t="shared" si="24"/>
        <v>0.5</v>
      </c>
      <c r="F77" s="179">
        <f t="shared" si="24"/>
        <v>0.6</v>
      </c>
      <c r="G77" s="179">
        <f t="shared" si="24"/>
        <v>0.70000000000000007</v>
      </c>
      <c r="H77" s="179">
        <f t="shared" si="24"/>
        <v>0.8</v>
      </c>
      <c r="I77" s="179">
        <f t="shared" si="24"/>
        <v>1</v>
      </c>
      <c r="J77" s="179">
        <f t="shared" si="24"/>
        <v>1.2</v>
      </c>
      <c r="K77" s="179">
        <f t="shared" si="24"/>
        <v>1.4</v>
      </c>
      <c r="L77" s="179">
        <f t="shared" si="24"/>
        <v>1.4000000000000001</v>
      </c>
      <c r="M77" s="179">
        <f t="shared" si="24"/>
        <v>1.6</v>
      </c>
      <c r="N77" s="179">
        <f t="shared" si="24"/>
        <v>1.9000000000000001</v>
      </c>
      <c r="O77" s="179">
        <f t="shared" si="24"/>
        <v>2</v>
      </c>
      <c r="P77" s="179">
        <f t="shared" si="24"/>
        <v>1.9000000000000001</v>
      </c>
      <c r="Q77" s="179">
        <f t="shared" si="24"/>
        <v>2</v>
      </c>
      <c r="R77" s="179">
        <f t="shared" si="24"/>
        <v>2.1</v>
      </c>
      <c r="S77" s="179">
        <f t="shared" si="24"/>
        <v>2.1</v>
      </c>
      <c r="T77" s="179">
        <f t="shared" si="24"/>
        <v>2.1999999999999997</v>
      </c>
      <c r="U77" s="179">
        <f t="shared" si="24"/>
        <v>2.1</v>
      </c>
      <c r="V77" s="179">
        <f>V65-V74</f>
        <v>1.6999999999999997</v>
      </c>
      <c r="W77" s="449">
        <f t="shared" si="18"/>
        <v>0.89473684210526294</v>
      </c>
      <c r="X77" s="65"/>
    </row>
    <row r="78" spans="1:24" x14ac:dyDescent="0.25">
      <c r="A78" s="10"/>
      <c r="B78" s="39" t="s">
        <v>0</v>
      </c>
      <c r="C78" s="155">
        <f>C66-C75</f>
        <v>0.3</v>
      </c>
      <c r="D78" s="155">
        <f t="shared" ref="D78:U78" si="25">D66-D75</f>
        <v>0.3</v>
      </c>
      <c r="E78" s="155">
        <f t="shared" si="25"/>
        <v>0.4</v>
      </c>
      <c r="F78" s="155">
        <f t="shared" si="25"/>
        <v>0.4</v>
      </c>
      <c r="G78" s="155">
        <f t="shared" si="25"/>
        <v>0.5</v>
      </c>
      <c r="H78" s="155">
        <f t="shared" si="25"/>
        <v>0.6</v>
      </c>
      <c r="I78" s="155">
        <f t="shared" si="25"/>
        <v>0.70000000000000007</v>
      </c>
      <c r="J78" s="155">
        <f t="shared" si="25"/>
        <v>0.9</v>
      </c>
      <c r="K78" s="155">
        <f t="shared" si="25"/>
        <v>1</v>
      </c>
      <c r="L78" s="155">
        <f t="shared" si="25"/>
        <v>1.1000000000000001</v>
      </c>
      <c r="M78" s="155">
        <f t="shared" si="25"/>
        <v>1.3</v>
      </c>
      <c r="N78" s="155">
        <f t="shared" si="25"/>
        <v>1.4000000000000001</v>
      </c>
      <c r="O78" s="155">
        <f t="shared" si="25"/>
        <v>1.6</v>
      </c>
      <c r="P78" s="155">
        <f t="shared" si="25"/>
        <v>1.5</v>
      </c>
      <c r="Q78" s="155">
        <f t="shared" si="25"/>
        <v>1.7</v>
      </c>
      <c r="R78" s="155">
        <f t="shared" si="25"/>
        <v>1.8</v>
      </c>
      <c r="S78" s="155">
        <f t="shared" si="25"/>
        <v>1.7999999999999998</v>
      </c>
      <c r="T78" s="155">
        <f t="shared" si="25"/>
        <v>2</v>
      </c>
      <c r="U78" s="155">
        <f t="shared" si="25"/>
        <v>1.7999999999999998</v>
      </c>
      <c r="V78" s="155">
        <f>V66-V75</f>
        <v>1.6</v>
      </c>
      <c r="W78" s="448">
        <f t="shared" si="18"/>
        <v>1.1428571428571428</v>
      </c>
      <c r="X78" s="65"/>
    </row>
    <row r="79" spans="1:24" x14ac:dyDescent="0.25">
      <c r="A79" s="10"/>
      <c r="B79" s="40" t="s">
        <v>1</v>
      </c>
      <c r="C79" s="155">
        <f>C67-C76</f>
        <v>0.5</v>
      </c>
      <c r="D79" s="155">
        <f t="shared" ref="D79:U79" si="26">D67-D76</f>
        <v>0.6</v>
      </c>
      <c r="E79" s="155">
        <f t="shared" si="26"/>
        <v>0.6</v>
      </c>
      <c r="F79" s="155">
        <f t="shared" si="26"/>
        <v>0.8</v>
      </c>
      <c r="G79" s="155">
        <f t="shared" si="26"/>
        <v>0.8</v>
      </c>
      <c r="H79" s="155">
        <f t="shared" si="26"/>
        <v>1</v>
      </c>
      <c r="I79" s="155">
        <f t="shared" si="26"/>
        <v>1.2</v>
      </c>
      <c r="J79" s="155">
        <f t="shared" si="26"/>
        <v>1.4000000000000001</v>
      </c>
      <c r="K79" s="155">
        <f t="shared" si="26"/>
        <v>1.5999999999999999</v>
      </c>
      <c r="L79" s="155">
        <f t="shared" si="26"/>
        <v>1.8</v>
      </c>
      <c r="M79" s="155">
        <f t="shared" si="26"/>
        <v>2</v>
      </c>
      <c r="N79" s="155">
        <f t="shared" si="26"/>
        <v>2.3000000000000003</v>
      </c>
      <c r="O79" s="155">
        <f t="shared" si="26"/>
        <v>2.4</v>
      </c>
      <c r="P79" s="155">
        <f t="shared" si="26"/>
        <v>2.1999999999999997</v>
      </c>
      <c r="Q79" s="155">
        <f t="shared" si="26"/>
        <v>2.2000000000000002</v>
      </c>
      <c r="R79" s="155">
        <f t="shared" si="26"/>
        <v>2.4</v>
      </c>
      <c r="S79" s="155">
        <f t="shared" si="26"/>
        <v>2.5</v>
      </c>
      <c r="T79" s="155">
        <f t="shared" si="26"/>
        <v>2.6</v>
      </c>
      <c r="U79" s="155">
        <f t="shared" si="26"/>
        <v>2.2000000000000002</v>
      </c>
      <c r="V79" s="155">
        <f>V67-V76</f>
        <v>1.7999999999999998</v>
      </c>
      <c r="W79" s="448">
        <f t="shared" si="18"/>
        <v>0.78260869565217372</v>
      </c>
      <c r="X79" s="65"/>
    </row>
    <row r="80" spans="1:24" ht="15" x14ac:dyDescent="0.25">
      <c r="A80" s="10"/>
      <c r="B80" s="254" t="s">
        <v>37</v>
      </c>
      <c r="C80" s="119">
        <v>0.6</v>
      </c>
      <c r="D80" s="119">
        <v>0.6</v>
      </c>
      <c r="E80" s="119">
        <v>0.7</v>
      </c>
      <c r="F80" s="119">
        <v>0.8</v>
      </c>
      <c r="G80" s="119">
        <v>0.9</v>
      </c>
      <c r="H80" s="119">
        <v>0.9</v>
      </c>
      <c r="I80" s="119">
        <v>0.9</v>
      </c>
      <c r="J80" s="119">
        <v>1</v>
      </c>
      <c r="K80" s="119">
        <v>1.1000000000000001</v>
      </c>
      <c r="L80" s="119">
        <v>1.1000000000000001</v>
      </c>
      <c r="M80" s="119">
        <v>1.2</v>
      </c>
      <c r="N80" s="119">
        <v>1.2</v>
      </c>
      <c r="O80" s="119">
        <v>1.3</v>
      </c>
      <c r="P80" s="119">
        <v>1.3</v>
      </c>
      <c r="Q80" s="119">
        <v>1.4</v>
      </c>
      <c r="R80" s="119">
        <v>1.5</v>
      </c>
      <c r="S80" s="119">
        <v>1.5</v>
      </c>
      <c r="T80" s="119">
        <v>1.4</v>
      </c>
      <c r="U80" s="119">
        <v>1.6</v>
      </c>
      <c r="V80" s="119">
        <v>1.5</v>
      </c>
      <c r="W80" s="447">
        <f t="shared" si="18"/>
        <v>1.25</v>
      </c>
      <c r="X80" s="65"/>
    </row>
    <row r="81" spans="1:24" x14ac:dyDescent="0.25">
      <c r="A81" s="10"/>
      <c r="B81" s="39" t="s">
        <v>10</v>
      </c>
      <c r="C81" s="155">
        <v>0.6</v>
      </c>
      <c r="D81" s="155">
        <v>0.7</v>
      </c>
      <c r="E81" s="155">
        <v>0.7</v>
      </c>
      <c r="F81" s="155">
        <v>0.9</v>
      </c>
      <c r="G81" s="155">
        <v>0.9</v>
      </c>
      <c r="H81" s="155">
        <v>1</v>
      </c>
      <c r="I81" s="155">
        <v>1</v>
      </c>
      <c r="J81" s="155">
        <v>1.2</v>
      </c>
      <c r="K81" s="155">
        <v>1.2</v>
      </c>
      <c r="L81" s="155">
        <v>1.3</v>
      </c>
      <c r="M81" s="155">
        <v>1.3</v>
      </c>
      <c r="N81" s="155">
        <v>1.4</v>
      </c>
      <c r="O81" s="155">
        <v>1.5</v>
      </c>
      <c r="P81" s="155">
        <v>1.5</v>
      </c>
      <c r="Q81" s="155">
        <v>1.6</v>
      </c>
      <c r="R81" s="155">
        <v>1.7</v>
      </c>
      <c r="S81" s="155">
        <v>1.7</v>
      </c>
      <c r="T81" s="155">
        <v>1.7</v>
      </c>
      <c r="U81" s="156">
        <v>1.8</v>
      </c>
      <c r="V81" s="151">
        <v>1.7</v>
      </c>
      <c r="W81" s="448">
        <f t="shared" si="18"/>
        <v>1.2142857142857144</v>
      </c>
      <c r="X81" s="65"/>
    </row>
    <row r="82" spans="1:24" x14ac:dyDescent="0.25">
      <c r="A82" s="10"/>
      <c r="B82" s="39" t="s">
        <v>11</v>
      </c>
      <c r="C82" s="155">
        <v>0.6</v>
      </c>
      <c r="D82" s="155">
        <v>0.6</v>
      </c>
      <c r="E82" s="155">
        <v>0.7</v>
      </c>
      <c r="F82" s="155">
        <v>0.7</v>
      </c>
      <c r="G82" s="155">
        <v>0.8</v>
      </c>
      <c r="H82" s="155">
        <v>0.8</v>
      </c>
      <c r="I82" s="155">
        <v>0.9</v>
      </c>
      <c r="J82" s="155">
        <v>0.9</v>
      </c>
      <c r="K82" s="155">
        <v>1</v>
      </c>
      <c r="L82" s="155">
        <v>1</v>
      </c>
      <c r="M82" s="155">
        <v>1.1000000000000001</v>
      </c>
      <c r="N82" s="155">
        <v>1.1000000000000001</v>
      </c>
      <c r="O82" s="155">
        <v>1.1000000000000001</v>
      </c>
      <c r="P82" s="155">
        <v>1.1000000000000001</v>
      </c>
      <c r="Q82" s="155">
        <v>1.1000000000000001</v>
      </c>
      <c r="R82" s="155">
        <v>1.2</v>
      </c>
      <c r="S82" s="155">
        <v>1.2</v>
      </c>
      <c r="T82" s="155">
        <v>1.2</v>
      </c>
      <c r="U82" s="188">
        <v>1.3</v>
      </c>
      <c r="V82" s="151">
        <v>1.2</v>
      </c>
      <c r="W82" s="448">
        <f t="shared" si="18"/>
        <v>1.0909090909090908</v>
      </c>
      <c r="X82" s="65"/>
    </row>
    <row r="83" spans="1:24" x14ac:dyDescent="0.25">
      <c r="A83" s="10"/>
      <c r="B83" s="38" t="s">
        <v>26</v>
      </c>
      <c r="C83" s="179">
        <v>0.2</v>
      </c>
      <c r="D83" s="179">
        <v>0.3</v>
      </c>
      <c r="E83" s="179">
        <v>0.3</v>
      </c>
      <c r="F83" s="179">
        <v>0.4</v>
      </c>
      <c r="G83" s="179">
        <v>0.4</v>
      </c>
      <c r="H83" s="179">
        <v>0.5</v>
      </c>
      <c r="I83" s="179">
        <v>0.5</v>
      </c>
      <c r="J83" s="179">
        <v>0.5</v>
      </c>
      <c r="K83" s="179">
        <v>0.6</v>
      </c>
      <c r="L83" s="179">
        <v>0.7</v>
      </c>
      <c r="M83" s="179">
        <v>0.7</v>
      </c>
      <c r="N83" s="179">
        <v>0.8</v>
      </c>
      <c r="O83" s="179">
        <v>0.8</v>
      </c>
      <c r="P83" s="179">
        <v>0.8</v>
      </c>
      <c r="Q83" s="179">
        <v>0.8</v>
      </c>
      <c r="R83" s="179">
        <v>0.9</v>
      </c>
      <c r="S83" s="179">
        <v>0.9</v>
      </c>
      <c r="T83" s="180">
        <v>0.9</v>
      </c>
      <c r="U83" s="187">
        <v>1</v>
      </c>
      <c r="V83" s="159">
        <v>0.9</v>
      </c>
      <c r="W83" s="449">
        <f t="shared" si="18"/>
        <v>1.125</v>
      </c>
      <c r="X83" s="65"/>
    </row>
    <row r="84" spans="1:24" x14ac:dyDescent="0.25">
      <c r="A84" s="10"/>
      <c r="B84" s="39" t="s">
        <v>0</v>
      </c>
      <c r="C84" s="155">
        <v>0.2</v>
      </c>
      <c r="D84" s="155">
        <v>0.3</v>
      </c>
      <c r="E84" s="155">
        <v>0.3</v>
      </c>
      <c r="F84" s="155">
        <v>0.4</v>
      </c>
      <c r="G84" s="155">
        <v>0.5</v>
      </c>
      <c r="H84" s="155">
        <v>0.5</v>
      </c>
      <c r="I84" s="155">
        <v>0.5</v>
      </c>
      <c r="J84" s="155">
        <v>0.6</v>
      </c>
      <c r="K84" s="155">
        <v>0.7</v>
      </c>
      <c r="L84" s="155">
        <v>0.8</v>
      </c>
      <c r="M84" s="155">
        <v>0.8</v>
      </c>
      <c r="N84" s="155">
        <v>0.8</v>
      </c>
      <c r="O84" s="155">
        <v>0.9</v>
      </c>
      <c r="P84" s="155">
        <v>0.9</v>
      </c>
      <c r="Q84" s="155">
        <v>1</v>
      </c>
      <c r="R84" s="155">
        <v>1.1000000000000001</v>
      </c>
      <c r="S84" s="155">
        <v>1.1000000000000001</v>
      </c>
      <c r="T84" s="155">
        <v>1</v>
      </c>
      <c r="U84" s="79">
        <v>1.1000000000000001</v>
      </c>
      <c r="V84" s="151">
        <v>1</v>
      </c>
      <c r="W84" s="448">
        <f t="shared" si="18"/>
        <v>1.25</v>
      </c>
      <c r="X84" s="65"/>
    </row>
    <row r="85" spans="1:24" x14ac:dyDescent="0.25">
      <c r="A85" s="10"/>
      <c r="B85" s="40" t="s">
        <v>1</v>
      </c>
      <c r="C85" s="155">
        <v>0.2</v>
      </c>
      <c r="D85" s="155">
        <v>0.2</v>
      </c>
      <c r="E85" s="155">
        <v>0.3</v>
      </c>
      <c r="F85" s="155">
        <v>0.4</v>
      </c>
      <c r="G85" s="155">
        <v>0.4</v>
      </c>
      <c r="H85" s="155">
        <v>0.4</v>
      </c>
      <c r="I85" s="155">
        <v>0.5</v>
      </c>
      <c r="J85" s="155">
        <v>0.5</v>
      </c>
      <c r="K85" s="155">
        <v>0.5</v>
      </c>
      <c r="L85" s="155">
        <v>0.6</v>
      </c>
      <c r="M85" s="155">
        <v>0.6</v>
      </c>
      <c r="N85" s="155">
        <v>0.6</v>
      </c>
      <c r="O85" s="155">
        <v>0.7</v>
      </c>
      <c r="P85" s="155">
        <v>0.7</v>
      </c>
      <c r="Q85" s="155">
        <v>0.7</v>
      </c>
      <c r="R85" s="155">
        <v>0.8</v>
      </c>
      <c r="S85" s="155">
        <v>0.8</v>
      </c>
      <c r="T85" s="155">
        <v>0.8</v>
      </c>
      <c r="U85" s="81">
        <v>0.9</v>
      </c>
      <c r="V85" s="151">
        <v>0.8</v>
      </c>
      <c r="W85" s="448">
        <f t="shared" si="18"/>
        <v>1.3333333333333335</v>
      </c>
      <c r="X85" s="65"/>
    </row>
    <row r="86" spans="1:24" x14ac:dyDescent="0.25">
      <c r="A86" s="10"/>
      <c r="B86" s="38" t="s">
        <v>28</v>
      </c>
      <c r="C86" s="179">
        <f>C80-C83</f>
        <v>0.39999999999999997</v>
      </c>
      <c r="D86" s="179">
        <f t="shared" ref="D86:U86" si="27">D80-D83</f>
        <v>0.3</v>
      </c>
      <c r="E86" s="179">
        <f t="shared" si="27"/>
        <v>0.39999999999999997</v>
      </c>
      <c r="F86" s="179">
        <f t="shared" si="27"/>
        <v>0.4</v>
      </c>
      <c r="G86" s="179">
        <f t="shared" si="27"/>
        <v>0.5</v>
      </c>
      <c r="H86" s="179">
        <f t="shared" si="27"/>
        <v>0.4</v>
      </c>
      <c r="I86" s="179">
        <f t="shared" si="27"/>
        <v>0.4</v>
      </c>
      <c r="J86" s="179">
        <f t="shared" si="27"/>
        <v>0.5</v>
      </c>
      <c r="K86" s="179">
        <f t="shared" si="27"/>
        <v>0.50000000000000011</v>
      </c>
      <c r="L86" s="179">
        <f t="shared" si="27"/>
        <v>0.40000000000000013</v>
      </c>
      <c r="M86" s="179">
        <f t="shared" si="27"/>
        <v>0.5</v>
      </c>
      <c r="N86" s="179">
        <f t="shared" si="27"/>
        <v>0.39999999999999991</v>
      </c>
      <c r="O86" s="179">
        <f t="shared" si="27"/>
        <v>0.5</v>
      </c>
      <c r="P86" s="179">
        <f t="shared" si="27"/>
        <v>0.5</v>
      </c>
      <c r="Q86" s="179">
        <f t="shared" si="27"/>
        <v>0.59999999999999987</v>
      </c>
      <c r="R86" s="179">
        <f t="shared" si="27"/>
        <v>0.6</v>
      </c>
      <c r="S86" s="179">
        <f t="shared" si="27"/>
        <v>0.6</v>
      </c>
      <c r="T86" s="179">
        <f t="shared" si="27"/>
        <v>0.49999999999999989</v>
      </c>
      <c r="U86" s="179">
        <f t="shared" si="27"/>
        <v>0.60000000000000009</v>
      </c>
      <c r="V86" s="179">
        <f>V80-V83</f>
        <v>0.6</v>
      </c>
      <c r="W86" s="449">
        <f t="shared" si="18"/>
        <v>1.5000000000000002</v>
      </c>
      <c r="X86" s="65"/>
    </row>
    <row r="87" spans="1:24" x14ac:dyDescent="0.25">
      <c r="A87" s="10"/>
      <c r="B87" s="39" t="s">
        <v>0</v>
      </c>
      <c r="C87" s="155">
        <f>C81-C84</f>
        <v>0.39999999999999997</v>
      </c>
      <c r="D87" s="155">
        <f t="shared" ref="D87:U87" si="28">D81-D84</f>
        <v>0.39999999999999997</v>
      </c>
      <c r="E87" s="155">
        <f t="shared" si="28"/>
        <v>0.39999999999999997</v>
      </c>
      <c r="F87" s="155">
        <f t="shared" si="28"/>
        <v>0.5</v>
      </c>
      <c r="G87" s="155">
        <f t="shared" si="28"/>
        <v>0.4</v>
      </c>
      <c r="H87" s="155">
        <f t="shared" si="28"/>
        <v>0.5</v>
      </c>
      <c r="I87" s="155">
        <f t="shared" si="28"/>
        <v>0.5</v>
      </c>
      <c r="J87" s="155">
        <f t="shared" si="28"/>
        <v>0.6</v>
      </c>
      <c r="K87" s="155">
        <f t="shared" si="28"/>
        <v>0.5</v>
      </c>
      <c r="L87" s="155">
        <f t="shared" si="28"/>
        <v>0.5</v>
      </c>
      <c r="M87" s="155">
        <f t="shared" si="28"/>
        <v>0.5</v>
      </c>
      <c r="N87" s="155">
        <f t="shared" si="28"/>
        <v>0.59999999999999987</v>
      </c>
      <c r="O87" s="155">
        <f t="shared" si="28"/>
        <v>0.6</v>
      </c>
      <c r="P87" s="155">
        <f t="shared" si="28"/>
        <v>0.6</v>
      </c>
      <c r="Q87" s="155">
        <f t="shared" si="28"/>
        <v>0.60000000000000009</v>
      </c>
      <c r="R87" s="155">
        <f t="shared" si="28"/>
        <v>0.59999999999999987</v>
      </c>
      <c r="S87" s="155">
        <f t="shared" si="28"/>
        <v>0.59999999999999987</v>
      </c>
      <c r="T87" s="155">
        <f t="shared" si="28"/>
        <v>0.7</v>
      </c>
      <c r="U87" s="155">
        <f t="shared" si="28"/>
        <v>0.7</v>
      </c>
      <c r="V87" s="155">
        <f>V81-V84</f>
        <v>0.7</v>
      </c>
      <c r="W87" s="448">
        <f t="shared" si="18"/>
        <v>1.166666666666667</v>
      </c>
      <c r="X87" s="65"/>
    </row>
    <row r="88" spans="1:24" x14ac:dyDescent="0.25">
      <c r="A88" s="10"/>
      <c r="B88" s="40" t="s">
        <v>1</v>
      </c>
      <c r="C88" s="155">
        <f>C82-C85</f>
        <v>0.39999999999999997</v>
      </c>
      <c r="D88" s="155">
        <f t="shared" ref="D88:U88" si="29">D82-D85</f>
        <v>0.39999999999999997</v>
      </c>
      <c r="E88" s="155">
        <f t="shared" si="29"/>
        <v>0.39999999999999997</v>
      </c>
      <c r="F88" s="155">
        <f t="shared" si="29"/>
        <v>0.29999999999999993</v>
      </c>
      <c r="G88" s="155">
        <f t="shared" si="29"/>
        <v>0.4</v>
      </c>
      <c r="H88" s="155">
        <f t="shared" si="29"/>
        <v>0.4</v>
      </c>
      <c r="I88" s="155">
        <f t="shared" si="29"/>
        <v>0.4</v>
      </c>
      <c r="J88" s="155">
        <f t="shared" si="29"/>
        <v>0.4</v>
      </c>
      <c r="K88" s="155">
        <f t="shared" si="29"/>
        <v>0.5</v>
      </c>
      <c r="L88" s="155">
        <f t="shared" si="29"/>
        <v>0.4</v>
      </c>
      <c r="M88" s="155">
        <f t="shared" si="29"/>
        <v>0.50000000000000011</v>
      </c>
      <c r="N88" s="155">
        <f t="shared" si="29"/>
        <v>0.50000000000000011</v>
      </c>
      <c r="O88" s="155">
        <f t="shared" si="29"/>
        <v>0.40000000000000013</v>
      </c>
      <c r="P88" s="155">
        <f t="shared" si="29"/>
        <v>0.40000000000000013</v>
      </c>
      <c r="Q88" s="155">
        <f t="shared" si="29"/>
        <v>0.40000000000000013</v>
      </c>
      <c r="R88" s="155">
        <f t="shared" si="29"/>
        <v>0.39999999999999991</v>
      </c>
      <c r="S88" s="155">
        <f t="shared" si="29"/>
        <v>0.39999999999999991</v>
      </c>
      <c r="T88" s="155">
        <f t="shared" si="29"/>
        <v>0.39999999999999991</v>
      </c>
      <c r="U88" s="465">
        <f t="shared" si="29"/>
        <v>0.4</v>
      </c>
      <c r="V88" s="155">
        <f>V82-V85</f>
        <v>0.39999999999999991</v>
      </c>
      <c r="W88" s="448">
        <f t="shared" si="18"/>
        <v>0.7999999999999996</v>
      </c>
      <c r="X88" s="65"/>
    </row>
    <row r="89" spans="1:24" x14ac:dyDescent="0.25">
      <c r="A89" s="10"/>
      <c r="B89" s="38" t="s">
        <v>27</v>
      </c>
      <c r="C89" s="179"/>
      <c r="D89" s="179"/>
      <c r="E89" s="179">
        <v>0.1</v>
      </c>
      <c r="F89" s="179">
        <v>0.1</v>
      </c>
      <c r="G89" s="179">
        <v>0.1</v>
      </c>
      <c r="H89" s="179">
        <v>0.1</v>
      </c>
      <c r="I89" s="179">
        <v>0.1</v>
      </c>
      <c r="J89" s="179">
        <v>0.1</v>
      </c>
      <c r="K89" s="179">
        <v>0.1</v>
      </c>
      <c r="L89" s="179">
        <v>0.1</v>
      </c>
      <c r="M89" s="179">
        <v>0.2</v>
      </c>
      <c r="N89" s="179">
        <v>0.2</v>
      </c>
      <c r="O89" s="179">
        <v>0.1</v>
      </c>
      <c r="P89" s="179">
        <v>0.1</v>
      </c>
      <c r="Q89" s="179">
        <v>0.2</v>
      </c>
      <c r="R89" s="179">
        <v>0.2</v>
      </c>
      <c r="S89" s="179">
        <v>0.3</v>
      </c>
      <c r="T89" s="180">
        <v>0.3</v>
      </c>
      <c r="U89" s="185">
        <v>0.4</v>
      </c>
      <c r="V89" s="159">
        <v>0.4</v>
      </c>
      <c r="W89" s="449">
        <f t="shared" si="18"/>
        <v>2</v>
      </c>
      <c r="X89" s="65"/>
    </row>
    <row r="90" spans="1:24" x14ac:dyDescent="0.25">
      <c r="A90" s="10"/>
      <c r="B90" s="39" t="s">
        <v>0</v>
      </c>
      <c r="C90" s="155"/>
      <c r="D90" s="155">
        <v>0.1</v>
      </c>
      <c r="E90" s="155">
        <v>0.1</v>
      </c>
      <c r="F90" s="155">
        <v>0.1</v>
      </c>
      <c r="G90" s="155">
        <v>0.1</v>
      </c>
      <c r="H90" s="155">
        <v>0.1</v>
      </c>
      <c r="I90" s="155">
        <v>0.1</v>
      </c>
      <c r="J90" s="155">
        <v>0.1</v>
      </c>
      <c r="K90" s="155">
        <v>0.1</v>
      </c>
      <c r="L90" s="155">
        <v>0.2</v>
      </c>
      <c r="M90" s="155">
        <v>0.2</v>
      </c>
      <c r="N90" s="155">
        <v>0.2</v>
      </c>
      <c r="O90" s="155">
        <v>0.2</v>
      </c>
      <c r="P90" s="155">
        <v>0.2</v>
      </c>
      <c r="Q90" s="155">
        <v>0.2</v>
      </c>
      <c r="R90" s="155">
        <v>0.3</v>
      </c>
      <c r="S90" s="155">
        <v>0.3</v>
      </c>
      <c r="T90" s="155">
        <v>0.3</v>
      </c>
      <c r="U90" s="79">
        <v>0.4</v>
      </c>
      <c r="V90" s="151">
        <v>0.4</v>
      </c>
      <c r="W90" s="448">
        <f t="shared" si="18"/>
        <v>2</v>
      </c>
      <c r="X90" s="65"/>
    </row>
    <row r="91" spans="1:24" x14ac:dyDescent="0.25">
      <c r="A91" s="10"/>
      <c r="B91" s="40" t="s">
        <v>1</v>
      </c>
      <c r="C91" s="155"/>
      <c r="D91" s="155">
        <v>0</v>
      </c>
      <c r="E91" s="155">
        <v>0</v>
      </c>
      <c r="F91" s="155">
        <v>0.1</v>
      </c>
      <c r="G91" s="155">
        <v>0.1</v>
      </c>
      <c r="H91" s="155">
        <v>0.1</v>
      </c>
      <c r="I91" s="155">
        <v>0.1</v>
      </c>
      <c r="J91" s="155">
        <v>0.1</v>
      </c>
      <c r="K91" s="155">
        <v>0.1</v>
      </c>
      <c r="L91" s="155">
        <v>0.1</v>
      </c>
      <c r="M91" s="155">
        <v>0.1</v>
      </c>
      <c r="N91" s="155">
        <v>0.1</v>
      </c>
      <c r="O91" s="155">
        <v>0.1</v>
      </c>
      <c r="P91" s="155">
        <v>0.1</v>
      </c>
      <c r="Q91" s="155">
        <v>0.2</v>
      </c>
      <c r="R91" s="155">
        <v>0.2</v>
      </c>
      <c r="S91" s="155">
        <v>0.2</v>
      </c>
      <c r="T91" s="155">
        <v>0.3</v>
      </c>
      <c r="U91" s="97">
        <v>0.5</v>
      </c>
      <c r="V91" s="151">
        <v>0.4</v>
      </c>
      <c r="W91" s="448">
        <f t="shared" si="18"/>
        <v>4</v>
      </c>
      <c r="X91" s="65"/>
    </row>
    <row r="92" spans="1:24" x14ac:dyDescent="0.25">
      <c r="A92" s="10"/>
      <c r="B92" s="38" t="s">
        <v>29</v>
      </c>
      <c r="C92" s="179">
        <f>C80-C89</f>
        <v>0.6</v>
      </c>
      <c r="D92" s="179">
        <f t="shared" ref="D92:U92" si="30">D80-D89</f>
        <v>0.6</v>
      </c>
      <c r="E92" s="179">
        <f t="shared" si="30"/>
        <v>0.6</v>
      </c>
      <c r="F92" s="179">
        <f t="shared" si="30"/>
        <v>0.70000000000000007</v>
      </c>
      <c r="G92" s="179">
        <f t="shared" si="30"/>
        <v>0.8</v>
      </c>
      <c r="H92" s="179">
        <f t="shared" si="30"/>
        <v>0.8</v>
      </c>
      <c r="I92" s="179">
        <f t="shared" si="30"/>
        <v>0.8</v>
      </c>
      <c r="J92" s="179">
        <f t="shared" si="30"/>
        <v>0.9</v>
      </c>
      <c r="K92" s="179">
        <f t="shared" si="30"/>
        <v>1</v>
      </c>
      <c r="L92" s="179">
        <f t="shared" si="30"/>
        <v>1</v>
      </c>
      <c r="M92" s="179">
        <f t="shared" si="30"/>
        <v>1</v>
      </c>
      <c r="N92" s="179">
        <f t="shared" si="30"/>
        <v>1</v>
      </c>
      <c r="O92" s="179">
        <f t="shared" si="30"/>
        <v>1.2</v>
      </c>
      <c r="P92" s="179">
        <f t="shared" si="30"/>
        <v>1.2</v>
      </c>
      <c r="Q92" s="179">
        <f t="shared" si="30"/>
        <v>1.2</v>
      </c>
      <c r="R92" s="179">
        <f t="shared" si="30"/>
        <v>1.3</v>
      </c>
      <c r="S92" s="179">
        <f t="shared" si="30"/>
        <v>1.2</v>
      </c>
      <c r="T92" s="179">
        <f t="shared" si="30"/>
        <v>1.0999999999999999</v>
      </c>
      <c r="U92" s="179">
        <f t="shared" si="30"/>
        <v>1.2000000000000002</v>
      </c>
      <c r="V92" s="179">
        <f>V80-V89</f>
        <v>1.1000000000000001</v>
      </c>
      <c r="W92" s="449">
        <f t="shared" si="18"/>
        <v>1.1000000000000001</v>
      </c>
      <c r="X92" s="65"/>
    </row>
    <row r="93" spans="1:24" x14ac:dyDescent="0.25">
      <c r="A93" s="10"/>
      <c r="B93" s="39" t="s">
        <v>0</v>
      </c>
      <c r="C93" s="155">
        <f>C81-C90</f>
        <v>0.6</v>
      </c>
      <c r="D93" s="155">
        <f t="shared" ref="D93:U93" si="31">D81-D90</f>
        <v>0.6</v>
      </c>
      <c r="E93" s="155">
        <f t="shared" si="31"/>
        <v>0.6</v>
      </c>
      <c r="F93" s="155">
        <f t="shared" si="31"/>
        <v>0.8</v>
      </c>
      <c r="G93" s="155">
        <f t="shared" si="31"/>
        <v>0.8</v>
      </c>
      <c r="H93" s="155">
        <f t="shared" si="31"/>
        <v>0.9</v>
      </c>
      <c r="I93" s="155">
        <f t="shared" si="31"/>
        <v>0.9</v>
      </c>
      <c r="J93" s="155">
        <f t="shared" si="31"/>
        <v>1.0999999999999999</v>
      </c>
      <c r="K93" s="155">
        <f t="shared" si="31"/>
        <v>1.0999999999999999</v>
      </c>
      <c r="L93" s="155">
        <f t="shared" si="31"/>
        <v>1.1000000000000001</v>
      </c>
      <c r="M93" s="155">
        <f t="shared" si="31"/>
        <v>1.1000000000000001</v>
      </c>
      <c r="N93" s="155">
        <f t="shared" si="31"/>
        <v>1.2</v>
      </c>
      <c r="O93" s="155">
        <f t="shared" si="31"/>
        <v>1.3</v>
      </c>
      <c r="P93" s="155">
        <f t="shared" si="31"/>
        <v>1.3</v>
      </c>
      <c r="Q93" s="155">
        <f t="shared" si="31"/>
        <v>1.4000000000000001</v>
      </c>
      <c r="R93" s="155">
        <f t="shared" si="31"/>
        <v>1.4</v>
      </c>
      <c r="S93" s="155">
        <f t="shared" si="31"/>
        <v>1.4</v>
      </c>
      <c r="T93" s="155">
        <f t="shared" si="31"/>
        <v>1.4</v>
      </c>
      <c r="U93" s="155">
        <f t="shared" si="31"/>
        <v>1.4</v>
      </c>
      <c r="V93" s="155">
        <f>V81-V90</f>
        <v>1.2999999999999998</v>
      </c>
      <c r="W93" s="448">
        <f t="shared" si="18"/>
        <v>1.0833333333333333</v>
      </c>
      <c r="X93" s="65"/>
    </row>
    <row r="94" spans="1:24" x14ac:dyDescent="0.25">
      <c r="A94" s="10"/>
      <c r="B94" s="40" t="s">
        <v>1</v>
      </c>
      <c r="C94" s="155">
        <f>C82-C91</f>
        <v>0.6</v>
      </c>
      <c r="D94" s="155">
        <f t="shared" ref="D94:U94" si="32">D82-D91</f>
        <v>0.6</v>
      </c>
      <c r="E94" s="155">
        <f t="shared" si="32"/>
        <v>0.7</v>
      </c>
      <c r="F94" s="155">
        <f t="shared" si="32"/>
        <v>0.6</v>
      </c>
      <c r="G94" s="155">
        <f t="shared" si="32"/>
        <v>0.70000000000000007</v>
      </c>
      <c r="H94" s="155">
        <f t="shared" si="32"/>
        <v>0.70000000000000007</v>
      </c>
      <c r="I94" s="155">
        <f t="shared" si="32"/>
        <v>0.8</v>
      </c>
      <c r="J94" s="155">
        <f t="shared" si="32"/>
        <v>0.8</v>
      </c>
      <c r="K94" s="155">
        <f t="shared" si="32"/>
        <v>0.9</v>
      </c>
      <c r="L94" s="155">
        <f t="shared" si="32"/>
        <v>0.9</v>
      </c>
      <c r="M94" s="155">
        <f t="shared" si="32"/>
        <v>1</v>
      </c>
      <c r="N94" s="155">
        <f t="shared" si="32"/>
        <v>1</v>
      </c>
      <c r="O94" s="155">
        <f t="shared" si="32"/>
        <v>1</v>
      </c>
      <c r="P94" s="155">
        <f t="shared" si="32"/>
        <v>1</v>
      </c>
      <c r="Q94" s="155">
        <f t="shared" si="32"/>
        <v>0.90000000000000013</v>
      </c>
      <c r="R94" s="155">
        <f t="shared" si="32"/>
        <v>1</v>
      </c>
      <c r="S94" s="155">
        <f t="shared" si="32"/>
        <v>1</v>
      </c>
      <c r="T94" s="155">
        <f t="shared" si="32"/>
        <v>0.89999999999999991</v>
      </c>
      <c r="U94" s="155">
        <f t="shared" si="32"/>
        <v>0.8</v>
      </c>
      <c r="V94" s="155">
        <f>V82-V91</f>
        <v>0.79999999999999993</v>
      </c>
      <c r="W94" s="448">
        <f t="shared" si="18"/>
        <v>0.79999999999999993</v>
      </c>
      <c r="X94" s="65"/>
    </row>
    <row r="95" spans="1:24" x14ac:dyDescent="0.25">
      <c r="A95" s="10"/>
      <c r="B95" s="39"/>
      <c r="C95" s="74"/>
      <c r="D95" s="74"/>
      <c r="E95" s="74"/>
      <c r="F95" s="74"/>
      <c r="G95" s="74"/>
      <c r="H95" s="74"/>
      <c r="I95" s="74"/>
      <c r="J95" s="74"/>
      <c r="K95" s="74"/>
      <c r="L95" s="74"/>
      <c r="M95" s="74"/>
      <c r="N95" s="74"/>
      <c r="O95" s="263"/>
      <c r="P95" s="263"/>
      <c r="Q95" s="10"/>
      <c r="R95" s="74"/>
      <c r="S95" s="74"/>
      <c r="T95" s="65"/>
      <c r="U95" s="65"/>
      <c r="V95" s="74"/>
      <c r="W95" s="222"/>
      <c r="X95" s="65"/>
    </row>
    <row r="96" spans="1:24" ht="15" x14ac:dyDescent="0.25">
      <c r="A96" s="10"/>
      <c r="B96" s="493" t="s">
        <v>3</v>
      </c>
      <c r="C96" s="493"/>
      <c r="D96" s="493"/>
      <c r="E96" s="493"/>
      <c r="F96" s="493"/>
      <c r="G96" s="493"/>
      <c r="H96" s="493"/>
      <c r="I96" s="493"/>
      <c r="J96" s="493"/>
      <c r="K96" s="493"/>
      <c r="L96" s="493"/>
      <c r="M96" s="493"/>
      <c r="N96" s="493"/>
      <c r="O96" s="494"/>
      <c r="P96" s="264"/>
      <c r="Q96" s="10"/>
      <c r="R96" s="74"/>
      <c r="S96" s="74"/>
      <c r="T96" s="65"/>
      <c r="U96" s="65"/>
      <c r="V96" s="74"/>
      <c r="W96" s="222"/>
      <c r="X96" s="65"/>
    </row>
    <row r="97" spans="1:24" ht="15" x14ac:dyDescent="0.25">
      <c r="A97" s="10"/>
      <c r="B97" s="495"/>
      <c r="C97" s="495"/>
      <c r="D97" s="495"/>
      <c r="E97" s="495"/>
      <c r="F97" s="495"/>
      <c r="G97" s="495"/>
      <c r="H97" s="495"/>
      <c r="I97" s="495"/>
      <c r="J97" s="495"/>
      <c r="K97" s="495"/>
      <c r="L97" s="495"/>
      <c r="M97" s="495"/>
      <c r="N97" s="495"/>
      <c r="O97" s="496"/>
      <c r="P97" s="265"/>
      <c r="Q97" s="10"/>
      <c r="R97" s="74"/>
      <c r="S97" s="74"/>
      <c r="T97" s="65"/>
      <c r="U97" s="65"/>
      <c r="V97" s="74"/>
      <c r="W97" s="222"/>
      <c r="X97" s="65"/>
    </row>
    <row r="98" spans="1:24" x14ac:dyDescent="0.2">
      <c r="A98" s="10"/>
      <c r="B98" s="437" t="s">
        <v>106</v>
      </c>
      <c r="C98" s="266"/>
      <c r="D98" s="266"/>
      <c r="E98" s="266"/>
      <c r="F98" s="266"/>
      <c r="G98" s="266"/>
      <c r="H98" s="266"/>
      <c r="I98" s="266"/>
      <c r="J98" s="266"/>
      <c r="K98" s="266"/>
      <c r="L98" s="266"/>
      <c r="M98" s="266"/>
      <c r="N98" s="266"/>
      <c r="O98" s="266"/>
      <c r="P98" s="266"/>
      <c r="Q98" s="266"/>
      <c r="R98" s="74"/>
      <c r="S98" s="74"/>
      <c r="T98" s="65"/>
      <c r="U98" s="65"/>
      <c r="V98" s="74"/>
      <c r="W98" s="222"/>
      <c r="X98" s="65"/>
    </row>
    <row r="99" spans="1:24" x14ac:dyDescent="0.25">
      <c r="A99" s="10"/>
      <c r="B99" s="65"/>
      <c r="C99" s="65"/>
      <c r="D99" s="65"/>
      <c r="E99" s="65"/>
      <c r="F99" s="65"/>
      <c r="G99" s="65"/>
      <c r="H99" s="65"/>
      <c r="I99" s="65"/>
      <c r="J99" s="65"/>
      <c r="K99" s="65"/>
      <c r="L99" s="65"/>
      <c r="M99" s="65"/>
      <c r="N99" s="65"/>
      <c r="O99" s="65"/>
      <c r="P99" s="65"/>
      <c r="Q99" s="65"/>
      <c r="R99" s="74"/>
      <c r="S99" s="74"/>
      <c r="T99" s="65"/>
      <c r="U99" s="65"/>
      <c r="V99" s="74"/>
      <c r="W99" s="222"/>
      <c r="X99" s="65"/>
    </row>
    <row r="100" spans="1:24" ht="17.25" x14ac:dyDescent="0.25">
      <c r="A100" s="10"/>
      <c r="B100" s="267" t="s">
        <v>30</v>
      </c>
      <c r="C100" s="65"/>
      <c r="D100" s="65"/>
      <c r="E100" s="65"/>
      <c r="F100" s="65"/>
      <c r="G100" s="65"/>
      <c r="H100" s="65"/>
      <c r="I100" s="65"/>
      <c r="J100" s="65"/>
      <c r="K100" s="65"/>
      <c r="L100" s="65"/>
      <c r="M100" s="65"/>
      <c r="N100" s="65"/>
      <c r="O100" s="65"/>
      <c r="P100" s="65"/>
      <c r="Q100" s="65"/>
      <c r="R100" s="74"/>
      <c r="S100" s="74"/>
      <c r="T100" s="65"/>
      <c r="U100" s="65"/>
      <c r="V100" s="74"/>
      <c r="W100" s="222"/>
      <c r="X100" s="65"/>
    </row>
    <row r="101" spans="1:24" ht="17.25" x14ac:dyDescent="0.25">
      <c r="A101" s="10"/>
      <c r="B101" s="267" t="s">
        <v>31</v>
      </c>
      <c r="C101" s="65"/>
      <c r="D101" s="65"/>
      <c r="E101" s="65"/>
      <c r="F101" s="65"/>
      <c r="G101" s="65"/>
      <c r="H101" s="65"/>
      <c r="I101" s="65"/>
      <c r="J101" s="65"/>
      <c r="K101" s="65"/>
      <c r="L101" s="65"/>
      <c r="M101" s="65"/>
      <c r="N101" s="65"/>
      <c r="O101" s="65"/>
      <c r="P101" s="65"/>
      <c r="Q101" s="65"/>
      <c r="R101" s="74"/>
      <c r="S101" s="74"/>
      <c r="T101" s="65"/>
      <c r="U101" s="65"/>
      <c r="V101" s="74"/>
      <c r="W101" s="222"/>
      <c r="X101" s="65"/>
    </row>
    <row r="102" spans="1:24" ht="17.25" x14ac:dyDescent="0.25">
      <c r="A102" s="10"/>
      <c r="B102" s="267" t="s">
        <v>77</v>
      </c>
      <c r="C102" s="65"/>
      <c r="D102" s="65"/>
      <c r="E102" s="65"/>
      <c r="F102" s="65"/>
      <c r="G102" s="65"/>
      <c r="H102" s="65"/>
      <c r="I102" s="65"/>
      <c r="J102" s="65"/>
      <c r="K102" s="65"/>
      <c r="L102" s="65"/>
      <c r="M102" s="65"/>
      <c r="N102" s="65"/>
      <c r="O102" s="65"/>
      <c r="P102" s="65"/>
      <c r="Q102" s="65"/>
      <c r="R102" s="74"/>
      <c r="S102" s="74"/>
      <c r="T102" s="65"/>
      <c r="U102" s="65"/>
      <c r="V102" s="74"/>
      <c r="W102" s="222"/>
      <c r="X102" s="65"/>
    </row>
    <row r="103" spans="1:24" ht="17.25" x14ac:dyDescent="0.25">
      <c r="A103" s="10"/>
      <c r="B103" s="267" t="s">
        <v>34</v>
      </c>
      <c r="C103" s="65"/>
      <c r="D103" s="65"/>
      <c r="E103" s="65"/>
      <c r="F103" s="65"/>
      <c r="G103" s="65"/>
      <c r="H103" s="65"/>
      <c r="I103" s="65"/>
      <c r="J103" s="65"/>
      <c r="K103" s="65"/>
      <c r="L103" s="65"/>
      <c r="M103" s="65"/>
      <c r="N103" s="65"/>
      <c r="O103" s="65"/>
      <c r="P103" s="65"/>
      <c r="Q103" s="65"/>
      <c r="R103" s="74"/>
      <c r="S103" s="74"/>
      <c r="T103" s="65"/>
      <c r="U103" s="65"/>
      <c r="V103" s="74"/>
      <c r="W103" s="222"/>
      <c r="X103" s="65"/>
    </row>
    <row r="104" spans="1:24" ht="17.25" x14ac:dyDescent="0.25">
      <c r="A104" s="10"/>
      <c r="B104" s="267" t="s">
        <v>79</v>
      </c>
      <c r="C104" s="65"/>
      <c r="D104" s="65"/>
      <c r="E104" s="65"/>
      <c r="F104" s="65"/>
      <c r="G104" s="65"/>
      <c r="H104" s="65"/>
      <c r="I104" s="65"/>
      <c r="J104" s="65"/>
      <c r="K104" s="65"/>
      <c r="L104" s="65"/>
      <c r="M104" s="65"/>
      <c r="N104" s="65"/>
      <c r="O104" s="65"/>
      <c r="P104" s="65"/>
      <c r="Q104" s="65"/>
      <c r="R104" s="74"/>
      <c r="S104" s="74"/>
      <c r="T104" s="65"/>
      <c r="U104" s="65"/>
      <c r="V104" s="74"/>
      <c r="W104" s="222"/>
      <c r="X104" s="65"/>
    </row>
    <row r="105" spans="1:24" ht="17.25" x14ac:dyDescent="0.25">
      <c r="A105" s="10"/>
      <c r="B105" s="267" t="s">
        <v>35</v>
      </c>
      <c r="C105" s="65"/>
      <c r="D105" s="65"/>
      <c r="E105" s="65"/>
      <c r="F105" s="65"/>
      <c r="G105" s="65"/>
      <c r="H105" s="65"/>
      <c r="I105" s="65"/>
      <c r="J105" s="65"/>
      <c r="K105" s="65"/>
      <c r="L105" s="65"/>
      <c r="M105" s="65"/>
      <c r="N105" s="65"/>
      <c r="O105" s="65"/>
      <c r="P105" s="65"/>
      <c r="Q105" s="65"/>
      <c r="R105" s="74"/>
      <c r="S105" s="74"/>
      <c r="T105" s="65"/>
      <c r="U105" s="65"/>
      <c r="V105" s="74"/>
      <c r="W105" s="222"/>
      <c r="X105" s="65"/>
    </row>
    <row r="106" spans="1:24" ht="17.25" x14ac:dyDescent="0.25">
      <c r="A106" s="65"/>
      <c r="B106" s="268" t="s">
        <v>36</v>
      </c>
      <c r="C106" s="65"/>
      <c r="D106" s="65"/>
      <c r="E106" s="65"/>
      <c r="F106" s="65"/>
      <c r="G106" s="65"/>
      <c r="H106" s="65"/>
      <c r="I106" s="65"/>
      <c r="J106" s="65"/>
      <c r="K106" s="65"/>
      <c r="L106" s="65"/>
      <c r="M106" s="65"/>
      <c r="N106" s="65"/>
      <c r="O106" s="65"/>
      <c r="P106" s="65"/>
      <c r="Q106" s="65"/>
      <c r="R106" s="65"/>
      <c r="S106" s="65"/>
      <c r="T106" s="65"/>
      <c r="U106" s="65"/>
      <c r="V106" s="74"/>
      <c r="W106" s="222"/>
      <c r="X106" s="65"/>
    </row>
    <row r="107" spans="1:24" ht="17.25" x14ac:dyDescent="0.25">
      <c r="A107" s="65"/>
      <c r="B107" s="268" t="s">
        <v>38</v>
      </c>
      <c r="C107" s="65"/>
      <c r="D107" s="65"/>
      <c r="E107" s="65"/>
      <c r="F107" s="65"/>
      <c r="G107" s="65"/>
      <c r="H107" s="65"/>
      <c r="I107" s="65"/>
      <c r="J107" s="65"/>
      <c r="K107" s="65"/>
      <c r="L107" s="65"/>
      <c r="M107" s="65"/>
      <c r="N107" s="65"/>
      <c r="O107" s="65"/>
      <c r="P107" s="65"/>
      <c r="Q107" s="65"/>
      <c r="R107" s="65"/>
      <c r="S107" s="65"/>
      <c r="T107" s="65"/>
      <c r="U107" s="65"/>
      <c r="V107" s="74"/>
      <c r="W107" s="222"/>
      <c r="X107" s="65"/>
    </row>
    <row r="108" spans="1:24" x14ac:dyDescent="0.25">
      <c r="A108" s="65"/>
      <c r="B108" s="65"/>
      <c r="C108" s="65"/>
      <c r="D108" s="65"/>
      <c r="E108" s="65"/>
      <c r="F108" s="65"/>
      <c r="G108" s="65"/>
      <c r="H108" s="65"/>
      <c r="I108" s="65"/>
      <c r="J108" s="65"/>
      <c r="K108" s="65"/>
      <c r="L108" s="65"/>
      <c r="M108" s="65"/>
      <c r="N108" s="65"/>
      <c r="O108" s="65"/>
      <c r="P108" s="65"/>
      <c r="Q108" s="65"/>
      <c r="R108" s="65"/>
      <c r="S108" s="65"/>
      <c r="T108" s="65"/>
      <c r="U108" s="65"/>
      <c r="V108" s="74"/>
      <c r="W108" s="222"/>
      <c r="X108" s="65"/>
    </row>
    <row r="114" spans="5:5" x14ac:dyDescent="0.25">
      <c r="E114" s="33"/>
    </row>
    <row r="115" spans="5:5" x14ac:dyDescent="0.25">
      <c r="E115" s="33"/>
    </row>
    <row r="116" spans="5:5" x14ac:dyDescent="0.25">
      <c r="E116" s="33"/>
    </row>
    <row r="117" spans="5:5" x14ac:dyDescent="0.25">
      <c r="E117" s="33"/>
    </row>
    <row r="118" spans="5:5" x14ac:dyDescent="0.25">
      <c r="E118" s="33"/>
    </row>
    <row r="119" spans="5:5" x14ac:dyDescent="0.25">
      <c r="E119" s="33"/>
    </row>
    <row r="120" spans="5:5" x14ac:dyDescent="0.25">
      <c r="E120" s="33"/>
    </row>
    <row r="121" spans="5:5" x14ac:dyDescent="0.25">
      <c r="E121" s="33"/>
    </row>
    <row r="122" spans="5:5" x14ac:dyDescent="0.25">
      <c r="E122" s="33"/>
    </row>
    <row r="123" spans="5:5" x14ac:dyDescent="0.25">
      <c r="E123" s="33"/>
    </row>
    <row r="124" spans="5:5" x14ac:dyDescent="0.25">
      <c r="E124" s="33"/>
    </row>
    <row r="125" spans="5:5" x14ac:dyDescent="0.25">
      <c r="E125" s="33"/>
    </row>
    <row r="126" spans="5:5" x14ac:dyDescent="0.25">
      <c r="E126" s="33"/>
    </row>
    <row r="127" spans="5:5" x14ac:dyDescent="0.25">
      <c r="E127" s="33"/>
    </row>
    <row r="128" spans="5:5" x14ac:dyDescent="0.25">
      <c r="E128" s="33"/>
    </row>
    <row r="129" spans="5:5" x14ac:dyDescent="0.25">
      <c r="E129" s="33"/>
    </row>
    <row r="130" spans="5:5" x14ac:dyDescent="0.25">
      <c r="E130" s="33"/>
    </row>
  </sheetData>
  <mergeCells count="1">
    <mergeCell ref="B96:O97"/>
  </mergeCell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zoomScale="90" zoomScaleNormal="90" workbookViewId="0">
      <pane ySplit="7" topLeftCell="A41" activePane="bottomLeft" state="frozen"/>
      <selection pane="bottomLeft" activeCell="Y22" sqref="Y22"/>
    </sheetView>
  </sheetViews>
  <sheetFormatPr defaultColWidth="8.85546875" defaultRowHeight="15" x14ac:dyDescent="0.25"/>
  <cols>
    <col min="1" max="1" width="5" style="3" customWidth="1"/>
    <col min="2" max="2" width="58.42578125" style="3" customWidth="1"/>
    <col min="3" max="21" width="8" style="3" customWidth="1"/>
    <col min="22" max="22" width="8" style="228" customWidth="1"/>
    <col min="23" max="23" width="10.42578125" style="228" bestFit="1" customWidth="1"/>
  </cols>
  <sheetData>
    <row r="1" spans="1:24" x14ac:dyDescent="0.25">
      <c r="A1" s="5"/>
      <c r="B1" s="2"/>
      <c r="C1" s="2"/>
      <c r="D1" s="2"/>
      <c r="E1" s="2"/>
      <c r="F1" s="2"/>
      <c r="G1" s="2"/>
      <c r="H1" s="2"/>
      <c r="I1" s="2"/>
      <c r="J1" s="2"/>
      <c r="K1" s="2"/>
      <c r="L1" s="2"/>
      <c r="M1" s="2"/>
      <c r="N1" s="2"/>
      <c r="O1" s="2"/>
      <c r="P1" s="2"/>
      <c r="Q1" s="114"/>
      <c r="R1" s="9"/>
      <c r="S1" s="9"/>
      <c r="T1" s="2"/>
      <c r="U1" s="2"/>
      <c r="V1" s="222"/>
      <c r="W1" s="222"/>
      <c r="X1" s="76"/>
    </row>
    <row r="2" spans="1:24" ht="21.75" customHeight="1" x14ac:dyDescent="0.35">
      <c r="A2" s="5"/>
      <c r="B2" s="2"/>
      <c r="C2" s="269" t="s">
        <v>89</v>
      </c>
      <c r="D2" s="115"/>
      <c r="E2" s="115"/>
      <c r="F2" s="115"/>
      <c r="G2" s="115"/>
      <c r="H2" s="115"/>
      <c r="I2" s="115"/>
      <c r="J2" s="115"/>
      <c r="K2" s="115"/>
      <c r="L2" s="115"/>
      <c r="M2" s="115"/>
      <c r="N2" s="115"/>
      <c r="O2" s="115"/>
      <c r="P2" s="2"/>
      <c r="Q2" s="114"/>
      <c r="R2" s="9"/>
      <c r="S2" s="9"/>
      <c r="T2" s="2"/>
      <c r="U2" s="2"/>
      <c r="V2" s="222"/>
      <c r="W2" s="222"/>
      <c r="X2" s="76"/>
    </row>
    <row r="3" spans="1:24" ht="21.75" customHeight="1" x14ac:dyDescent="0.35">
      <c r="A3" s="5"/>
      <c r="B3" s="4"/>
      <c r="C3" s="12"/>
      <c r="D3" s="115"/>
      <c r="E3" s="115"/>
      <c r="F3" s="115"/>
      <c r="G3" s="115"/>
      <c r="H3" s="115"/>
      <c r="I3" s="115"/>
      <c r="J3" s="115"/>
      <c r="K3" s="115"/>
      <c r="L3" s="115"/>
      <c r="M3" s="115"/>
      <c r="N3" s="115"/>
      <c r="O3" s="115"/>
      <c r="P3" s="4"/>
      <c r="Q3" s="114"/>
      <c r="R3" s="9"/>
      <c r="S3" s="9"/>
      <c r="T3" s="2"/>
      <c r="U3" s="2"/>
      <c r="V3" s="222"/>
      <c r="W3" s="222"/>
      <c r="X3" s="76"/>
    </row>
    <row r="4" spans="1:24" ht="18.75" x14ac:dyDescent="0.3">
      <c r="A4" s="5"/>
      <c r="B4" s="4"/>
      <c r="C4" s="12" t="s">
        <v>2</v>
      </c>
      <c r="D4" s="4"/>
      <c r="E4" s="4"/>
      <c r="F4" s="4"/>
      <c r="G4" s="4"/>
      <c r="H4" s="4"/>
      <c r="I4" s="4"/>
      <c r="J4" s="4"/>
      <c r="K4" s="4"/>
      <c r="L4" s="4"/>
      <c r="M4" s="4"/>
      <c r="N4" s="4"/>
      <c r="O4" s="4"/>
      <c r="P4" s="4"/>
      <c r="Q4" s="114"/>
      <c r="R4" s="9"/>
      <c r="S4" s="9"/>
      <c r="T4" s="2"/>
      <c r="U4" s="2"/>
      <c r="V4" s="222"/>
      <c r="W4" s="222"/>
      <c r="X4" s="76"/>
    </row>
    <row r="5" spans="1:24" ht="15.75" x14ac:dyDescent="0.25">
      <c r="A5" s="5"/>
      <c r="B5" s="4"/>
      <c r="C5" s="13" t="s">
        <v>4</v>
      </c>
      <c r="D5" s="4"/>
      <c r="E5" s="4"/>
      <c r="F5" s="4"/>
      <c r="G5" s="4"/>
      <c r="H5" s="4"/>
      <c r="I5" s="4"/>
      <c r="J5" s="4"/>
      <c r="K5" s="4"/>
      <c r="L5" s="4"/>
      <c r="M5" s="4"/>
      <c r="N5" s="4"/>
      <c r="O5" s="4"/>
      <c r="P5" s="4"/>
      <c r="Q5" s="114"/>
      <c r="R5" s="9"/>
      <c r="S5" s="9"/>
      <c r="T5" s="2"/>
      <c r="U5" s="2"/>
      <c r="V5" s="222"/>
      <c r="W5" s="222"/>
      <c r="X5" s="76"/>
    </row>
    <row r="6" spans="1:24" x14ac:dyDescent="0.25">
      <c r="A6" s="5"/>
      <c r="B6" s="14"/>
      <c r="C6" s="1"/>
      <c r="D6" s="1"/>
      <c r="E6" s="1"/>
      <c r="F6" s="1"/>
      <c r="G6" s="1"/>
      <c r="H6" s="1"/>
      <c r="I6" s="1"/>
      <c r="J6" s="1"/>
      <c r="K6" s="1"/>
      <c r="L6" s="1"/>
      <c r="M6" s="2"/>
      <c r="N6" s="2"/>
      <c r="O6" s="2"/>
      <c r="P6" s="2"/>
      <c r="Q6" s="114"/>
      <c r="R6" s="9"/>
      <c r="S6" s="9"/>
      <c r="T6" s="2"/>
      <c r="U6" s="2"/>
      <c r="V6" s="222"/>
      <c r="W6" s="222"/>
      <c r="X6" s="76"/>
    </row>
    <row r="7" spans="1:24" ht="33" customHeight="1" x14ac:dyDescent="0.25">
      <c r="A7" s="7"/>
      <c r="B7" s="1"/>
      <c r="C7" s="63">
        <v>1999</v>
      </c>
      <c r="D7" s="63">
        <v>2000</v>
      </c>
      <c r="E7" s="63">
        <v>2001</v>
      </c>
      <c r="F7" s="63">
        <v>2002</v>
      </c>
      <c r="G7" s="63">
        <v>2003</v>
      </c>
      <c r="H7" s="63">
        <v>2004</v>
      </c>
      <c r="I7" s="63">
        <v>2005</v>
      </c>
      <c r="J7" s="63">
        <v>2006</v>
      </c>
      <c r="K7" s="63">
        <v>2007</v>
      </c>
      <c r="L7" s="63">
        <v>2008</v>
      </c>
      <c r="M7" s="63">
        <v>2009</v>
      </c>
      <c r="N7" s="63">
        <v>2010</v>
      </c>
      <c r="O7" s="63">
        <v>2011</v>
      </c>
      <c r="P7" s="63">
        <v>2012</v>
      </c>
      <c r="Q7" s="63">
        <v>2013</v>
      </c>
      <c r="R7" s="63">
        <v>2014</v>
      </c>
      <c r="S7" s="63">
        <v>2015</v>
      </c>
      <c r="T7" s="63">
        <v>2016</v>
      </c>
      <c r="U7" s="63">
        <v>2017</v>
      </c>
      <c r="V7" s="63">
        <v>2018</v>
      </c>
      <c r="W7" s="103" t="s">
        <v>102</v>
      </c>
      <c r="X7" s="76"/>
    </row>
    <row r="8" spans="1:24" x14ac:dyDescent="0.25">
      <c r="A8" s="7"/>
      <c r="B8" s="15" t="s">
        <v>48</v>
      </c>
      <c r="C8" s="466">
        <v>1240</v>
      </c>
      <c r="D8" s="466">
        <v>1435</v>
      </c>
      <c r="E8" s="466">
        <v>1700</v>
      </c>
      <c r="F8" s="466">
        <v>2095</v>
      </c>
      <c r="G8" s="466">
        <v>2491</v>
      </c>
      <c r="H8" s="466">
        <v>2751</v>
      </c>
      <c r="I8" s="466">
        <v>2918</v>
      </c>
      <c r="J8" s="466">
        <v>3460</v>
      </c>
      <c r="K8" s="466">
        <v>3550</v>
      </c>
      <c r="L8" s="466">
        <v>3487</v>
      </c>
      <c r="M8" s="466">
        <v>3377</v>
      </c>
      <c r="N8" s="466">
        <v>3571</v>
      </c>
      <c r="O8" s="466">
        <v>3762</v>
      </c>
      <c r="P8" s="466">
        <v>3518</v>
      </c>
      <c r="Q8" s="466">
        <v>3664</v>
      </c>
      <c r="R8" s="466">
        <v>3798</v>
      </c>
      <c r="S8" s="466">
        <v>4235</v>
      </c>
      <c r="T8" s="466">
        <v>5376</v>
      </c>
      <c r="U8" s="466">
        <v>5455</v>
      </c>
      <c r="V8" s="467">
        <v>4633</v>
      </c>
      <c r="W8" s="223">
        <f>V8/N8</f>
        <v>1.2973956874824979</v>
      </c>
      <c r="X8" s="76"/>
    </row>
    <row r="9" spans="1:24" x14ac:dyDescent="0.25">
      <c r="A9" s="7"/>
      <c r="B9" s="16" t="s">
        <v>0</v>
      </c>
      <c r="C9" s="468">
        <v>346</v>
      </c>
      <c r="D9" s="468">
        <v>369</v>
      </c>
      <c r="E9" s="468">
        <v>438</v>
      </c>
      <c r="F9" s="468">
        <v>560</v>
      </c>
      <c r="G9" s="468">
        <v>632</v>
      </c>
      <c r="H9" s="468">
        <v>683</v>
      </c>
      <c r="I9" s="468">
        <v>733</v>
      </c>
      <c r="J9" s="468">
        <v>820</v>
      </c>
      <c r="K9" s="468">
        <v>883</v>
      </c>
      <c r="L9" s="468">
        <v>848</v>
      </c>
      <c r="M9" s="468">
        <v>862</v>
      </c>
      <c r="N9" s="468">
        <v>988</v>
      </c>
      <c r="O9" s="468">
        <v>990</v>
      </c>
      <c r="P9" s="468">
        <v>945</v>
      </c>
      <c r="Q9" s="468">
        <v>1028</v>
      </c>
      <c r="R9" s="468">
        <v>1075</v>
      </c>
      <c r="S9" s="468">
        <v>1258</v>
      </c>
      <c r="T9" s="468">
        <v>1483</v>
      </c>
      <c r="U9" s="468">
        <v>1663</v>
      </c>
      <c r="V9" s="469">
        <v>1481</v>
      </c>
      <c r="W9" s="224">
        <f>V9/N9</f>
        <v>1.4989878542510122</v>
      </c>
      <c r="X9" s="76"/>
    </row>
    <row r="10" spans="1:24" x14ac:dyDescent="0.25">
      <c r="A10" s="7"/>
      <c r="B10" s="17" t="s">
        <v>1</v>
      </c>
      <c r="C10" s="468">
        <v>894</v>
      </c>
      <c r="D10" s="468">
        <v>1066</v>
      </c>
      <c r="E10" s="468">
        <v>1262</v>
      </c>
      <c r="F10" s="468">
        <v>1535</v>
      </c>
      <c r="G10" s="468">
        <v>1859</v>
      </c>
      <c r="H10" s="468">
        <v>2068</v>
      </c>
      <c r="I10" s="468">
        <v>2185</v>
      </c>
      <c r="J10" s="468">
        <v>2640</v>
      </c>
      <c r="K10" s="468">
        <v>2667</v>
      </c>
      <c r="L10" s="468">
        <v>2639</v>
      </c>
      <c r="M10" s="468">
        <v>2515</v>
      </c>
      <c r="N10" s="468">
        <v>2583</v>
      </c>
      <c r="O10" s="468">
        <v>2772</v>
      </c>
      <c r="P10" s="468">
        <v>2573</v>
      </c>
      <c r="Q10" s="468">
        <v>2636</v>
      </c>
      <c r="R10" s="468">
        <v>2723</v>
      </c>
      <c r="S10" s="468">
        <v>2977</v>
      </c>
      <c r="T10" s="468">
        <v>3893</v>
      </c>
      <c r="U10" s="468">
        <v>3792</v>
      </c>
      <c r="V10" s="470">
        <v>3152</v>
      </c>
      <c r="W10" s="225">
        <f>V10/N10</f>
        <v>1.2202864885791715</v>
      </c>
      <c r="X10" s="76"/>
    </row>
    <row r="11" spans="1:24" ht="15.75" x14ac:dyDescent="0.25">
      <c r="A11" s="7"/>
      <c r="B11" s="93" t="s">
        <v>13</v>
      </c>
      <c r="C11" s="440">
        <v>620</v>
      </c>
      <c r="D11" s="440">
        <v>728</v>
      </c>
      <c r="E11" s="440">
        <v>943</v>
      </c>
      <c r="F11" s="440">
        <v>1178</v>
      </c>
      <c r="G11" s="440">
        <v>1399</v>
      </c>
      <c r="H11" s="440">
        <v>1596</v>
      </c>
      <c r="I11" s="440">
        <v>1684</v>
      </c>
      <c r="J11" s="440">
        <v>2096</v>
      </c>
      <c r="K11" s="440">
        <v>2175</v>
      </c>
      <c r="L11" s="440">
        <v>2294</v>
      </c>
      <c r="M11" s="440">
        <v>2229</v>
      </c>
      <c r="N11" s="440">
        <v>2387</v>
      </c>
      <c r="O11" s="440">
        <v>2545</v>
      </c>
      <c r="P11" s="440">
        <v>2343</v>
      </c>
      <c r="Q11" s="440">
        <v>2486</v>
      </c>
      <c r="R11" s="440">
        <v>2706</v>
      </c>
      <c r="S11" s="440">
        <v>3082</v>
      </c>
      <c r="T11" s="440">
        <v>4027</v>
      </c>
      <c r="U11" s="440">
        <v>4094</v>
      </c>
      <c r="V11" s="471">
        <v>3618</v>
      </c>
      <c r="W11" s="442">
        <f>V11/N11</f>
        <v>1.5157100963552577</v>
      </c>
      <c r="X11" s="76"/>
    </row>
    <row r="12" spans="1:24" x14ac:dyDescent="0.25">
      <c r="A12" s="7"/>
      <c r="B12" s="26" t="s">
        <v>0</v>
      </c>
      <c r="C12" s="37">
        <v>141</v>
      </c>
      <c r="D12" s="37">
        <v>140</v>
      </c>
      <c r="E12" s="37">
        <v>203</v>
      </c>
      <c r="F12" s="37">
        <v>269</v>
      </c>
      <c r="G12" s="37">
        <v>306</v>
      </c>
      <c r="H12" s="37">
        <v>333</v>
      </c>
      <c r="I12" s="37">
        <v>371</v>
      </c>
      <c r="J12" s="37">
        <v>444</v>
      </c>
      <c r="K12" s="37">
        <v>491</v>
      </c>
      <c r="L12" s="34">
        <v>482</v>
      </c>
      <c r="M12" s="34">
        <v>521</v>
      </c>
      <c r="N12" s="34">
        <v>603</v>
      </c>
      <c r="O12" s="34">
        <v>624</v>
      </c>
      <c r="P12" s="34">
        <v>574</v>
      </c>
      <c r="Q12" s="34">
        <v>640</v>
      </c>
      <c r="R12" s="34">
        <v>711</v>
      </c>
      <c r="S12" s="34">
        <v>871</v>
      </c>
      <c r="T12" s="35">
        <v>1041</v>
      </c>
      <c r="U12" s="35">
        <v>1209</v>
      </c>
      <c r="V12" s="472">
        <v>1091</v>
      </c>
      <c r="W12" s="439">
        <f>V12/L12</f>
        <v>2.2634854771784232</v>
      </c>
      <c r="X12" s="76"/>
    </row>
    <row r="13" spans="1:24" x14ac:dyDescent="0.25">
      <c r="A13" s="7"/>
      <c r="B13" s="27" t="s">
        <v>1</v>
      </c>
      <c r="C13" s="108">
        <v>479</v>
      </c>
      <c r="D13" s="108">
        <v>588</v>
      </c>
      <c r="E13" s="108">
        <v>740</v>
      </c>
      <c r="F13" s="108">
        <v>909</v>
      </c>
      <c r="G13" s="108">
        <v>1093</v>
      </c>
      <c r="H13" s="108">
        <v>1263</v>
      </c>
      <c r="I13" s="108">
        <v>1313</v>
      </c>
      <c r="J13" s="108">
        <v>1652</v>
      </c>
      <c r="K13" s="108">
        <v>1684</v>
      </c>
      <c r="L13" s="22">
        <v>1812</v>
      </c>
      <c r="M13" s="22">
        <v>1708</v>
      </c>
      <c r="N13" s="22">
        <v>1784</v>
      </c>
      <c r="O13" s="22">
        <v>1921</v>
      </c>
      <c r="P13" s="22">
        <v>1769</v>
      </c>
      <c r="Q13" s="22">
        <v>1846</v>
      </c>
      <c r="R13" s="22">
        <v>1995</v>
      </c>
      <c r="S13" s="22">
        <v>2211</v>
      </c>
      <c r="T13" s="25">
        <v>2986</v>
      </c>
      <c r="U13" s="25">
        <v>2885</v>
      </c>
      <c r="V13" s="469">
        <v>2527</v>
      </c>
      <c r="W13" s="224">
        <f>V13/L13</f>
        <v>1.3945916114790287</v>
      </c>
      <c r="X13" s="76"/>
    </row>
    <row r="14" spans="1:24" ht="15.75" x14ac:dyDescent="0.25">
      <c r="A14" s="7"/>
      <c r="B14" s="18" t="s">
        <v>14</v>
      </c>
      <c r="C14" s="467">
        <v>228</v>
      </c>
      <c r="D14" s="473">
        <v>288</v>
      </c>
      <c r="E14" s="473">
        <v>489</v>
      </c>
      <c r="F14" s="473">
        <v>641</v>
      </c>
      <c r="G14" s="473">
        <v>833</v>
      </c>
      <c r="H14" s="473">
        <v>1031</v>
      </c>
      <c r="I14" s="473">
        <v>1058</v>
      </c>
      <c r="J14" s="473">
        <v>1388</v>
      </c>
      <c r="K14" s="473">
        <v>1536</v>
      </c>
      <c r="L14" s="473">
        <v>1449</v>
      </c>
      <c r="M14" s="473">
        <v>1406</v>
      </c>
      <c r="N14" s="467">
        <v>1530</v>
      </c>
      <c r="O14" s="467">
        <v>1427</v>
      </c>
      <c r="P14" s="467">
        <v>1120</v>
      </c>
      <c r="Q14" s="467">
        <v>988</v>
      </c>
      <c r="R14" s="467">
        <v>931</v>
      </c>
      <c r="S14" s="467">
        <v>886</v>
      </c>
      <c r="T14" s="467">
        <v>1146</v>
      </c>
      <c r="U14" s="467">
        <v>1050</v>
      </c>
      <c r="V14" s="467">
        <v>790</v>
      </c>
      <c r="W14" s="223">
        <f t="shared" ref="W14:W25" si="0">V14/N14</f>
        <v>0.5163398692810458</v>
      </c>
      <c r="X14" s="76"/>
    </row>
    <row r="15" spans="1:24" x14ac:dyDescent="0.25">
      <c r="A15" s="5"/>
      <c r="B15" s="16" t="s">
        <v>0</v>
      </c>
      <c r="C15" s="22">
        <v>61</v>
      </c>
      <c r="D15" s="22">
        <v>69</v>
      </c>
      <c r="E15" s="22">
        <v>101</v>
      </c>
      <c r="F15" s="22">
        <v>152</v>
      </c>
      <c r="G15" s="22">
        <v>175</v>
      </c>
      <c r="H15" s="22">
        <v>202</v>
      </c>
      <c r="I15" s="22">
        <v>225</v>
      </c>
      <c r="J15" s="22">
        <v>290</v>
      </c>
      <c r="K15" s="22">
        <v>353</v>
      </c>
      <c r="L15" s="22">
        <v>299</v>
      </c>
      <c r="M15" s="22">
        <v>338</v>
      </c>
      <c r="N15" s="22">
        <v>389</v>
      </c>
      <c r="O15" s="22">
        <v>363</v>
      </c>
      <c r="P15" s="22">
        <v>289</v>
      </c>
      <c r="Q15" s="22">
        <v>241</v>
      </c>
      <c r="R15" s="22">
        <v>252</v>
      </c>
      <c r="S15" s="22">
        <v>267</v>
      </c>
      <c r="T15" s="25">
        <v>294</v>
      </c>
      <c r="U15" s="25">
        <v>322</v>
      </c>
      <c r="V15" s="469">
        <v>242</v>
      </c>
      <c r="W15" s="224">
        <f t="shared" si="0"/>
        <v>0.62210796915167099</v>
      </c>
      <c r="X15" s="76"/>
    </row>
    <row r="16" spans="1:24" x14ac:dyDescent="0.25">
      <c r="A16" s="5"/>
      <c r="B16" s="17" t="s">
        <v>1</v>
      </c>
      <c r="C16" s="19">
        <v>167</v>
      </c>
      <c r="D16" s="19">
        <v>219</v>
      </c>
      <c r="E16" s="19">
        <v>388</v>
      </c>
      <c r="F16" s="19">
        <v>489</v>
      </c>
      <c r="G16" s="19">
        <v>658</v>
      </c>
      <c r="H16" s="19">
        <v>829</v>
      </c>
      <c r="I16" s="19">
        <v>833</v>
      </c>
      <c r="J16" s="19">
        <v>1098</v>
      </c>
      <c r="K16" s="19">
        <v>1183</v>
      </c>
      <c r="L16" s="19">
        <v>1150</v>
      </c>
      <c r="M16" s="19">
        <v>1068</v>
      </c>
      <c r="N16" s="19">
        <v>1141</v>
      </c>
      <c r="O16" s="19">
        <v>1064</v>
      </c>
      <c r="P16" s="19">
        <v>831</v>
      </c>
      <c r="Q16" s="19">
        <v>747</v>
      </c>
      <c r="R16" s="19">
        <v>679</v>
      </c>
      <c r="S16" s="19">
        <v>619</v>
      </c>
      <c r="T16" s="66">
        <v>852</v>
      </c>
      <c r="U16" s="66">
        <v>728</v>
      </c>
      <c r="V16" s="469">
        <v>548</v>
      </c>
      <c r="W16" s="224">
        <f t="shared" si="0"/>
        <v>0.48028045574057843</v>
      </c>
      <c r="X16" s="76"/>
    </row>
    <row r="17" spans="1:24" x14ac:dyDescent="0.25">
      <c r="A17" s="5"/>
      <c r="B17" s="116" t="s">
        <v>15</v>
      </c>
      <c r="C17" s="474"/>
      <c r="D17" s="474">
        <v>11</v>
      </c>
      <c r="E17" s="474">
        <v>12</v>
      </c>
      <c r="F17" s="474">
        <v>21</v>
      </c>
      <c r="G17" s="474">
        <v>31</v>
      </c>
      <c r="H17" s="474">
        <v>28</v>
      </c>
      <c r="I17" s="474">
        <v>31</v>
      </c>
      <c r="J17" s="474">
        <v>52</v>
      </c>
      <c r="K17" s="474">
        <v>41</v>
      </c>
      <c r="L17" s="474">
        <v>55</v>
      </c>
      <c r="M17" s="474">
        <v>58</v>
      </c>
      <c r="N17" s="474">
        <v>65</v>
      </c>
      <c r="O17" s="474">
        <v>62</v>
      </c>
      <c r="P17" s="474">
        <v>42</v>
      </c>
      <c r="Q17" s="474">
        <v>62</v>
      </c>
      <c r="R17" s="474">
        <v>81</v>
      </c>
      <c r="S17" s="474">
        <v>171</v>
      </c>
      <c r="T17" s="475">
        <v>289</v>
      </c>
      <c r="U17" s="475">
        <v>364</v>
      </c>
      <c r="V17" s="476">
        <v>352</v>
      </c>
      <c r="W17" s="226">
        <f t="shared" si="0"/>
        <v>5.4153846153846157</v>
      </c>
      <c r="X17" s="76"/>
    </row>
    <row r="18" spans="1:24" x14ac:dyDescent="0.25">
      <c r="A18" s="5"/>
      <c r="B18" s="21" t="s">
        <v>0</v>
      </c>
      <c r="C18" s="22"/>
      <c r="D18" s="22"/>
      <c r="E18" s="22"/>
      <c r="F18" s="22"/>
      <c r="G18" s="22"/>
      <c r="H18" s="22"/>
      <c r="I18" s="22"/>
      <c r="J18" s="22">
        <v>14</v>
      </c>
      <c r="K18" s="22">
        <v>12</v>
      </c>
      <c r="L18" s="22">
        <v>11</v>
      </c>
      <c r="M18" s="22">
        <v>21</v>
      </c>
      <c r="N18" s="22">
        <v>26</v>
      </c>
      <c r="O18" s="22">
        <v>23</v>
      </c>
      <c r="P18" s="22">
        <v>10</v>
      </c>
      <c r="Q18" s="22">
        <v>19</v>
      </c>
      <c r="R18" s="22">
        <v>27</v>
      </c>
      <c r="S18" s="22">
        <v>58</v>
      </c>
      <c r="T18" s="25">
        <v>88</v>
      </c>
      <c r="U18" s="25">
        <v>122</v>
      </c>
      <c r="V18" s="469">
        <v>117</v>
      </c>
      <c r="W18" s="224">
        <f t="shared" si="0"/>
        <v>4.5</v>
      </c>
      <c r="X18" s="76"/>
    </row>
    <row r="19" spans="1:24" x14ac:dyDescent="0.25">
      <c r="A19" s="5"/>
      <c r="B19" s="17" t="s">
        <v>1</v>
      </c>
      <c r="C19" s="19"/>
      <c r="D19" s="19"/>
      <c r="E19" s="19">
        <v>10</v>
      </c>
      <c r="F19" s="19">
        <v>12</v>
      </c>
      <c r="G19" s="19">
        <v>23</v>
      </c>
      <c r="H19" s="19">
        <v>19</v>
      </c>
      <c r="I19" s="19">
        <v>27</v>
      </c>
      <c r="J19" s="19">
        <v>38</v>
      </c>
      <c r="K19" s="19">
        <v>29</v>
      </c>
      <c r="L19" s="19">
        <v>44</v>
      </c>
      <c r="M19" s="19">
        <v>37</v>
      </c>
      <c r="N19" s="19">
        <v>39</v>
      </c>
      <c r="O19" s="19">
        <v>39</v>
      </c>
      <c r="P19" s="19">
        <v>32</v>
      </c>
      <c r="Q19" s="19">
        <v>43</v>
      </c>
      <c r="R19" s="19">
        <v>54</v>
      </c>
      <c r="S19" s="19">
        <v>113</v>
      </c>
      <c r="T19" s="66">
        <v>201</v>
      </c>
      <c r="U19" s="66">
        <v>242</v>
      </c>
      <c r="V19" s="470">
        <v>235</v>
      </c>
      <c r="W19" s="225">
        <f t="shared" si="0"/>
        <v>6.0256410256410255</v>
      </c>
      <c r="X19" s="76"/>
    </row>
    <row r="20" spans="1:24" ht="15.75" x14ac:dyDescent="0.25">
      <c r="A20" s="7"/>
      <c r="B20" s="93" t="s">
        <v>81</v>
      </c>
      <c r="C20" s="471">
        <v>33</v>
      </c>
      <c r="D20" s="471">
        <v>40</v>
      </c>
      <c r="E20" s="471">
        <v>54</v>
      </c>
      <c r="F20" s="471">
        <v>84</v>
      </c>
      <c r="G20" s="471">
        <v>107</v>
      </c>
      <c r="H20" s="471">
        <v>121</v>
      </c>
      <c r="I20" s="471">
        <v>130</v>
      </c>
      <c r="J20" s="471">
        <v>278</v>
      </c>
      <c r="K20" s="471">
        <v>175</v>
      </c>
      <c r="L20" s="471">
        <v>190</v>
      </c>
      <c r="M20" s="471">
        <v>203</v>
      </c>
      <c r="N20" s="471">
        <v>229</v>
      </c>
      <c r="O20" s="471">
        <v>220</v>
      </c>
      <c r="P20" s="471">
        <v>172</v>
      </c>
      <c r="Q20" s="471">
        <v>237</v>
      </c>
      <c r="R20" s="471">
        <v>514</v>
      </c>
      <c r="S20" s="471">
        <v>999</v>
      </c>
      <c r="T20" s="471">
        <v>1958</v>
      </c>
      <c r="U20" s="471">
        <v>2655</v>
      </c>
      <c r="V20" s="471">
        <v>2640</v>
      </c>
      <c r="W20" s="442">
        <f t="shared" si="0"/>
        <v>11.528384279475983</v>
      </c>
      <c r="X20" s="76"/>
    </row>
    <row r="21" spans="1:24" x14ac:dyDescent="0.25">
      <c r="A21" s="10"/>
      <c r="B21" s="39" t="s">
        <v>0</v>
      </c>
      <c r="C21" s="37"/>
      <c r="D21" s="37">
        <v>13</v>
      </c>
      <c r="E21" s="37">
        <v>15</v>
      </c>
      <c r="F21" s="37">
        <v>22</v>
      </c>
      <c r="G21" s="37">
        <v>34</v>
      </c>
      <c r="H21" s="37">
        <v>26</v>
      </c>
      <c r="I21" s="37">
        <v>25</v>
      </c>
      <c r="J21" s="37">
        <v>66</v>
      </c>
      <c r="K21" s="37">
        <v>47</v>
      </c>
      <c r="L21" s="37">
        <v>48</v>
      </c>
      <c r="M21" s="37">
        <v>53</v>
      </c>
      <c r="N21" s="37">
        <v>77</v>
      </c>
      <c r="O21" s="37">
        <v>60</v>
      </c>
      <c r="P21" s="37">
        <v>35</v>
      </c>
      <c r="Q21" s="37">
        <v>68</v>
      </c>
      <c r="R21" s="37">
        <v>138</v>
      </c>
      <c r="S21" s="37">
        <v>281</v>
      </c>
      <c r="T21" s="37">
        <v>524</v>
      </c>
      <c r="U21" s="37">
        <v>778</v>
      </c>
      <c r="V21" s="472">
        <v>799</v>
      </c>
      <c r="W21" s="439">
        <f t="shared" si="0"/>
        <v>10.376623376623376</v>
      </c>
      <c r="X21" s="76"/>
    </row>
    <row r="22" spans="1:24" x14ac:dyDescent="0.25">
      <c r="A22" s="10"/>
      <c r="B22" s="39" t="s">
        <v>1</v>
      </c>
      <c r="C22" s="37">
        <v>28</v>
      </c>
      <c r="D22" s="37">
        <v>27</v>
      </c>
      <c r="E22" s="37">
        <v>39</v>
      </c>
      <c r="F22" s="37">
        <v>62</v>
      </c>
      <c r="G22" s="37">
        <v>73</v>
      </c>
      <c r="H22" s="37">
        <v>95</v>
      </c>
      <c r="I22" s="37">
        <v>105</v>
      </c>
      <c r="J22" s="37">
        <v>212</v>
      </c>
      <c r="K22" s="37">
        <v>128</v>
      </c>
      <c r="L22" s="37">
        <v>142</v>
      </c>
      <c r="M22" s="37">
        <v>150</v>
      </c>
      <c r="N22" s="37">
        <v>152</v>
      </c>
      <c r="O22" s="37">
        <v>160</v>
      </c>
      <c r="P22" s="37">
        <v>137</v>
      </c>
      <c r="Q22" s="37">
        <v>169</v>
      </c>
      <c r="R22" s="37">
        <v>376</v>
      </c>
      <c r="S22" s="37">
        <v>718</v>
      </c>
      <c r="T22" s="37">
        <v>1434</v>
      </c>
      <c r="U22" s="37">
        <v>1877</v>
      </c>
      <c r="V22" s="470">
        <v>1841</v>
      </c>
      <c r="W22" s="225">
        <f t="shared" si="0"/>
        <v>12.111842105263158</v>
      </c>
      <c r="X22" s="76"/>
    </row>
    <row r="23" spans="1:24" ht="15.75" x14ac:dyDescent="0.25">
      <c r="A23" s="7"/>
      <c r="B23" s="93" t="s">
        <v>39</v>
      </c>
      <c r="C23" s="471">
        <v>198</v>
      </c>
      <c r="D23" s="471">
        <v>216</v>
      </c>
      <c r="E23" s="471">
        <v>212</v>
      </c>
      <c r="F23" s="471">
        <v>241</v>
      </c>
      <c r="G23" s="471">
        <v>259</v>
      </c>
      <c r="H23" s="471">
        <v>263</v>
      </c>
      <c r="I23" s="471">
        <v>279</v>
      </c>
      <c r="J23" s="471">
        <v>313</v>
      </c>
      <c r="K23" s="471">
        <v>359</v>
      </c>
      <c r="L23" s="471">
        <v>497</v>
      </c>
      <c r="M23" s="471">
        <v>510</v>
      </c>
      <c r="N23" s="471">
        <v>537</v>
      </c>
      <c r="O23" s="471">
        <v>809</v>
      </c>
      <c r="P23" s="471">
        <v>963</v>
      </c>
      <c r="Q23" s="471">
        <v>1263</v>
      </c>
      <c r="R23" s="471">
        <v>1452</v>
      </c>
      <c r="S23" s="471">
        <v>1649</v>
      </c>
      <c r="T23" s="471">
        <v>1728</v>
      </c>
      <c r="U23" s="471">
        <v>1454</v>
      </c>
      <c r="V23" s="471">
        <v>1160</v>
      </c>
      <c r="W23" s="442">
        <f t="shared" si="0"/>
        <v>2.1601489757914338</v>
      </c>
      <c r="X23" s="76"/>
    </row>
    <row r="24" spans="1:24" x14ac:dyDescent="0.25">
      <c r="A24" s="5"/>
      <c r="B24" s="30" t="s">
        <v>0</v>
      </c>
      <c r="C24" s="31">
        <v>38</v>
      </c>
      <c r="D24" s="31">
        <v>36</v>
      </c>
      <c r="E24" s="31">
        <v>42</v>
      </c>
      <c r="F24" s="31">
        <v>56</v>
      </c>
      <c r="G24" s="31">
        <v>55</v>
      </c>
      <c r="H24" s="31">
        <v>57</v>
      </c>
      <c r="I24" s="31">
        <v>65</v>
      </c>
      <c r="J24" s="31">
        <v>57</v>
      </c>
      <c r="K24" s="31">
        <v>61</v>
      </c>
      <c r="L24" s="443">
        <v>96</v>
      </c>
      <c r="M24" s="443">
        <v>115</v>
      </c>
      <c r="N24" s="443">
        <v>118</v>
      </c>
      <c r="O24" s="444">
        <v>183</v>
      </c>
      <c r="P24" s="443">
        <v>241</v>
      </c>
      <c r="Q24" s="443">
        <v>322</v>
      </c>
      <c r="R24" s="443">
        <v>373</v>
      </c>
      <c r="S24" s="443">
        <v>477</v>
      </c>
      <c r="T24" s="35">
        <v>453</v>
      </c>
      <c r="U24" s="35">
        <v>423</v>
      </c>
      <c r="V24" s="472">
        <v>339</v>
      </c>
      <c r="W24" s="439">
        <f t="shared" si="0"/>
        <v>2.8728813559322033</v>
      </c>
      <c r="X24" s="76"/>
    </row>
    <row r="25" spans="1:24" x14ac:dyDescent="0.25">
      <c r="A25" s="5"/>
      <c r="B25" s="32" t="s">
        <v>1</v>
      </c>
      <c r="C25" s="33">
        <v>160</v>
      </c>
      <c r="D25" s="33">
        <v>180</v>
      </c>
      <c r="E25" s="33">
        <v>170</v>
      </c>
      <c r="F25" s="33">
        <v>185</v>
      </c>
      <c r="G25" s="33">
        <v>204</v>
      </c>
      <c r="H25" s="33">
        <v>206</v>
      </c>
      <c r="I25" s="33">
        <v>214</v>
      </c>
      <c r="J25" s="33">
        <v>256</v>
      </c>
      <c r="K25" s="33">
        <v>298</v>
      </c>
      <c r="L25" s="34">
        <v>401</v>
      </c>
      <c r="M25" s="34">
        <v>395</v>
      </c>
      <c r="N25" s="34">
        <v>419</v>
      </c>
      <c r="O25" s="35">
        <v>626</v>
      </c>
      <c r="P25" s="19">
        <v>722</v>
      </c>
      <c r="Q25" s="19">
        <v>941</v>
      </c>
      <c r="R25" s="19">
        <v>1079</v>
      </c>
      <c r="S25" s="19">
        <v>1172</v>
      </c>
      <c r="T25" s="66">
        <v>1275</v>
      </c>
      <c r="U25" s="66">
        <v>1031</v>
      </c>
      <c r="V25" s="469">
        <v>821</v>
      </c>
      <c r="W25" s="224">
        <f t="shared" si="0"/>
        <v>1.9594272076372314</v>
      </c>
      <c r="X25" s="76"/>
    </row>
    <row r="26" spans="1:24" x14ac:dyDescent="0.25">
      <c r="A26" s="10"/>
      <c r="B26" s="38" t="s">
        <v>17</v>
      </c>
      <c r="C26" s="29"/>
      <c r="D26" s="481"/>
      <c r="E26" s="482"/>
      <c r="F26" s="29"/>
      <c r="G26" s="29"/>
      <c r="H26" s="482"/>
      <c r="I26" s="29"/>
      <c r="J26" s="29">
        <v>14</v>
      </c>
      <c r="K26" s="29"/>
      <c r="L26" s="29"/>
      <c r="M26" s="29"/>
      <c r="N26" s="29"/>
      <c r="O26" s="29"/>
      <c r="P26" s="29"/>
      <c r="Q26" s="29">
        <v>20</v>
      </c>
      <c r="R26" s="29">
        <v>131</v>
      </c>
      <c r="S26" s="29">
        <v>305</v>
      </c>
      <c r="T26" s="29">
        <v>535</v>
      </c>
      <c r="U26" s="29">
        <v>701</v>
      </c>
      <c r="V26" s="476">
        <v>623</v>
      </c>
      <c r="W26" s="226"/>
      <c r="X26" s="76"/>
    </row>
    <row r="27" spans="1:24" x14ac:dyDescent="0.25">
      <c r="A27" s="10"/>
      <c r="B27" s="39" t="s">
        <v>0</v>
      </c>
      <c r="C27" s="31"/>
      <c r="D27" s="31"/>
      <c r="E27" s="31"/>
      <c r="F27" s="31"/>
      <c r="G27" s="31"/>
      <c r="H27" s="31"/>
      <c r="I27" s="31"/>
      <c r="J27" s="31"/>
      <c r="K27" s="31"/>
      <c r="L27" s="31"/>
      <c r="M27" s="31"/>
      <c r="N27" s="31"/>
      <c r="O27" s="31"/>
      <c r="P27" s="31"/>
      <c r="Q27" s="31">
        <v>7</v>
      </c>
      <c r="R27" s="31">
        <v>42</v>
      </c>
      <c r="S27" s="31">
        <v>96</v>
      </c>
      <c r="T27" s="71">
        <v>160</v>
      </c>
      <c r="U27" s="71">
        <v>199</v>
      </c>
      <c r="V27" s="469">
        <v>178</v>
      </c>
      <c r="W27" s="224"/>
      <c r="X27" s="76"/>
    </row>
    <row r="28" spans="1:24" x14ac:dyDescent="0.25">
      <c r="A28" s="10"/>
      <c r="B28" s="39" t="s">
        <v>1</v>
      </c>
      <c r="C28" s="31"/>
      <c r="D28" s="31"/>
      <c r="E28" s="31"/>
      <c r="F28" s="31"/>
      <c r="G28" s="31"/>
      <c r="H28" s="31"/>
      <c r="I28" s="31"/>
      <c r="J28" s="31"/>
      <c r="K28" s="31"/>
      <c r="L28" s="31"/>
      <c r="M28" s="31"/>
      <c r="N28" s="31"/>
      <c r="O28" s="31"/>
      <c r="P28" s="31"/>
      <c r="Q28" s="31">
        <v>13</v>
      </c>
      <c r="R28" s="31">
        <v>89</v>
      </c>
      <c r="S28" s="31">
        <v>209</v>
      </c>
      <c r="T28" s="71">
        <v>375</v>
      </c>
      <c r="U28" s="71">
        <v>502</v>
      </c>
      <c r="V28" s="470">
        <v>445</v>
      </c>
      <c r="W28" s="225"/>
      <c r="X28" s="76"/>
    </row>
    <row r="29" spans="1:24" ht="15.75" x14ac:dyDescent="0.25">
      <c r="A29" s="7"/>
      <c r="B29" s="93" t="s">
        <v>82</v>
      </c>
      <c r="C29" s="471">
        <v>267</v>
      </c>
      <c r="D29" s="471">
        <v>276</v>
      </c>
      <c r="E29" s="471">
        <v>280</v>
      </c>
      <c r="F29" s="471">
        <v>388</v>
      </c>
      <c r="G29" s="471">
        <v>475</v>
      </c>
      <c r="H29" s="471">
        <v>507</v>
      </c>
      <c r="I29" s="471">
        <v>546</v>
      </c>
      <c r="J29" s="471">
        <v>676</v>
      </c>
      <c r="K29" s="471">
        <v>563</v>
      </c>
      <c r="L29" s="471">
        <v>384</v>
      </c>
      <c r="M29" s="471">
        <v>269</v>
      </c>
      <c r="N29" s="471">
        <v>265</v>
      </c>
      <c r="O29" s="471">
        <v>310</v>
      </c>
      <c r="P29" s="471">
        <v>270</v>
      </c>
      <c r="Q29" s="471">
        <v>273</v>
      </c>
      <c r="R29" s="471">
        <v>334</v>
      </c>
      <c r="S29" s="471">
        <v>442</v>
      </c>
      <c r="T29" s="471">
        <v>757</v>
      </c>
      <c r="U29" s="471">
        <v>924</v>
      </c>
      <c r="V29" s="471">
        <v>859</v>
      </c>
      <c r="W29" s="442">
        <f t="shared" ref="W29:W35" si="1">V29/N29</f>
        <v>3.2415094339622641</v>
      </c>
      <c r="X29" s="76"/>
    </row>
    <row r="30" spans="1:24" x14ac:dyDescent="0.25">
      <c r="A30" s="5"/>
      <c r="B30" s="26" t="s">
        <v>0</v>
      </c>
      <c r="C30" s="477">
        <v>60</v>
      </c>
      <c r="D30" s="477">
        <v>72</v>
      </c>
      <c r="E30" s="477">
        <v>68</v>
      </c>
      <c r="F30" s="477">
        <v>109</v>
      </c>
      <c r="G30" s="477">
        <v>118</v>
      </c>
      <c r="H30" s="477">
        <v>121</v>
      </c>
      <c r="I30" s="477">
        <v>132</v>
      </c>
      <c r="J30" s="477">
        <v>168</v>
      </c>
      <c r="K30" s="477">
        <v>119</v>
      </c>
      <c r="L30" s="443">
        <v>89</v>
      </c>
      <c r="M30" s="443">
        <v>58</v>
      </c>
      <c r="N30" s="443">
        <v>80</v>
      </c>
      <c r="O30" s="444">
        <v>82</v>
      </c>
      <c r="P30" s="443">
        <v>70</v>
      </c>
      <c r="Q30" s="443">
        <v>78</v>
      </c>
      <c r="R30" s="443">
        <v>84</v>
      </c>
      <c r="S30" s="443">
        <v>139</v>
      </c>
      <c r="T30" s="444">
        <v>204</v>
      </c>
      <c r="U30" s="444">
        <v>291</v>
      </c>
      <c r="V30" s="472">
        <v>265</v>
      </c>
      <c r="W30" s="439">
        <f t="shared" si="1"/>
        <v>3.3125</v>
      </c>
      <c r="X30" s="76"/>
    </row>
    <row r="31" spans="1:24" x14ac:dyDescent="0.25">
      <c r="A31" s="5"/>
      <c r="B31" s="27" t="s">
        <v>1</v>
      </c>
      <c r="C31" s="478">
        <v>207</v>
      </c>
      <c r="D31" s="478">
        <v>204</v>
      </c>
      <c r="E31" s="478">
        <v>212</v>
      </c>
      <c r="F31" s="478">
        <v>279</v>
      </c>
      <c r="G31" s="478">
        <v>357</v>
      </c>
      <c r="H31" s="478">
        <v>386</v>
      </c>
      <c r="I31" s="478">
        <v>414</v>
      </c>
      <c r="J31" s="478">
        <v>508</v>
      </c>
      <c r="K31" s="478">
        <v>444</v>
      </c>
      <c r="L31" s="19">
        <v>295</v>
      </c>
      <c r="M31" s="19">
        <v>211</v>
      </c>
      <c r="N31" s="19">
        <v>185</v>
      </c>
      <c r="O31" s="66">
        <v>228</v>
      </c>
      <c r="P31" s="19">
        <v>200</v>
      </c>
      <c r="Q31" s="19">
        <v>195</v>
      </c>
      <c r="R31" s="19">
        <v>250</v>
      </c>
      <c r="S31" s="19">
        <v>303</v>
      </c>
      <c r="T31" s="66">
        <v>553</v>
      </c>
      <c r="U31" s="66">
        <v>633</v>
      </c>
      <c r="V31" s="469">
        <v>594</v>
      </c>
      <c r="W31" s="224">
        <f t="shared" si="1"/>
        <v>3.2108108108108109</v>
      </c>
      <c r="X31" s="76"/>
    </row>
    <row r="32" spans="1:24" x14ac:dyDescent="0.25">
      <c r="A32" s="5"/>
      <c r="B32" s="24" t="s">
        <v>7</v>
      </c>
      <c r="C32" s="479">
        <v>147</v>
      </c>
      <c r="D32" s="479">
        <v>164</v>
      </c>
      <c r="E32" s="479">
        <v>167</v>
      </c>
      <c r="F32" s="479">
        <v>223</v>
      </c>
      <c r="G32" s="479">
        <v>266</v>
      </c>
      <c r="H32" s="479">
        <v>312</v>
      </c>
      <c r="I32" s="479">
        <v>345</v>
      </c>
      <c r="J32" s="479">
        <v>424</v>
      </c>
      <c r="K32" s="479">
        <v>365</v>
      </c>
      <c r="L32" s="479">
        <v>280</v>
      </c>
      <c r="M32" s="479">
        <v>208</v>
      </c>
      <c r="N32" s="479">
        <v>209</v>
      </c>
      <c r="O32" s="479">
        <v>242</v>
      </c>
      <c r="P32" s="479">
        <v>227</v>
      </c>
      <c r="Q32" s="479">
        <v>222</v>
      </c>
      <c r="R32" s="479">
        <v>280</v>
      </c>
      <c r="S32" s="479">
        <v>385</v>
      </c>
      <c r="T32" s="480">
        <v>641</v>
      </c>
      <c r="U32" s="480">
        <v>792</v>
      </c>
      <c r="V32" s="476">
        <v>751</v>
      </c>
      <c r="W32" s="226">
        <f t="shared" si="1"/>
        <v>3.5933014354066986</v>
      </c>
      <c r="X32" s="76"/>
    </row>
    <row r="33" spans="1:24" x14ac:dyDescent="0.25">
      <c r="A33" s="5"/>
      <c r="B33" s="21" t="s">
        <v>0</v>
      </c>
      <c r="C33" s="107">
        <v>34</v>
      </c>
      <c r="D33" s="107">
        <v>39</v>
      </c>
      <c r="E33" s="107">
        <v>42</v>
      </c>
      <c r="F33" s="107">
        <v>56</v>
      </c>
      <c r="G33" s="107">
        <v>57</v>
      </c>
      <c r="H33" s="107">
        <v>76</v>
      </c>
      <c r="I33" s="107">
        <v>91</v>
      </c>
      <c r="J33" s="107">
        <v>94</v>
      </c>
      <c r="K33" s="107">
        <v>81</v>
      </c>
      <c r="L33" s="22">
        <v>62</v>
      </c>
      <c r="M33" s="22">
        <v>42</v>
      </c>
      <c r="N33" s="22">
        <v>63</v>
      </c>
      <c r="O33" s="25">
        <v>63</v>
      </c>
      <c r="P33" s="22">
        <v>56</v>
      </c>
      <c r="Q33" s="22">
        <v>64</v>
      </c>
      <c r="R33" s="22">
        <v>69</v>
      </c>
      <c r="S33" s="22">
        <v>122</v>
      </c>
      <c r="T33" s="25">
        <v>171</v>
      </c>
      <c r="U33" s="25">
        <v>259</v>
      </c>
      <c r="V33" s="469">
        <v>223</v>
      </c>
      <c r="W33" s="224">
        <f t="shared" si="1"/>
        <v>3.5396825396825395</v>
      </c>
      <c r="X33" s="76"/>
    </row>
    <row r="34" spans="1:24" x14ac:dyDescent="0.25">
      <c r="A34" s="5"/>
      <c r="B34" s="17" t="s">
        <v>1</v>
      </c>
      <c r="C34" s="452">
        <v>113</v>
      </c>
      <c r="D34" s="452">
        <v>125</v>
      </c>
      <c r="E34" s="452">
        <v>125</v>
      </c>
      <c r="F34" s="452">
        <v>167</v>
      </c>
      <c r="G34" s="452">
        <v>209</v>
      </c>
      <c r="H34" s="452">
        <v>236</v>
      </c>
      <c r="I34" s="452">
        <v>254</v>
      </c>
      <c r="J34" s="452">
        <v>330</v>
      </c>
      <c r="K34" s="452">
        <v>284</v>
      </c>
      <c r="L34" s="19">
        <v>218</v>
      </c>
      <c r="M34" s="19">
        <v>166</v>
      </c>
      <c r="N34" s="19">
        <v>146</v>
      </c>
      <c r="O34" s="66">
        <v>179</v>
      </c>
      <c r="P34" s="19">
        <v>171</v>
      </c>
      <c r="Q34" s="19">
        <v>158</v>
      </c>
      <c r="R34" s="19">
        <v>211</v>
      </c>
      <c r="S34" s="19">
        <v>263</v>
      </c>
      <c r="T34" s="66">
        <v>470</v>
      </c>
      <c r="U34" s="66">
        <v>533</v>
      </c>
      <c r="V34" s="469">
        <v>528</v>
      </c>
      <c r="W34" s="224">
        <f t="shared" si="1"/>
        <v>3.6164383561643834</v>
      </c>
      <c r="X34" s="76"/>
    </row>
    <row r="35" spans="1:24" x14ac:dyDescent="0.25">
      <c r="A35" s="5"/>
      <c r="B35" s="28" t="s">
        <v>6</v>
      </c>
      <c r="C35" s="29"/>
      <c r="D35" s="29"/>
      <c r="E35" s="29"/>
      <c r="F35" s="29"/>
      <c r="G35" s="29">
        <v>14</v>
      </c>
      <c r="H35" s="29">
        <v>12</v>
      </c>
      <c r="I35" s="29">
        <v>19</v>
      </c>
      <c r="J35" s="29">
        <v>54</v>
      </c>
      <c r="K35" s="29">
        <v>23</v>
      </c>
      <c r="L35" s="29">
        <v>18</v>
      </c>
      <c r="M35" s="29">
        <v>14</v>
      </c>
      <c r="N35" s="29">
        <v>10</v>
      </c>
      <c r="O35" s="29">
        <v>12</v>
      </c>
      <c r="P35" s="29">
        <v>12</v>
      </c>
      <c r="Q35" s="29">
        <v>12</v>
      </c>
      <c r="R35" s="29">
        <v>45</v>
      </c>
      <c r="S35" s="29">
        <v>121</v>
      </c>
      <c r="T35" s="70">
        <v>354</v>
      </c>
      <c r="U35" s="70">
        <v>564</v>
      </c>
      <c r="V35" s="476">
        <v>590</v>
      </c>
      <c r="W35" s="226">
        <f t="shared" si="1"/>
        <v>59</v>
      </c>
      <c r="X35" s="76"/>
    </row>
    <row r="36" spans="1:24" x14ac:dyDescent="0.25">
      <c r="A36" s="5"/>
      <c r="B36" s="30" t="s">
        <v>0</v>
      </c>
      <c r="C36" s="483"/>
      <c r="D36" s="31"/>
      <c r="E36" s="31"/>
      <c r="F36" s="31"/>
      <c r="G36" s="31"/>
      <c r="H36" s="31"/>
      <c r="I36" s="31"/>
      <c r="J36" s="31">
        <v>17</v>
      </c>
      <c r="K36" s="31"/>
      <c r="L36" s="31"/>
      <c r="M36" s="22"/>
      <c r="N36" s="22"/>
      <c r="O36" s="22"/>
      <c r="P36" s="25"/>
      <c r="Q36" s="22"/>
      <c r="R36" s="22">
        <v>13</v>
      </c>
      <c r="S36" s="22">
        <v>40</v>
      </c>
      <c r="T36" s="22">
        <v>114</v>
      </c>
      <c r="U36" s="22">
        <v>188</v>
      </c>
      <c r="V36" s="469">
        <v>182</v>
      </c>
      <c r="W36" s="224"/>
      <c r="X36" s="76"/>
    </row>
    <row r="37" spans="1:24" x14ac:dyDescent="0.25">
      <c r="A37" s="5"/>
      <c r="B37" s="30" t="s">
        <v>1</v>
      </c>
      <c r="C37" s="31"/>
      <c r="D37" s="31"/>
      <c r="E37" s="31"/>
      <c r="F37" s="31"/>
      <c r="G37" s="31"/>
      <c r="H37" s="31">
        <v>10</v>
      </c>
      <c r="I37" s="31">
        <v>17</v>
      </c>
      <c r="J37" s="31">
        <v>37</v>
      </c>
      <c r="K37" s="31">
        <v>16</v>
      </c>
      <c r="L37" s="34">
        <v>13</v>
      </c>
      <c r="M37" s="34"/>
      <c r="N37" s="34"/>
      <c r="O37" s="35"/>
      <c r="P37" s="19">
        <v>10</v>
      </c>
      <c r="Q37" s="19">
        <v>10</v>
      </c>
      <c r="R37" s="19">
        <v>32</v>
      </c>
      <c r="S37" s="19">
        <v>81</v>
      </c>
      <c r="T37" s="66">
        <v>240</v>
      </c>
      <c r="U37" s="66">
        <v>376</v>
      </c>
      <c r="V37" s="470">
        <v>408</v>
      </c>
      <c r="W37" s="225"/>
      <c r="X37" s="76"/>
    </row>
    <row r="38" spans="1:24" ht="15.75" x14ac:dyDescent="0.25">
      <c r="A38" s="10"/>
      <c r="B38" s="93" t="s">
        <v>32</v>
      </c>
      <c r="C38" s="471">
        <v>67</v>
      </c>
      <c r="D38" s="471">
        <v>97</v>
      </c>
      <c r="E38" s="471">
        <v>101</v>
      </c>
      <c r="F38" s="471">
        <v>124</v>
      </c>
      <c r="G38" s="471">
        <v>165</v>
      </c>
      <c r="H38" s="471">
        <v>142</v>
      </c>
      <c r="I38" s="471">
        <v>196</v>
      </c>
      <c r="J38" s="471">
        <v>153</v>
      </c>
      <c r="K38" s="471">
        <v>142</v>
      </c>
      <c r="L38" s="471">
        <v>127</v>
      </c>
      <c r="M38" s="471">
        <v>147</v>
      </c>
      <c r="N38" s="471">
        <v>179</v>
      </c>
      <c r="O38" s="471">
        <v>199</v>
      </c>
      <c r="P38" s="471">
        <v>197</v>
      </c>
      <c r="Q38" s="471">
        <v>303</v>
      </c>
      <c r="R38" s="471">
        <v>340</v>
      </c>
      <c r="S38" s="471">
        <v>416</v>
      </c>
      <c r="T38" s="471">
        <v>571</v>
      </c>
      <c r="U38" s="471">
        <v>780</v>
      </c>
      <c r="V38" s="471">
        <v>749</v>
      </c>
      <c r="W38" s="442">
        <f t="shared" ref="W38:W43" si="2">V38/N38</f>
        <v>4.1843575418994412</v>
      </c>
      <c r="X38" s="76"/>
    </row>
    <row r="39" spans="1:24" x14ac:dyDescent="0.25">
      <c r="A39" s="10"/>
      <c r="B39" s="30" t="s">
        <v>0</v>
      </c>
      <c r="C39" s="31">
        <v>26</v>
      </c>
      <c r="D39" s="31">
        <v>31</v>
      </c>
      <c r="E39" s="31">
        <v>36</v>
      </c>
      <c r="F39" s="31">
        <v>34</v>
      </c>
      <c r="G39" s="31">
        <v>51</v>
      </c>
      <c r="H39" s="31">
        <v>43</v>
      </c>
      <c r="I39" s="31">
        <v>47</v>
      </c>
      <c r="J39" s="31">
        <v>46</v>
      </c>
      <c r="K39" s="31">
        <v>51</v>
      </c>
      <c r="L39" s="443">
        <v>31</v>
      </c>
      <c r="M39" s="443">
        <v>46</v>
      </c>
      <c r="N39" s="443">
        <v>73</v>
      </c>
      <c r="O39" s="444">
        <v>63</v>
      </c>
      <c r="P39" s="443">
        <v>63</v>
      </c>
      <c r="Q39" s="443">
        <v>100</v>
      </c>
      <c r="R39" s="443">
        <v>103</v>
      </c>
      <c r="S39" s="443">
        <v>157</v>
      </c>
      <c r="T39" s="35">
        <v>183</v>
      </c>
      <c r="U39" s="35">
        <v>281</v>
      </c>
      <c r="V39" s="472">
        <v>294</v>
      </c>
      <c r="W39" s="439">
        <f t="shared" si="2"/>
        <v>4.0273972602739727</v>
      </c>
      <c r="X39" s="76"/>
    </row>
    <row r="40" spans="1:24" x14ac:dyDescent="0.25">
      <c r="A40" s="10"/>
      <c r="B40" s="32" t="s">
        <v>1</v>
      </c>
      <c r="C40" s="33">
        <v>41</v>
      </c>
      <c r="D40" s="33">
        <v>66</v>
      </c>
      <c r="E40" s="33">
        <v>65</v>
      </c>
      <c r="F40" s="33">
        <v>90</v>
      </c>
      <c r="G40" s="33">
        <v>114</v>
      </c>
      <c r="H40" s="33">
        <v>99</v>
      </c>
      <c r="I40" s="33">
        <v>149</v>
      </c>
      <c r="J40" s="33">
        <v>107</v>
      </c>
      <c r="K40" s="33">
        <v>91</v>
      </c>
      <c r="L40" s="34">
        <v>96</v>
      </c>
      <c r="M40" s="34">
        <v>101</v>
      </c>
      <c r="N40" s="34">
        <v>106</v>
      </c>
      <c r="O40" s="35">
        <v>136</v>
      </c>
      <c r="P40" s="19">
        <v>134</v>
      </c>
      <c r="Q40" s="19">
        <v>203</v>
      </c>
      <c r="R40" s="19">
        <v>237</v>
      </c>
      <c r="S40" s="19">
        <v>259</v>
      </c>
      <c r="T40" s="66">
        <v>388</v>
      </c>
      <c r="U40" s="66">
        <v>499</v>
      </c>
      <c r="V40" s="469">
        <v>455</v>
      </c>
      <c r="W40" s="224">
        <f t="shared" si="2"/>
        <v>4.2924528301886795</v>
      </c>
      <c r="X40" s="76"/>
    </row>
    <row r="41" spans="1:24" x14ac:dyDescent="0.25">
      <c r="A41" s="10"/>
      <c r="B41" s="38" t="s">
        <v>18</v>
      </c>
      <c r="C41" s="29">
        <v>22</v>
      </c>
      <c r="D41" s="29">
        <v>32</v>
      </c>
      <c r="E41" s="29">
        <v>30</v>
      </c>
      <c r="F41" s="29">
        <v>39</v>
      </c>
      <c r="G41" s="29">
        <v>52</v>
      </c>
      <c r="H41" s="29">
        <v>39</v>
      </c>
      <c r="I41" s="29">
        <v>77</v>
      </c>
      <c r="J41" s="29">
        <v>72</v>
      </c>
      <c r="K41" s="29">
        <v>67</v>
      </c>
      <c r="L41" s="29">
        <v>59</v>
      </c>
      <c r="M41" s="29">
        <v>79</v>
      </c>
      <c r="N41" s="29">
        <v>91</v>
      </c>
      <c r="O41" s="29">
        <v>123</v>
      </c>
      <c r="P41" s="29">
        <v>94</v>
      </c>
      <c r="Q41" s="29">
        <v>148</v>
      </c>
      <c r="R41" s="29">
        <v>204</v>
      </c>
      <c r="S41" s="29">
        <v>227</v>
      </c>
      <c r="T41" s="70">
        <v>334</v>
      </c>
      <c r="U41" s="70">
        <v>516</v>
      </c>
      <c r="V41" s="476">
        <v>513</v>
      </c>
      <c r="W41" s="226">
        <f t="shared" si="2"/>
        <v>5.6373626373626378</v>
      </c>
      <c r="X41" s="76"/>
    </row>
    <row r="42" spans="1:24" x14ac:dyDescent="0.25">
      <c r="A42" s="10"/>
      <c r="B42" s="39" t="s">
        <v>0</v>
      </c>
      <c r="C42" s="31"/>
      <c r="D42" s="31"/>
      <c r="E42" s="31">
        <v>10</v>
      </c>
      <c r="F42" s="31">
        <v>15</v>
      </c>
      <c r="G42" s="31"/>
      <c r="H42" s="31"/>
      <c r="I42" s="31">
        <v>15</v>
      </c>
      <c r="J42" s="31">
        <v>19</v>
      </c>
      <c r="K42" s="31">
        <v>19</v>
      </c>
      <c r="L42" s="31">
        <v>10</v>
      </c>
      <c r="M42" s="31">
        <v>21</v>
      </c>
      <c r="N42" s="31">
        <v>36</v>
      </c>
      <c r="O42" s="31">
        <v>32</v>
      </c>
      <c r="P42" s="31">
        <v>34</v>
      </c>
      <c r="Q42" s="31">
        <v>48</v>
      </c>
      <c r="R42" s="31">
        <v>57</v>
      </c>
      <c r="S42" s="31">
        <v>85</v>
      </c>
      <c r="T42" s="71">
        <v>98</v>
      </c>
      <c r="U42" s="71">
        <v>198</v>
      </c>
      <c r="V42" s="469">
        <v>215</v>
      </c>
      <c r="W42" s="224">
        <f t="shared" si="2"/>
        <v>5.9722222222222223</v>
      </c>
      <c r="X42" s="76"/>
    </row>
    <row r="43" spans="1:24" x14ac:dyDescent="0.25">
      <c r="A43" s="10"/>
      <c r="B43" s="40" t="s">
        <v>1</v>
      </c>
      <c r="C43" s="33">
        <v>14</v>
      </c>
      <c r="D43" s="33">
        <v>23</v>
      </c>
      <c r="E43" s="33">
        <v>20</v>
      </c>
      <c r="F43" s="33">
        <v>24</v>
      </c>
      <c r="G43" s="33">
        <v>43</v>
      </c>
      <c r="H43" s="33">
        <v>30</v>
      </c>
      <c r="I43" s="33">
        <v>62</v>
      </c>
      <c r="J43" s="33">
        <v>53</v>
      </c>
      <c r="K43" s="33">
        <v>48</v>
      </c>
      <c r="L43" s="33">
        <v>49</v>
      </c>
      <c r="M43" s="33">
        <v>58</v>
      </c>
      <c r="N43" s="33">
        <v>55</v>
      </c>
      <c r="O43" s="33">
        <v>91</v>
      </c>
      <c r="P43" s="33">
        <v>60</v>
      </c>
      <c r="Q43" s="33">
        <v>100</v>
      </c>
      <c r="R43" s="33">
        <v>147</v>
      </c>
      <c r="S43" s="33">
        <v>142</v>
      </c>
      <c r="T43" s="72">
        <v>236</v>
      </c>
      <c r="U43" s="71">
        <v>318</v>
      </c>
      <c r="V43" s="469">
        <v>298</v>
      </c>
      <c r="W43" s="224">
        <f t="shared" si="2"/>
        <v>5.418181818181818</v>
      </c>
      <c r="X43" s="76"/>
    </row>
    <row r="44" spans="1:24" x14ac:dyDescent="0.25">
      <c r="A44" s="10"/>
      <c r="B44" s="38" t="s">
        <v>19</v>
      </c>
      <c r="C44" s="29"/>
      <c r="D44" s="29"/>
      <c r="E44" s="29"/>
      <c r="F44" s="29"/>
      <c r="G44" s="29"/>
      <c r="H44" s="29"/>
      <c r="I44" s="29"/>
      <c r="J44" s="29"/>
      <c r="K44" s="29"/>
      <c r="L44" s="29"/>
      <c r="M44" s="29">
        <v>13</v>
      </c>
      <c r="N44" s="29"/>
      <c r="O44" s="29">
        <v>11</v>
      </c>
      <c r="P44" s="29"/>
      <c r="Q44" s="29">
        <v>12</v>
      </c>
      <c r="R44" s="29">
        <v>24</v>
      </c>
      <c r="S44" s="29">
        <v>46</v>
      </c>
      <c r="T44" s="70">
        <v>97</v>
      </c>
      <c r="U44" s="70">
        <v>266</v>
      </c>
      <c r="V44" s="476">
        <v>319</v>
      </c>
      <c r="W44" s="226"/>
      <c r="X44" s="76"/>
    </row>
    <row r="45" spans="1:24" x14ac:dyDescent="0.25">
      <c r="A45" s="10"/>
      <c r="B45" s="39" t="s">
        <v>0</v>
      </c>
      <c r="C45" s="31"/>
      <c r="D45" s="31"/>
      <c r="E45" s="31"/>
      <c r="F45" s="31"/>
      <c r="G45" s="31"/>
      <c r="H45" s="31"/>
      <c r="I45" s="31"/>
      <c r="J45" s="31"/>
      <c r="K45" s="31"/>
      <c r="L45" s="31"/>
      <c r="M45" s="31"/>
      <c r="N45" s="31"/>
      <c r="O45" s="31"/>
      <c r="P45" s="31"/>
      <c r="Q45" s="31"/>
      <c r="R45" s="31"/>
      <c r="S45" s="31">
        <v>16</v>
      </c>
      <c r="T45" s="71">
        <v>23</v>
      </c>
      <c r="U45" s="71">
        <v>97</v>
      </c>
      <c r="V45" s="469">
        <v>128</v>
      </c>
      <c r="W45" s="224"/>
      <c r="X45" s="76"/>
    </row>
    <row r="46" spans="1:24" x14ac:dyDescent="0.25">
      <c r="A46" s="10"/>
      <c r="B46" s="39" t="s">
        <v>1</v>
      </c>
      <c r="C46" s="31"/>
      <c r="D46" s="31"/>
      <c r="E46" s="31"/>
      <c r="F46" s="31"/>
      <c r="G46" s="31"/>
      <c r="H46" s="31"/>
      <c r="I46" s="31"/>
      <c r="J46" s="31"/>
      <c r="K46" s="31"/>
      <c r="L46" s="31"/>
      <c r="M46" s="31">
        <v>10</v>
      </c>
      <c r="N46" s="31"/>
      <c r="O46" s="31"/>
      <c r="P46" s="31"/>
      <c r="Q46" s="31"/>
      <c r="R46" s="31">
        <v>18</v>
      </c>
      <c r="S46" s="31">
        <v>30</v>
      </c>
      <c r="T46" s="71">
        <v>74</v>
      </c>
      <c r="U46" s="71">
        <v>169</v>
      </c>
      <c r="V46" s="470">
        <v>191</v>
      </c>
      <c r="W46" s="225"/>
      <c r="X46" s="76"/>
    </row>
    <row r="47" spans="1:24" ht="15.75" x14ac:dyDescent="0.25">
      <c r="A47" s="10"/>
      <c r="B47" s="93" t="s">
        <v>33</v>
      </c>
      <c r="C47" s="471">
        <v>53</v>
      </c>
      <c r="D47" s="471">
        <v>90</v>
      </c>
      <c r="E47" s="471">
        <v>133</v>
      </c>
      <c r="F47" s="471">
        <v>178</v>
      </c>
      <c r="G47" s="471">
        <v>212</v>
      </c>
      <c r="H47" s="471">
        <v>271</v>
      </c>
      <c r="I47" s="471">
        <v>322</v>
      </c>
      <c r="J47" s="471">
        <v>442</v>
      </c>
      <c r="K47" s="471">
        <v>515</v>
      </c>
      <c r="L47" s="471">
        <v>550</v>
      </c>
      <c r="M47" s="471">
        <v>571</v>
      </c>
      <c r="N47" s="471">
        <v>658</v>
      </c>
      <c r="O47" s="471">
        <v>614</v>
      </c>
      <c r="P47" s="471">
        <v>511</v>
      </c>
      <c r="Q47" s="471">
        <v>507</v>
      </c>
      <c r="R47" s="471">
        <v>572</v>
      </c>
      <c r="S47" s="471">
        <v>665</v>
      </c>
      <c r="T47" s="471">
        <v>1046</v>
      </c>
      <c r="U47" s="471">
        <v>1031</v>
      </c>
      <c r="V47" s="471">
        <v>899</v>
      </c>
      <c r="W47" s="442">
        <f t="shared" ref="W47:W62" si="3">V47/N47</f>
        <v>1.3662613981762919</v>
      </c>
      <c r="X47" s="76"/>
    </row>
    <row r="48" spans="1:24" x14ac:dyDescent="0.25">
      <c r="A48" s="10"/>
      <c r="B48" s="39" t="s">
        <v>10</v>
      </c>
      <c r="C48" s="37">
        <v>12</v>
      </c>
      <c r="D48" s="37">
        <v>22</v>
      </c>
      <c r="E48" s="37">
        <v>26</v>
      </c>
      <c r="F48" s="37">
        <v>42</v>
      </c>
      <c r="G48" s="37">
        <v>53</v>
      </c>
      <c r="H48" s="37">
        <v>60</v>
      </c>
      <c r="I48" s="37">
        <v>83</v>
      </c>
      <c r="J48" s="37">
        <v>95</v>
      </c>
      <c r="K48" s="37">
        <v>145</v>
      </c>
      <c r="L48" s="37">
        <v>133</v>
      </c>
      <c r="M48" s="37">
        <v>147</v>
      </c>
      <c r="N48" s="37">
        <v>172</v>
      </c>
      <c r="O48" s="37">
        <v>158</v>
      </c>
      <c r="P48" s="37">
        <v>137</v>
      </c>
      <c r="Q48" s="37">
        <v>133</v>
      </c>
      <c r="R48" s="37">
        <v>167</v>
      </c>
      <c r="S48" s="37">
        <v>189</v>
      </c>
      <c r="T48" s="37">
        <v>247</v>
      </c>
      <c r="U48" s="37">
        <v>298</v>
      </c>
      <c r="V48" s="472">
        <v>294</v>
      </c>
      <c r="W48" s="439">
        <f t="shared" si="3"/>
        <v>1.7093023255813953</v>
      </c>
      <c r="X48" s="76"/>
    </row>
    <row r="49" spans="1:24" x14ac:dyDescent="0.25">
      <c r="A49" s="10"/>
      <c r="B49" s="39" t="s">
        <v>11</v>
      </c>
      <c r="C49" s="37">
        <v>41</v>
      </c>
      <c r="D49" s="37">
        <v>68</v>
      </c>
      <c r="E49" s="37">
        <v>107</v>
      </c>
      <c r="F49" s="37">
        <v>136</v>
      </c>
      <c r="G49" s="37">
        <v>159</v>
      </c>
      <c r="H49" s="37">
        <v>211</v>
      </c>
      <c r="I49" s="37">
        <v>239</v>
      </c>
      <c r="J49" s="37">
        <v>347</v>
      </c>
      <c r="K49" s="37">
        <v>370</v>
      </c>
      <c r="L49" s="37">
        <v>417</v>
      </c>
      <c r="M49" s="37">
        <v>424</v>
      </c>
      <c r="N49" s="37">
        <v>486</v>
      </c>
      <c r="O49" s="37">
        <v>456</v>
      </c>
      <c r="P49" s="37">
        <v>374</v>
      </c>
      <c r="Q49" s="37">
        <v>374</v>
      </c>
      <c r="R49" s="37">
        <v>405</v>
      </c>
      <c r="S49" s="37">
        <v>476</v>
      </c>
      <c r="T49" s="37">
        <v>799</v>
      </c>
      <c r="U49" s="37">
        <v>733</v>
      </c>
      <c r="V49" s="469">
        <v>455</v>
      </c>
      <c r="W49" s="224">
        <f t="shared" si="3"/>
        <v>0.93621399176954734</v>
      </c>
      <c r="X49" s="76"/>
    </row>
    <row r="50" spans="1:24" x14ac:dyDescent="0.25">
      <c r="A50" s="10"/>
      <c r="B50" s="38" t="s">
        <v>22</v>
      </c>
      <c r="C50" s="29">
        <v>37</v>
      </c>
      <c r="D50" s="29">
        <v>74</v>
      </c>
      <c r="E50" s="29">
        <v>104</v>
      </c>
      <c r="F50" s="29">
        <v>146</v>
      </c>
      <c r="G50" s="29">
        <v>170</v>
      </c>
      <c r="H50" s="29">
        <v>237</v>
      </c>
      <c r="I50" s="29">
        <v>281</v>
      </c>
      <c r="J50" s="29">
        <v>387</v>
      </c>
      <c r="K50" s="29">
        <v>452</v>
      </c>
      <c r="L50" s="29">
        <v>486</v>
      </c>
      <c r="M50" s="29">
        <v>517</v>
      </c>
      <c r="N50" s="29">
        <v>605</v>
      </c>
      <c r="O50" s="29">
        <v>569</v>
      </c>
      <c r="P50" s="29">
        <v>479</v>
      </c>
      <c r="Q50" s="29">
        <v>452</v>
      </c>
      <c r="R50" s="29">
        <v>514</v>
      </c>
      <c r="S50" s="29">
        <v>602</v>
      </c>
      <c r="T50" s="70">
        <v>931</v>
      </c>
      <c r="U50" s="70">
        <v>942</v>
      </c>
      <c r="V50" s="476">
        <v>812</v>
      </c>
      <c r="W50" s="226">
        <f t="shared" si="3"/>
        <v>1.3421487603305786</v>
      </c>
      <c r="X50" s="76"/>
    </row>
    <row r="51" spans="1:24" x14ac:dyDescent="0.25">
      <c r="A51" s="10"/>
      <c r="B51" s="39" t="s">
        <v>0</v>
      </c>
      <c r="C51" s="37"/>
      <c r="D51" s="37">
        <v>17</v>
      </c>
      <c r="E51" s="37">
        <v>19</v>
      </c>
      <c r="F51" s="37">
        <v>32</v>
      </c>
      <c r="G51" s="37">
        <v>37</v>
      </c>
      <c r="H51" s="37">
        <v>52</v>
      </c>
      <c r="I51" s="37">
        <v>68</v>
      </c>
      <c r="J51" s="37">
        <v>78</v>
      </c>
      <c r="K51" s="37">
        <v>128</v>
      </c>
      <c r="L51" s="37">
        <v>114</v>
      </c>
      <c r="M51" s="37">
        <v>130</v>
      </c>
      <c r="N51" s="37">
        <v>157</v>
      </c>
      <c r="O51" s="37">
        <v>149</v>
      </c>
      <c r="P51" s="37">
        <v>128</v>
      </c>
      <c r="Q51" s="37">
        <v>117</v>
      </c>
      <c r="R51" s="37">
        <v>147</v>
      </c>
      <c r="S51" s="37">
        <v>164</v>
      </c>
      <c r="T51" s="37">
        <v>217</v>
      </c>
      <c r="U51" s="37">
        <v>275</v>
      </c>
      <c r="V51" s="469">
        <v>236</v>
      </c>
      <c r="W51" s="224">
        <f t="shared" si="3"/>
        <v>1.5031847133757963</v>
      </c>
      <c r="X51" s="76"/>
    </row>
    <row r="52" spans="1:24" x14ac:dyDescent="0.25">
      <c r="A52" s="10"/>
      <c r="B52" s="40" t="s">
        <v>1</v>
      </c>
      <c r="C52" s="37">
        <v>31</v>
      </c>
      <c r="D52" s="37">
        <v>57</v>
      </c>
      <c r="E52" s="37">
        <v>85</v>
      </c>
      <c r="F52" s="37">
        <v>114</v>
      </c>
      <c r="G52" s="37">
        <v>133</v>
      </c>
      <c r="H52" s="37">
        <v>185</v>
      </c>
      <c r="I52" s="37">
        <v>213</v>
      </c>
      <c r="J52" s="37">
        <v>309</v>
      </c>
      <c r="K52" s="37">
        <v>324</v>
      </c>
      <c r="L52" s="37">
        <v>372</v>
      </c>
      <c r="M52" s="37">
        <v>387</v>
      </c>
      <c r="N52" s="37">
        <v>448</v>
      </c>
      <c r="O52" s="37">
        <v>420</v>
      </c>
      <c r="P52" s="37">
        <v>351</v>
      </c>
      <c r="Q52" s="37">
        <v>335</v>
      </c>
      <c r="R52" s="37">
        <v>367</v>
      </c>
      <c r="S52" s="37">
        <v>438</v>
      </c>
      <c r="T52" s="37">
        <v>714</v>
      </c>
      <c r="U52" s="37">
        <v>667</v>
      </c>
      <c r="V52" s="469">
        <v>576</v>
      </c>
      <c r="W52" s="224">
        <f t="shared" si="3"/>
        <v>1.2857142857142858</v>
      </c>
      <c r="X52" s="76"/>
    </row>
    <row r="53" spans="1:24" x14ac:dyDescent="0.25">
      <c r="A53" s="10"/>
      <c r="B53" s="38" t="s">
        <v>23</v>
      </c>
      <c r="C53" s="29"/>
      <c r="D53" s="29">
        <v>10</v>
      </c>
      <c r="E53" s="29"/>
      <c r="F53" s="29"/>
      <c r="G53" s="29">
        <v>22</v>
      </c>
      <c r="H53" s="29">
        <v>14</v>
      </c>
      <c r="I53" s="29">
        <v>30</v>
      </c>
      <c r="J53" s="29">
        <v>40</v>
      </c>
      <c r="K53" s="29">
        <v>38</v>
      </c>
      <c r="L53" s="29">
        <v>40</v>
      </c>
      <c r="M53" s="29">
        <v>58</v>
      </c>
      <c r="N53" s="29">
        <v>59</v>
      </c>
      <c r="O53" s="29">
        <v>57</v>
      </c>
      <c r="P53" s="29">
        <v>51</v>
      </c>
      <c r="Q53" s="29">
        <v>56</v>
      </c>
      <c r="R53" s="29">
        <v>89</v>
      </c>
      <c r="S53" s="29">
        <v>152</v>
      </c>
      <c r="T53" s="70">
        <v>377</v>
      </c>
      <c r="U53" s="70">
        <v>509</v>
      </c>
      <c r="V53" s="476">
        <v>522</v>
      </c>
      <c r="W53" s="226">
        <f t="shared" si="3"/>
        <v>8.8474576271186436</v>
      </c>
      <c r="X53" s="76"/>
    </row>
    <row r="54" spans="1:24" x14ac:dyDescent="0.25">
      <c r="A54" s="10"/>
      <c r="B54" s="39" t="s">
        <v>0</v>
      </c>
      <c r="C54" s="37"/>
      <c r="D54" s="37"/>
      <c r="E54" s="37"/>
      <c r="F54" s="37"/>
      <c r="G54" s="37"/>
      <c r="H54" s="37"/>
      <c r="I54" s="37"/>
      <c r="J54" s="37"/>
      <c r="K54" s="37">
        <v>13</v>
      </c>
      <c r="L54" s="37"/>
      <c r="M54" s="37">
        <v>18</v>
      </c>
      <c r="N54" s="37">
        <v>16</v>
      </c>
      <c r="O54" s="37">
        <v>13</v>
      </c>
      <c r="P54" s="37">
        <v>14</v>
      </c>
      <c r="Q54" s="37">
        <v>17</v>
      </c>
      <c r="R54" s="37">
        <v>25</v>
      </c>
      <c r="S54" s="37">
        <v>43</v>
      </c>
      <c r="T54" s="37">
        <v>92</v>
      </c>
      <c r="U54" s="37">
        <v>153</v>
      </c>
      <c r="V54" s="469">
        <v>162</v>
      </c>
      <c r="W54" s="224">
        <f t="shared" si="3"/>
        <v>10.125</v>
      </c>
      <c r="X54" s="76"/>
    </row>
    <row r="55" spans="1:24" x14ac:dyDescent="0.25">
      <c r="A55" s="10"/>
      <c r="B55" s="39" t="s">
        <v>1</v>
      </c>
      <c r="C55" s="37"/>
      <c r="D55" s="37"/>
      <c r="E55" s="37"/>
      <c r="F55" s="37">
        <v>13</v>
      </c>
      <c r="G55" s="37">
        <v>18</v>
      </c>
      <c r="H55" s="37">
        <v>11</v>
      </c>
      <c r="I55" s="37">
        <v>22</v>
      </c>
      <c r="J55" s="37">
        <v>36</v>
      </c>
      <c r="K55" s="37">
        <v>25</v>
      </c>
      <c r="L55" s="37">
        <v>32</v>
      </c>
      <c r="M55" s="37">
        <v>40</v>
      </c>
      <c r="N55" s="37">
        <v>43</v>
      </c>
      <c r="O55" s="37">
        <v>44</v>
      </c>
      <c r="P55" s="37">
        <v>37</v>
      </c>
      <c r="Q55" s="37">
        <v>39</v>
      </c>
      <c r="R55" s="37">
        <v>64</v>
      </c>
      <c r="S55" s="37">
        <v>109</v>
      </c>
      <c r="T55" s="37">
        <v>285</v>
      </c>
      <c r="U55" s="37">
        <v>356</v>
      </c>
      <c r="V55" s="470">
        <v>360</v>
      </c>
      <c r="W55" s="225">
        <f t="shared" si="3"/>
        <v>8.3720930232558146</v>
      </c>
      <c r="X55" s="76"/>
    </row>
    <row r="56" spans="1:24" ht="15.75" x14ac:dyDescent="0.25">
      <c r="A56" s="10"/>
      <c r="B56" s="93" t="s">
        <v>37</v>
      </c>
      <c r="C56" s="471">
        <v>59</v>
      </c>
      <c r="D56" s="471">
        <v>68</v>
      </c>
      <c r="E56" s="471">
        <v>88</v>
      </c>
      <c r="F56" s="471">
        <v>102</v>
      </c>
      <c r="G56" s="471">
        <v>115</v>
      </c>
      <c r="H56" s="471">
        <v>147</v>
      </c>
      <c r="I56" s="471">
        <v>152</v>
      </c>
      <c r="J56" s="471">
        <v>126</v>
      </c>
      <c r="K56" s="471">
        <v>150</v>
      </c>
      <c r="L56" s="471">
        <v>157</v>
      </c>
      <c r="M56" s="471">
        <v>177</v>
      </c>
      <c r="N56" s="471">
        <v>198</v>
      </c>
      <c r="O56" s="471">
        <v>183</v>
      </c>
      <c r="P56" s="471">
        <v>159</v>
      </c>
      <c r="Q56" s="471">
        <v>173</v>
      </c>
      <c r="R56" s="471">
        <v>206</v>
      </c>
      <c r="S56" s="471">
        <v>203</v>
      </c>
      <c r="T56" s="471">
        <v>200</v>
      </c>
      <c r="U56" s="471">
        <v>231</v>
      </c>
      <c r="V56" s="471">
        <v>237</v>
      </c>
      <c r="W56" s="442">
        <f t="shared" si="3"/>
        <v>1.196969696969697</v>
      </c>
      <c r="X56" s="76"/>
    </row>
    <row r="57" spans="1:24" x14ac:dyDescent="0.25">
      <c r="A57" s="10"/>
      <c r="B57" s="39" t="s">
        <v>10</v>
      </c>
      <c r="C57" s="37">
        <v>27</v>
      </c>
      <c r="D57" s="37">
        <v>36</v>
      </c>
      <c r="E57" s="37">
        <v>30</v>
      </c>
      <c r="F57" s="37">
        <v>52</v>
      </c>
      <c r="G57" s="37">
        <v>56</v>
      </c>
      <c r="H57" s="37">
        <v>65</v>
      </c>
      <c r="I57" s="37">
        <v>77</v>
      </c>
      <c r="J57" s="37">
        <v>69</v>
      </c>
      <c r="K57" s="37">
        <v>66</v>
      </c>
      <c r="L57" s="37">
        <v>74</v>
      </c>
      <c r="M57" s="37">
        <v>76</v>
      </c>
      <c r="N57" s="37">
        <v>78</v>
      </c>
      <c r="O57" s="37">
        <v>83</v>
      </c>
      <c r="P57" s="37">
        <v>68</v>
      </c>
      <c r="Q57" s="37">
        <v>75</v>
      </c>
      <c r="R57" s="37">
        <v>98</v>
      </c>
      <c r="S57" s="37">
        <v>105</v>
      </c>
      <c r="T57" s="37">
        <v>94</v>
      </c>
      <c r="U57" s="37">
        <v>111</v>
      </c>
      <c r="V57" s="472">
        <v>119</v>
      </c>
      <c r="W57" s="439">
        <f t="shared" si="3"/>
        <v>1.5256410256410255</v>
      </c>
      <c r="X57" s="76"/>
    </row>
    <row r="58" spans="1:24" x14ac:dyDescent="0.25">
      <c r="A58" s="10"/>
      <c r="B58" s="39" t="s">
        <v>11</v>
      </c>
      <c r="C58" s="37">
        <v>32</v>
      </c>
      <c r="D58" s="37">
        <v>32</v>
      </c>
      <c r="E58" s="37">
        <v>58</v>
      </c>
      <c r="F58" s="37">
        <v>50</v>
      </c>
      <c r="G58" s="37">
        <v>59</v>
      </c>
      <c r="H58" s="37">
        <v>82</v>
      </c>
      <c r="I58" s="37">
        <v>75</v>
      </c>
      <c r="J58" s="37">
        <v>57</v>
      </c>
      <c r="K58" s="37">
        <v>84</v>
      </c>
      <c r="L58" s="37">
        <v>83</v>
      </c>
      <c r="M58" s="37">
        <v>101</v>
      </c>
      <c r="N58" s="37">
        <v>120</v>
      </c>
      <c r="O58" s="37">
        <v>100</v>
      </c>
      <c r="P58" s="37">
        <v>91</v>
      </c>
      <c r="Q58" s="37">
        <v>98</v>
      </c>
      <c r="R58" s="37">
        <v>108</v>
      </c>
      <c r="S58" s="37">
        <v>98</v>
      </c>
      <c r="T58" s="37">
        <v>106</v>
      </c>
      <c r="U58" s="37">
        <v>120</v>
      </c>
      <c r="V58" s="469">
        <v>118</v>
      </c>
      <c r="W58" s="224">
        <f t="shared" si="3"/>
        <v>0.98333333333333328</v>
      </c>
      <c r="X58" s="76"/>
    </row>
    <row r="59" spans="1:24" x14ac:dyDescent="0.25">
      <c r="A59" s="10"/>
      <c r="B59" s="38" t="s">
        <v>26</v>
      </c>
      <c r="C59" s="29">
        <v>13</v>
      </c>
      <c r="D59" s="29">
        <v>20</v>
      </c>
      <c r="E59" s="29">
        <v>38</v>
      </c>
      <c r="F59" s="29">
        <v>44</v>
      </c>
      <c r="G59" s="29">
        <v>57</v>
      </c>
      <c r="H59" s="29">
        <v>69</v>
      </c>
      <c r="I59" s="29">
        <v>79</v>
      </c>
      <c r="J59" s="29">
        <v>52</v>
      </c>
      <c r="K59" s="29">
        <v>88</v>
      </c>
      <c r="L59" s="29">
        <v>94</v>
      </c>
      <c r="M59" s="29">
        <v>103</v>
      </c>
      <c r="N59" s="29">
        <v>126</v>
      </c>
      <c r="O59" s="29">
        <v>114</v>
      </c>
      <c r="P59" s="29">
        <v>90</v>
      </c>
      <c r="Q59" s="29">
        <v>101</v>
      </c>
      <c r="R59" s="29">
        <v>121</v>
      </c>
      <c r="S59" s="29">
        <v>104</v>
      </c>
      <c r="T59" s="70">
        <v>102</v>
      </c>
      <c r="U59" s="70">
        <v>125</v>
      </c>
      <c r="V59" s="476">
        <v>123</v>
      </c>
      <c r="W59" s="226">
        <f t="shared" si="3"/>
        <v>0.97619047619047616</v>
      </c>
      <c r="X59" s="76"/>
    </row>
    <row r="60" spans="1:24" x14ac:dyDescent="0.25">
      <c r="A60" s="10"/>
      <c r="B60" s="39" t="s">
        <v>0</v>
      </c>
      <c r="C60" s="37"/>
      <c r="D60" s="37">
        <v>11</v>
      </c>
      <c r="E60" s="37">
        <v>12</v>
      </c>
      <c r="F60" s="37">
        <v>15</v>
      </c>
      <c r="G60" s="37">
        <v>28</v>
      </c>
      <c r="H60" s="37">
        <v>28</v>
      </c>
      <c r="I60" s="37">
        <v>33</v>
      </c>
      <c r="J60" s="37">
        <v>24</v>
      </c>
      <c r="K60" s="37">
        <v>33</v>
      </c>
      <c r="L60" s="37">
        <v>37</v>
      </c>
      <c r="M60" s="37">
        <v>41</v>
      </c>
      <c r="N60" s="37">
        <v>51</v>
      </c>
      <c r="O60" s="37">
        <v>48</v>
      </c>
      <c r="P60" s="37">
        <v>36</v>
      </c>
      <c r="Q60" s="37">
        <v>40</v>
      </c>
      <c r="R60" s="37">
        <v>49</v>
      </c>
      <c r="S60" s="37">
        <v>49</v>
      </c>
      <c r="T60" s="37">
        <v>40</v>
      </c>
      <c r="U60" s="37">
        <v>51</v>
      </c>
      <c r="V60" s="469">
        <v>52</v>
      </c>
      <c r="W60" s="224">
        <f t="shared" si="3"/>
        <v>1.0196078431372548</v>
      </c>
      <c r="X60" s="76"/>
    </row>
    <row r="61" spans="1:24" x14ac:dyDescent="0.25">
      <c r="A61" s="10"/>
      <c r="B61" s="40" t="s">
        <v>1</v>
      </c>
      <c r="C61" s="37">
        <v>10</v>
      </c>
      <c r="D61" s="37"/>
      <c r="E61" s="37">
        <v>26</v>
      </c>
      <c r="F61" s="37">
        <v>29</v>
      </c>
      <c r="G61" s="37">
        <v>29</v>
      </c>
      <c r="H61" s="37">
        <v>41</v>
      </c>
      <c r="I61" s="37">
        <v>46</v>
      </c>
      <c r="J61" s="37">
        <v>28</v>
      </c>
      <c r="K61" s="37">
        <v>55</v>
      </c>
      <c r="L61" s="37">
        <v>57</v>
      </c>
      <c r="M61" s="37">
        <v>62</v>
      </c>
      <c r="N61" s="37">
        <v>75</v>
      </c>
      <c r="O61" s="37">
        <v>66</v>
      </c>
      <c r="P61" s="37">
        <v>54</v>
      </c>
      <c r="Q61" s="37">
        <v>61</v>
      </c>
      <c r="R61" s="37">
        <v>72</v>
      </c>
      <c r="S61" s="37">
        <v>55</v>
      </c>
      <c r="T61" s="37">
        <v>62</v>
      </c>
      <c r="U61" s="37">
        <v>74</v>
      </c>
      <c r="V61" s="469">
        <v>71</v>
      </c>
      <c r="W61" s="224">
        <f t="shared" si="3"/>
        <v>0.94666666666666666</v>
      </c>
      <c r="X61" s="76"/>
    </row>
    <row r="62" spans="1:24" x14ac:dyDescent="0.25">
      <c r="A62" s="10"/>
      <c r="B62" s="38" t="s">
        <v>27</v>
      </c>
      <c r="C62" s="29"/>
      <c r="D62" s="29"/>
      <c r="E62" s="29"/>
      <c r="F62" s="29"/>
      <c r="G62" s="29">
        <v>12</v>
      </c>
      <c r="H62" s="29"/>
      <c r="I62" s="29">
        <v>12</v>
      </c>
      <c r="J62" s="29"/>
      <c r="K62" s="29"/>
      <c r="L62" s="29">
        <v>19</v>
      </c>
      <c r="M62" s="29">
        <v>16</v>
      </c>
      <c r="N62" s="29">
        <v>17</v>
      </c>
      <c r="O62" s="29">
        <v>13</v>
      </c>
      <c r="P62" s="29">
        <v>13</v>
      </c>
      <c r="Q62" s="29">
        <v>23</v>
      </c>
      <c r="R62" s="29">
        <v>30</v>
      </c>
      <c r="S62" s="29">
        <v>38</v>
      </c>
      <c r="T62" s="70">
        <v>35</v>
      </c>
      <c r="U62" s="70">
        <v>71</v>
      </c>
      <c r="V62" s="476">
        <v>81</v>
      </c>
      <c r="W62" s="226">
        <f t="shared" si="3"/>
        <v>4.7647058823529411</v>
      </c>
      <c r="X62" s="76"/>
    </row>
    <row r="63" spans="1:24" x14ac:dyDescent="0.25">
      <c r="A63" s="10"/>
      <c r="B63" s="39" t="s">
        <v>0</v>
      </c>
      <c r="C63" s="37"/>
      <c r="D63" s="37"/>
      <c r="E63" s="37"/>
      <c r="F63" s="37"/>
      <c r="G63" s="37"/>
      <c r="H63" s="37"/>
      <c r="I63" s="37"/>
      <c r="J63" s="37"/>
      <c r="K63" s="37"/>
      <c r="L63" s="37">
        <v>10</v>
      </c>
      <c r="M63" s="37"/>
      <c r="N63" s="37"/>
      <c r="O63" s="37"/>
      <c r="P63" s="37"/>
      <c r="Q63" s="37">
        <v>10</v>
      </c>
      <c r="R63" s="37">
        <v>12</v>
      </c>
      <c r="S63" s="37">
        <v>21</v>
      </c>
      <c r="T63" s="37">
        <v>15</v>
      </c>
      <c r="U63" s="37">
        <v>26</v>
      </c>
      <c r="V63" s="469">
        <v>34</v>
      </c>
      <c r="W63" s="224"/>
      <c r="X63" s="76"/>
    </row>
    <row r="64" spans="1:24" x14ac:dyDescent="0.25">
      <c r="A64" s="10"/>
      <c r="B64" s="40" t="s">
        <v>1</v>
      </c>
      <c r="C64" s="37"/>
      <c r="D64" s="37"/>
      <c r="E64" s="37"/>
      <c r="F64" s="37"/>
      <c r="G64" s="37"/>
      <c r="H64" s="37"/>
      <c r="I64" s="37"/>
      <c r="J64" s="37"/>
      <c r="K64" s="37"/>
      <c r="L64" s="37"/>
      <c r="M64" s="37"/>
      <c r="N64" s="37"/>
      <c r="O64" s="37"/>
      <c r="P64" s="37"/>
      <c r="Q64" s="37">
        <v>13</v>
      </c>
      <c r="R64" s="37">
        <v>18</v>
      </c>
      <c r="S64" s="37">
        <v>17</v>
      </c>
      <c r="T64" s="37">
        <v>20</v>
      </c>
      <c r="U64" s="37">
        <v>45</v>
      </c>
      <c r="V64" s="469">
        <v>47</v>
      </c>
      <c r="W64" s="224"/>
      <c r="X64" s="76"/>
    </row>
    <row r="65" spans="1:24" x14ac:dyDescent="0.25">
      <c r="A65" s="5"/>
      <c r="B65" s="30"/>
      <c r="C65" s="1"/>
      <c r="D65" s="1"/>
      <c r="E65" s="1"/>
      <c r="F65" s="1"/>
      <c r="G65" s="1"/>
      <c r="H65" s="1"/>
      <c r="I65" s="1"/>
      <c r="J65" s="1"/>
      <c r="K65" s="1"/>
      <c r="L65" s="1"/>
      <c r="M65" s="1"/>
      <c r="N65" s="1"/>
      <c r="O65" s="8"/>
      <c r="P65" s="8"/>
      <c r="Q65" s="5"/>
      <c r="R65" s="9"/>
      <c r="S65" s="9"/>
      <c r="T65" s="2"/>
      <c r="U65" s="2"/>
      <c r="V65" s="222"/>
      <c r="W65" s="222"/>
      <c r="X65" s="76"/>
    </row>
    <row r="66" spans="1:24" x14ac:dyDescent="0.25">
      <c r="A66" s="5"/>
      <c r="B66" s="489" t="s">
        <v>3</v>
      </c>
      <c r="C66" s="489"/>
      <c r="D66" s="489"/>
      <c r="E66" s="489"/>
      <c r="F66" s="489"/>
      <c r="G66" s="489"/>
      <c r="H66" s="489"/>
      <c r="I66" s="489"/>
      <c r="J66" s="489"/>
      <c r="K66" s="489"/>
      <c r="L66" s="489"/>
      <c r="M66" s="489"/>
      <c r="N66" s="489"/>
      <c r="O66" s="490"/>
      <c r="P66" s="112"/>
      <c r="Q66" s="5"/>
      <c r="R66" s="9"/>
      <c r="S66" s="9"/>
      <c r="T66" s="2"/>
      <c r="U66" s="2"/>
      <c r="V66" s="222"/>
      <c r="W66" s="222"/>
      <c r="X66" s="76"/>
    </row>
    <row r="67" spans="1:24" x14ac:dyDescent="0.25">
      <c r="A67" s="5"/>
      <c r="B67" s="491"/>
      <c r="C67" s="491"/>
      <c r="D67" s="491"/>
      <c r="E67" s="491"/>
      <c r="F67" s="491"/>
      <c r="G67" s="491"/>
      <c r="H67" s="491"/>
      <c r="I67" s="491"/>
      <c r="J67" s="491"/>
      <c r="K67" s="491"/>
      <c r="L67" s="491"/>
      <c r="M67" s="491"/>
      <c r="N67" s="491"/>
      <c r="O67" s="492"/>
      <c r="P67" s="113"/>
      <c r="Q67" s="5"/>
      <c r="R67" s="9"/>
      <c r="S67" s="9"/>
      <c r="T67" s="2"/>
      <c r="U67" s="2"/>
      <c r="V67" s="222"/>
      <c r="W67" s="222"/>
      <c r="X67" s="76"/>
    </row>
    <row r="68" spans="1:24" x14ac:dyDescent="0.25">
      <c r="A68" s="5"/>
      <c r="B68" s="45" t="s">
        <v>97</v>
      </c>
      <c r="C68" s="6"/>
      <c r="D68" s="6"/>
      <c r="E68" s="6"/>
      <c r="F68" s="6"/>
      <c r="G68" s="6"/>
      <c r="H68" s="6"/>
      <c r="I68" s="6"/>
      <c r="J68" s="6"/>
      <c r="K68" s="6"/>
      <c r="L68" s="6"/>
      <c r="M68" s="6"/>
      <c r="N68" s="6"/>
      <c r="O68" s="6"/>
      <c r="P68" s="6"/>
      <c r="Q68" s="6"/>
      <c r="R68" s="9"/>
      <c r="S68" s="9"/>
      <c r="T68" s="2"/>
      <c r="U68" s="2"/>
      <c r="V68" s="222"/>
      <c r="W68" s="222"/>
      <c r="X68" s="76"/>
    </row>
    <row r="69" spans="1:24" x14ac:dyDescent="0.25">
      <c r="A69" s="5"/>
      <c r="B69" s="437" t="s">
        <v>106</v>
      </c>
      <c r="C69" s="1"/>
      <c r="D69" s="1"/>
      <c r="E69" s="1"/>
      <c r="F69" s="1"/>
      <c r="G69" s="1"/>
      <c r="H69" s="1"/>
      <c r="I69" s="1"/>
      <c r="J69" s="1"/>
      <c r="K69" s="1"/>
      <c r="L69" s="1"/>
      <c r="M69" s="1"/>
      <c r="N69" s="1"/>
      <c r="O69" s="1"/>
      <c r="P69" s="1"/>
      <c r="Q69" s="1"/>
      <c r="R69" s="9"/>
      <c r="S69" s="9"/>
      <c r="T69" s="2"/>
      <c r="U69" s="2"/>
      <c r="V69" s="222"/>
      <c r="W69" s="222"/>
      <c r="X69" s="76"/>
    </row>
    <row r="70" spans="1:24" x14ac:dyDescent="0.25">
      <c r="A70" s="5"/>
      <c r="B70" s="2"/>
      <c r="C70" s="2"/>
      <c r="D70" s="2"/>
      <c r="E70" s="2"/>
      <c r="F70" s="2"/>
      <c r="G70" s="2"/>
      <c r="H70" s="2"/>
      <c r="I70" s="2"/>
      <c r="J70" s="2"/>
      <c r="K70" s="2"/>
      <c r="L70" s="2"/>
      <c r="M70" s="2"/>
      <c r="N70" s="2"/>
      <c r="O70" s="2"/>
      <c r="P70" s="2"/>
      <c r="Q70" s="2"/>
      <c r="R70" s="9"/>
      <c r="S70" s="9"/>
      <c r="T70" s="2"/>
      <c r="U70" s="2"/>
      <c r="V70" s="222"/>
      <c r="W70" s="222"/>
      <c r="X70" s="76"/>
    </row>
    <row r="71" spans="1:24" ht="17.25" x14ac:dyDescent="0.25">
      <c r="A71" s="5"/>
      <c r="B71" s="64" t="s">
        <v>30</v>
      </c>
      <c r="C71" s="2"/>
      <c r="D71" s="2"/>
      <c r="E71" s="2"/>
      <c r="F71" s="2"/>
      <c r="G71" s="2"/>
      <c r="H71" s="2"/>
      <c r="I71" s="2"/>
      <c r="J71" s="2"/>
      <c r="K71" s="2"/>
      <c r="L71" s="2"/>
      <c r="M71" s="2"/>
      <c r="N71" s="2"/>
      <c r="O71" s="2"/>
      <c r="P71" s="2"/>
      <c r="Q71" s="2"/>
      <c r="R71" s="9"/>
      <c r="S71" s="9"/>
      <c r="T71" s="2"/>
      <c r="U71" s="2"/>
      <c r="V71" s="222"/>
      <c r="W71" s="222"/>
      <c r="X71" s="76"/>
    </row>
    <row r="72" spans="1:24" ht="17.25" x14ac:dyDescent="0.25">
      <c r="A72" s="5"/>
      <c r="B72" s="64" t="s">
        <v>31</v>
      </c>
      <c r="C72" s="2"/>
      <c r="D72" s="2"/>
      <c r="E72" s="2"/>
      <c r="F72" s="2"/>
      <c r="G72" s="2"/>
      <c r="H72" s="2"/>
      <c r="I72" s="2"/>
      <c r="J72" s="2"/>
      <c r="K72" s="2"/>
      <c r="L72" s="2"/>
      <c r="M72" s="2"/>
      <c r="N72" s="2"/>
      <c r="O72" s="2"/>
      <c r="P72" s="2"/>
      <c r="Q72" s="2"/>
      <c r="R72" s="9"/>
      <c r="S72" s="9"/>
      <c r="T72" s="2"/>
      <c r="U72" s="2"/>
      <c r="V72" s="222"/>
      <c r="W72" s="222"/>
      <c r="X72" s="76"/>
    </row>
    <row r="73" spans="1:24" ht="17.25" x14ac:dyDescent="0.25">
      <c r="A73" s="5"/>
      <c r="B73" s="64" t="s">
        <v>77</v>
      </c>
      <c r="C73" s="2"/>
      <c r="D73" s="2"/>
      <c r="E73" s="2"/>
      <c r="F73" s="2"/>
      <c r="G73" s="2"/>
      <c r="H73" s="2"/>
      <c r="I73" s="2"/>
      <c r="J73" s="2"/>
      <c r="K73" s="2"/>
      <c r="L73" s="2"/>
      <c r="M73" s="2"/>
      <c r="N73" s="2"/>
      <c r="O73" s="2"/>
      <c r="P73" s="2"/>
      <c r="Q73" s="2"/>
      <c r="R73" s="9"/>
      <c r="S73" s="9"/>
      <c r="T73" s="2"/>
      <c r="U73" s="2"/>
      <c r="V73" s="222"/>
      <c r="W73" s="222"/>
      <c r="X73" s="76"/>
    </row>
    <row r="74" spans="1:24" ht="17.25" x14ac:dyDescent="0.25">
      <c r="A74" s="5"/>
      <c r="B74" s="64" t="s">
        <v>34</v>
      </c>
      <c r="C74" s="2"/>
      <c r="D74" s="2"/>
      <c r="E74" s="2"/>
      <c r="F74" s="2"/>
      <c r="G74" s="2"/>
      <c r="H74" s="2"/>
      <c r="I74" s="2"/>
      <c r="J74" s="2"/>
      <c r="K74" s="2"/>
      <c r="L74" s="2"/>
      <c r="M74" s="2"/>
      <c r="N74" s="2"/>
      <c r="O74" s="2"/>
      <c r="P74" s="2"/>
      <c r="Q74" s="2"/>
      <c r="R74" s="9"/>
      <c r="S74" s="9"/>
      <c r="T74" s="2"/>
      <c r="U74" s="2"/>
      <c r="V74" s="222"/>
      <c r="W74" s="222"/>
      <c r="X74" s="76"/>
    </row>
    <row r="75" spans="1:24" ht="17.25" x14ac:dyDescent="0.25">
      <c r="A75" s="5"/>
      <c r="B75" s="64" t="s">
        <v>79</v>
      </c>
      <c r="C75" s="2"/>
      <c r="D75" s="2"/>
      <c r="E75" s="2"/>
      <c r="F75" s="2"/>
      <c r="G75" s="2"/>
      <c r="H75" s="2"/>
      <c r="I75" s="2"/>
      <c r="J75" s="2"/>
      <c r="K75" s="2"/>
      <c r="L75" s="2"/>
      <c r="M75" s="2"/>
      <c r="N75" s="2"/>
      <c r="O75" s="2"/>
      <c r="P75" s="2"/>
      <c r="Q75" s="2"/>
      <c r="R75" s="9"/>
      <c r="S75" s="9"/>
      <c r="T75" s="2"/>
      <c r="U75" s="2"/>
      <c r="V75" s="222"/>
      <c r="W75" s="222"/>
      <c r="X75" s="76"/>
    </row>
    <row r="76" spans="1:24" ht="17.25" x14ac:dyDescent="0.25">
      <c r="A76" s="5"/>
      <c r="B76" s="64" t="s">
        <v>35</v>
      </c>
      <c r="C76" s="2"/>
      <c r="D76" s="2"/>
      <c r="E76" s="2"/>
      <c r="F76" s="2"/>
      <c r="G76" s="2"/>
      <c r="H76" s="2"/>
      <c r="I76" s="2"/>
      <c r="J76" s="2"/>
      <c r="K76" s="2"/>
      <c r="L76" s="2"/>
      <c r="M76" s="2"/>
      <c r="N76" s="2"/>
      <c r="O76" s="2"/>
      <c r="P76" s="2"/>
      <c r="Q76" s="2"/>
      <c r="R76" s="9"/>
      <c r="S76" s="9"/>
      <c r="T76" s="2"/>
      <c r="U76" s="2"/>
      <c r="V76" s="222"/>
      <c r="W76" s="222"/>
      <c r="X76" s="76"/>
    </row>
    <row r="77" spans="1:24" ht="17.25" x14ac:dyDescent="0.25">
      <c r="A77" s="2"/>
      <c r="B77" s="46" t="s">
        <v>36</v>
      </c>
      <c r="C77" s="2"/>
      <c r="D77" s="2"/>
      <c r="E77" s="2"/>
      <c r="F77" s="2"/>
      <c r="G77" s="2"/>
      <c r="H77" s="2"/>
      <c r="I77" s="2"/>
      <c r="J77" s="2"/>
      <c r="K77" s="2"/>
      <c r="L77" s="2"/>
      <c r="M77" s="2"/>
      <c r="N77" s="2"/>
      <c r="O77" s="2"/>
      <c r="P77" s="2"/>
      <c r="Q77" s="2"/>
      <c r="R77" s="2"/>
      <c r="S77" s="2"/>
      <c r="T77" s="2"/>
      <c r="U77" s="2"/>
      <c r="V77" s="222"/>
      <c r="W77" s="222"/>
      <c r="X77" s="76"/>
    </row>
    <row r="78" spans="1:24" ht="17.25" x14ac:dyDescent="0.25">
      <c r="A78" s="2"/>
      <c r="B78" s="46" t="s">
        <v>38</v>
      </c>
      <c r="C78" s="2"/>
      <c r="D78" s="2"/>
      <c r="E78" s="2"/>
      <c r="F78" s="2"/>
      <c r="G78" s="2"/>
      <c r="H78" s="2"/>
      <c r="I78" s="2"/>
      <c r="J78" s="2"/>
      <c r="K78" s="2"/>
      <c r="L78" s="2"/>
      <c r="M78" s="2"/>
      <c r="N78" s="2"/>
      <c r="O78" s="2"/>
      <c r="P78" s="2"/>
      <c r="Q78" s="2"/>
      <c r="R78" s="2"/>
      <c r="S78" s="2"/>
      <c r="T78" s="2"/>
      <c r="U78" s="2"/>
      <c r="V78" s="222"/>
      <c r="W78" s="222"/>
      <c r="X78" s="76"/>
    </row>
    <row r="79" spans="1:24" x14ac:dyDescent="0.25">
      <c r="A79" s="2"/>
      <c r="B79" s="2"/>
      <c r="C79" s="2"/>
      <c r="D79" s="2"/>
      <c r="E79" s="2"/>
      <c r="F79" s="2"/>
      <c r="G79" s="2"/>
      <c r="H79" s="2"/>
      <c r="I79" s="2"/>
      <c r="J79" s="2"/>
      <c r="K79" s="2"/>
      <c r="L79" s="2"/>
      <c r="M79" s="2"/>
      <c r="N79" s="2"/>
      <c r="O79" s="2"/>
      <c r="P79" s="2"/>
      <c r="Q79" s="2"/>
      <c r="R79" s="2"/>
      <c r="S79" s="2"/>
      <c r="T79" s="2"/>
      <c r="U79" s="2"/>
      <c r="V79" s="222"/>
      <c r="W79" s="222"/>
      <c r="X79" s="76"/>
    </row>
    <row r="85" spans="5:5" x14ac:dyDescent="0.25">
      <c r="E85" s="33"/>
    </row>
    <row r="86" spans="5:5" x14ac:dyDescent="0.25">
      <c r="E86" s="33"/>
    </row>
    <row r="87" spans="5:5" x14ac:dyDescent="0.25">
      <c r="E87" s="33"/>
    </row>
    <row r="88" spans="5:5" x14ac:dyDescent="0.25">
      <c r="E88" s="33"/>
    </row>
    <row r="89" spans="5:5" x14ac:dyDescent="0.25">
      <c r="E89" s="33"/>
    </row>
    <row r="90" spans="5:5" x14ac:dyDescent="0.25">
      <c r="E90" s="33"/>
    </row>
    <row r="91" spans="5:5" x14ac:dyDescent="0.25">
      <c r="E91" s="33"/>
    </row>
    <row r="92" spans="5:5" x14ac:dyDescent="0.25">
      <c r="E92" s="33"/>
    </row>
    <row r="93" spans="5:5" x14ac:dyDescent="0.25">
      <c r="E93" s="33"/>
    </row>
    <row r="94" spans="5:5" x14ac:dyDescent="0.25">
      <c r="E94" s="33"/>
    </row>
    <row r="95" spans="5:5" x14ac:dyDescent="0.25">
      <c r="E95" s="33"/>
    </row>
    <row r="96" spans="5:5" x14ac:dyDescent="0.25">
      <c r="E96" s="33"/>
    </row>
    <row r="97" spans="5:5" x14ac:dyDescent="0.25">
      <c r="E97" s="33"/>
    </row>
    <row r="98" spans="5:5" x14ac:dyDescent="0.25">
      <c r="E98" s="33"/>
    </row>
    <row r="99" spans="5:5" x14ac:dyDescent="0.25">
      <c r="E99" s="33"/>
    </row>
    <row r="100" spans="5:5" x14ac:dyDescent="0.25">
      <c r="E100" s="33"/>
    </row>
    <row r="101" spans="5:5" x14ac:dyDescent="0.25">
      <c r="E101" s="33"/>
    </row>
  </sheetData>
  <mergeCells count="1">
    <mergeCell ref="B66:O67"/>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1"/>
  <sheetViews>
    <sheetView zoomScale="90" zoomScaleNormal="90" workbookViewId="0">
      <pane ySplit="7" topLeftCell="A8" activePane="bottomLeft" state="frozen"/>
      <selection pane="bottomLeft" activeCell="B69" sqref="B69"/>
    </sheetView>
  </sheetViews>
  <sheetFormatPr defaultColWidth="8.85546875" defaultRowHeight="15" x14ac:dyDescent="0.25"/>
  <cols>
    <col min="1" max="1" width="6.28515625" style="3" customWidth="1"/>
    <col min="2" max="2" width="56.140625" style="3" customWidth="1"/>
    <col min="3" max="20" width="7" style="3" customWidth="1"/>
    <col min="21" max="21" width="7.28515625" style="75" customWidth="1"/>
    <col min="22" max="22" width="7.28515625" style="2" customWidth="1"/>
    <col min="23" max="23" width="11.42578125" style="2" bestFit="1" customWidth="1"/>
  </cols>
  <sheetData>
    <row r="1" spans="1:24" x14ac:dyDescent="0.25">
      <c r="A1" s="5"/>
      <c r="B1" s="2"/>
      <c r="C1" s="2"/>
      <c r="D1" s="2"/>
      <c r="E1" s="2"/>
      <c r="F1" s="2"/>
      <c r="G1" s="2"/>
      <c r="H1" s="2"/>
      <c r="I1" s="2"/>
      <c r="J1" s="2"/>
      <c r="K1" s="2"/>
      <c r="L1" s="2"/>
      <c r="M1" s="2"/>
      <c r="N1" s="2"/>
      <c r="O1" s="2"/>
      <c r="P1" s="2"/>
      <c r="Q1" s="114"/>
      <c r="R1" s="9"/>
      <c r="S1" s="9"/>
      <c r="T1" s="2"/>
      <c r="U1" s="74"/>
      <c r="X1" s="76"/>
    </row>
    <row r="2" spans="1:24" ht="21.75" customHeight="1" x14ac:dyDescent="0.35">
      <c r="A2" s="5"/>
      <c r="B2" s="2"/>
      <c r="C2" s="269" t="s">
        <v>90</v>
      </c>
      <c r="D2" s="115"/>
      <c r="E2" s="115"/>
      <c r="F2" s="115"/>
      <c r="G2" s="115"/>
      <c r="H2" s="115"/>
      <c r="I2" s="115"/>
      <c r="J2" s="115"/>
      <c r="K2" s="115"/>
      <c r="L2" s="115"/>
      <c r="M2" s="115"/>
      <c r="N2" s="115"/>
      <c r="O2" s="115"/>
      <c r="P2" s="2"/>
      <c r="Q2" s="114"/>
      <c r="R2" s="9"/>
      <c r="S2" s="9"/>
      <c r="T2" s="2"/>
      <c r="U2" s="74"/>
      <c r="X2" s="76"/>
    </row>
    <row r="3" spans="1:24" ht="21.75" customHeight="1" x14ac:dyDescent="0.35">
      <c r="A3" s="5"/>
      <c r="B3" s="4"/>
      <c r="C3" s="115"/>
      <c r="D3" s="115"/>
      <c r="E3" s="115"/>
      <c r="F3" s="115"/>
      <c r="G3" s="115"/>
      <c r="H3" s="115"/>
      <c r="I3" s="115"/>
      <c r="J3" s="115"/>
      <c r="K3" s="115"/>
      <c r="L3" s="115"/>
      <c r="M3" s="115"/>
      <c r="N3" s="115"/>
      <c r="O3" s="115"/>
      <c r="P3" s="4"/>
      <c r="Q3" s="114"/>
      <c r="R3" s="9"/>
      <c r="S3" s="9"/>
      <c r="T3" s="2"/>
      <c r="U3" s="74"/>
      <c r="X3" s="76"/>
    </row>
    <row r="4" spans="1:24" ht="18.75" x14ac:dyDescent="0.3">
      <c r="A4" s="5"/>
      <c r="B4" s="4"/>
      <c r="C4" s="12" t="s">
        <v>2</v>
      </c>
      <c r="D4" s="4"/>
      <c r="E4" s="4"/>
      <c r="F4" s="4"/>
      <c r="G4" s="4"/>
      <c r="H4" s="4"/>
      <c r="I4" s="4"/>
      <c r="J4" s="4"/>
      <c r="K4" s="4"/>
      <c r="L4" s="4"/>
      <c r="M4" s="4"/>
      <c r="N4" s="4"/>
      <c r="O4" s="4"/>
      <c r="P4" s="4"/>
      <c r="Q4" s="114"/>
      <c r="R4" s="9"/>
      <c r="S4" s="9"/>
      <c r="T4" s="2"/>
      <c r="U4" s="74"/>
      <c r="X4" s="76"/>
    </row>
    <row r="5" spans="1:24" ht="15.75" x14ac:dyDescent="0.25">
      <c r="A5" s="5"/>
      <c r="B5" s="4"/>
      <c r="C5" s="13" t="s">
        <v>4</v>
      </c>
      <c r="D5" s="4"/>
      <c r="E5" s="4"/>
      <c r="F5" s="4"/>
      <c r="G5" s="4"/>
      <c r="H5" s="4"/>
      <c r="I5" s="4"/>
      <c r="J5" s="4"/>
      <c r="K5" s="4"/>
      <c r="L5" s="4"/>
      <c r="M5" s="4"/>
      <c r="N5" s="4"/>
      <c r="O5" s="4"/>
      <c r="P5" s="4"/>
      <c r="Q5" s="114"/>
      <c r="R5" s="9"/>
      <c r="S5" s="9"/>
      <c r="T5" s="2"/>
      <c r="U5" s="74"/>
      <c r="X5" s="76"/>
    </row>
    <row r="6" spans="1:24" x14ac:dyDescent="0.25">
      <c r="A6" s="5"/>
      <c r="B6" s="14"/>
      <c r="C6" s="1"/>
      <c r="D6" s="1"/>
      <c r="E6" s="1"/>
      <c r="F6" s="1"/>
      <c r="G6" s="1"/>
      <c r="H6" s="1"/>
      <c r="I6" s="1"/>
      <c r="J6" s="1"/>
      <c r="K6" s="1"/>
      <c r="L6" s="1"/>
      <c r="M6" s="2"/>
      <c r="N6" s="2"/>
      <c r="O6" s="2"/>
      <c r="P6" s="2"/>
      <c r="Q6" s="114"/>
      <c r="R6" s="9"/>
      <c r="S6" s="9"/>
      <c r="T6" s="2"/>
      <c r="U6" s="74"/>
      <c r="X6" s="76"/>
    </row>
    <row r="7" spans="1:24" ht="38.25" x14ac:dyDescent="0.25">
      <c r="A7" s="7"/>
      <c r="B7" s="1"/>
      <c r="C7" s="63">
        <v>1999</v>
      </c>
      <c r="D7" s="63">
        <v>2000</v>
      </c>
      <c r="E7" s="63">
        <v>2001</v>
      </c>
      <c r="F7" s="63">
        <v>2002</v>
      </c>
      <c r="G7" s="63">
        <v>2003</v>
      </c>
      <c r="H7" s="63">
        <v>2004</v>
      </c>
      <c r="I7" s="63">
        <v>2005</v>
      </c>
      <c r="J7" s="63">
        <v>2006</v>
      </c>
      <c r="K7" s="63">
        <v>2007</v>
      </c>
      <c r="L7" s="63">
        <v>2008</v>
      </c>
      <c r="M7" s="63">
        <v>2009</v>
      </c>
      <c r="N7" s="63">
        <v>2010</v>
      </c>
      <c r="O7" s="63">
        <v>2011</v>
      </c>
      <c r="P7" s="63">
        <v>2012</v>
      </c>
      <c r="Q7" s="63">
        <v>2013</v>
      </c>
      <c r="R7" s="63">
        <v>2014</v>
      </c>
      <c r="S7" s="63">
        <v>2015</v>
      </c>
      <c r="T7" s="63">
        <v>2016</v>
      </c>
      <c r="U7" s="103">
        <v>2017</v>
      </c>
      <c r="V7" s="103">
        <v>2018</v>
      </c>
      <c r="W7" s="103" t="s">
        <v>103</v>
      </c>
      <c r="X7" s="76"/>
    </row>
    <row r="8" spans="1:24" x14ac:dyDescent="0.25">
      <c r="A8" s="7"/>
      <c r="B8" s="15" t="s">
        <v>48</v>
      </c>
      <c r="C8" s="191">
        <v>3.2</v>
      </c>
      <c r="D8" s="191">
        <v>3.7</v>
      </c>
      <c r="E8" s="191">
        <v>4.2</v>
      </c>
      <c r="F8" s="191">
        <v>5.0999999999999996</v>
      </c>
      <c r="G8" s="191">
        <v>6</v>
      </c>
      <c r="H8" s="191">
        <v>6.6</v>
      </c>
      <c r="I8" s="191">
        <v>6.9</v>
      </c>
      <c r="J8" s="191">
        <v>8.1</v>
      </c>
      <c r="K8" s="191">
        <v>8.1999999999999993</v>
      </c>
      <c r="L8" s="191">
        <v>8</v>
      </c>
      <c r="M8" s="191">
        <v>7.7</v>
      </c>
      <c r="N8" s="191">
        <v>8.1999999999999993</v>
      </c>
      <c r="O8" s="191">
        <v>8.6</v>
      </c>
      <c r="P8" s="191">
        <v>8</v>
      </c>
      <c r="Q8" s="191">
        <v>8.3000000000000007</v>
      </c>
      <c r="R8" s="191">
        <v>8.6</v>
      </c>
      <c r="S8" s="191">
        <v>9.6999999999999993</v>
      </c>
      <c r="T8" s="191">
        <v>12.4</v>
      </c>
      <c r="U8" s="73">
        <v>12.6</v>
      </c>
      <c r="V8" s="223">
        <v>10.8</v>
      </c>
      <c r="W8" s="223">
        <f t="shared" ref="W8:W25" si="0">V8/N8</f>
        <v>1.3170731707317076</v>
      </c>
      <c r="X8" s="76"/>
    </row>
    <row r="9" spans="1:24" x14ac:dyDescent="0.25">
      <c r="A9" s="7"/>
      <c r="B9" s="16" t="s">
        <v>0</v>
      </c>
      <c r="C9" s="92">
        <v>1.8</v>
      </c>
      <c r="D9" s="92">
        <v>1.9</v>
      </c>
      <c r="E9" s="92">
        <v>2.2000000000000002</v>
      </c>
      <c r="F9" s="92">
        <v>2.8</v>
      </c>
      <c r="G9" s="92">
        <v>3.1</v>
      </c>
      <c r="H9" s="92">
        <v>3.3</v>
      </c>
      <c r="I9" s="92">
        <v>3.5</v>
      </c>
      <c r="J9" s="92">
        <v>3.9</v>
      </c>
      <c r="K9" s="92">
        <v>4.2</v>
      </c>
      <c r="L9" s="92">
        <v>4</v>
      </c>
      <c r="M9" s="92">
        <v>4.0999999999999996</v>
      </c>
      <c r="N9" s="92">
        <v>4.5999999999999996</v>
      </c>
      <c r="O9" s="92">
        <v>4.5999999999999996</v>
      </c>
      <c r="P9" s="92">
        <v>4.4000000000000004</v>
      </c>
      <c r="Q9" s="92">
        <v>4.8</v>
      </c>
      <c r="R9" s="92">
        <v>5</v>
      </c>
      <c r="S9" s="92">
        <v>5.9</v>
      </c>
      <c r="T9" s="92">
        <v>7</v>
      </c>
      <c r="U9" s="105">
        <v>7.9</v>
      </c>
      <c r="V9" s="224">
        <v>7.1</v>
      </c>
      <c r="W9" s="224">
        <f t="shared" si="0"/>
        <v>1.5434782608695652</v>
      </c>
      <c r="X9" s="76"/>
    </row>
    <row r="10" spans="1:24" x14ac:dyDescent="0.25">
      <c r="A10" s="7"/>
      <c r="B10" s="17" t="s">
        <v>1</v>
      </c>
      <c r="C10" s="92">
        <v>4.5</v>
      </c>
      <c r="D10" s="92">
        <v>5.3</v>
      </c>
      <c r="E10" s="92">
        <v>6.1</v>
      </c>
      <c r="F10" s="92">
        <v>7.3</v>
      </c>
      <c r="G10" s="92">
        <v>8.8000000000000007</v>
      </c>
      <c r="H10" s="92">
        <v>9.6</v>
      </c>
      <c r="I10" s="92">
        <v>10</v>
      </c>
      <c r="J10" s="92">
        <v>12</v>
      </c>
      <c r="K10" s="92">
        <v>12</v>
      </c>
      <c r="L10" s="92">
        <v>11.9</v>
      </c>
      <c r="M10" s="92">
        <v>11.3</v>
      </c>
      <c r="N10" s="92">
        <v>11.6</v>
      </c>
      <c r="O10" s="92">
        <v>12.4</v>
      </c>
      <c r="P10" s="92">
        <v>11.4</v>
      </c>
      <c r="Q10" s="92">
        <v>11.7</v>
      </c>
      <c r="R10" s="92">
        <v>12.1</v>
      </c>
      <c r="S10" s="92">
        <v>13.3</v>
      </c>
      <c r="T10" s="92">
        <v>17.5</v>
      </c>
      <c r="U10" s="105">
        <v>17.100000000000001</v>
      </c>
      <c r="V10" s="224">
        <v>14.3</v>
      </c>
      <c r="W10" s="224">
        <f t="shared" si="0"/>
        <v>1.2327586206896552</v>
      </c>
      <c r="X10" s="76"/>
    </row>
    <row r="11" spans="1:24" ht="15.75" x14ac:dyDescent="0.25">
      <c r="A11" s="7"/>
      <c r="B11" s="18" t="s">
        <v>13</v>
      </c>
      <c r="C11" s="192">
        <v>1.6</v>
      </c>
      <c r="D11" s="192">
        <v>1.9</v>
      </c>
      <c r="E11" s="192">
        <v>2.2999999999999998</v>
      </c>
      <c r="F11" s="192">
        <v>2.9</v>
      </c>
      <c r="G11" s="192">
        <v>3.4</v>
      </c>
      <c r="H11" s="192">
        <v>3.8</v>
      </c>
      <c r="I11" s="192">
        <v>4</v>
      </c>
      <c r="J11" s="192">
        <v>4.9000000000000004</v>
      </c>
      <c r="K11" s="192">
        <v>5</v>
      </c>
      <c r="L11" s="192">
        <v>5.3</v>
      </c>
      <c r="M11" s="192">
        <v>5.0999999999999996</v>
      </c>
      <c r="N11" s="192">
        <v>5.5</v>
      </c>
      <c r="O11" s="192">
        <v>5.8</v>
      </c>
      <c r="P11" s="192">
        <v>5.3</v>
      </c>
      <c r="Q11" s="192">
        <v>5.7</v>
      </c>
      <c r="R11" s="192">
        <v>6.2</v>
      </c>
      <c r="S11" s="192">
        <v>7</v>
      </c>
      <c r="T11" s="192">
        <v>9.3000000000000007</v>
      </c>
      <c r="U11" s="73">
        <v>9.5</v>
      </c>
      <c r="V11" s="223">
        <v>8.4</v>
      </c>
      <c r="W11" s="223">
        <f t="shared" si="0"/>
        <v>1.5272727272727273</v>
      </c>
      <c r="X11" s="76"/>
    </row>
    <row r="12" spans="1:24" x14ac:dyDescent="0.25">
      <c r="A12" s="7"/>
      <c r="B12" s="26" t="s">
        <v>0</v>
      </c>
      <c r="C12" s="193">
        <v>0.7</v>
      </c>
      <c r="D12" s="193">
        <v>0.7</v>
      </c>
      <c r="E12" s="193">
        <v>1</v>
      </c>
      <c r="F12" s="193">
        <v>1.4</v>
      </c>
      <c r="G12" s="193">
        <v>1.5</v>
      </c>
      <c r="H12" s="193">
        <v>1.6</v>
      </c>
      <c r="I12" s="193">
        <v>1.8</v>
      </c>
      <c r="J12" s="193">
        <v>2.1</v>
      </c>
      <c r="K12" s="193">
        <v>2.2999999999999998</v>
      </c>
      <c r="L12" s="77">
        <v>2.2999999999999998</v>
      </c>
      <c r="M12" s="77">
        <v>2.5</v>
      </c>
      <c r="N12" s="77">
        <v>2.8</v>
      </c>
      <c r="O12" s="77">
        <v>2.9</v>
      </c>
      <c r="P12" s="77">
        <v>2.7</v>
      </c>
      <c r="Q12" s="77">
        <v>3</v>
      </c>
      <c r="R12" s="77">
        <v>3.3</v>
      </c>
      <c r="S12" s="77">
        <v>4.0999999999999996</v>
      </c>
      <c r="T12" s="78">
        <v>4.9000000000000004</v>
      </c>
      <c r="U12" s="105">
        <v>5.7</v>
      </c>
      <c r="V12" s="224">
        <v>5.2</v>
      </c>
      <c r="W12" s="224">
        <f t="shared" si="0"/>
        <v>1.8571428571428574</v>
      </c>
      <c r="X12" s="76"/>
    </row>
    <row r="13" spans="1:24" x14ac:dyDescent="0.25">
      <c r="A13" s="7"/>
      <c r="B13" s="27" t="s">
        <v>1</v>
      </c>
      <c r="C13" s="194">
        <v>2.4</v>
      </c>
      <c r="D13" s="194">
        <v>2.9</v>
      </c>
      <c r="E13" s="194">
        <v>3.6</v>
      </c>
      <c r="F13" s="194">
        <v>4.3</v>
      </c>
      <c r="G13" s="194">
        <v>5.2</v>
      </c>
      <c r="H13" s="194">
        <v>5.9</v>
      </c>
      <c r="I13" s="194">
        <v>6</v>
      </c>
      <c r="J13" s="194">
        <v>7.5</v>
      </c>
      <c r="K13" s="194">
        <v>7.6</v>
      </c>
      <c r="L13" s="195">
        <v>8.1</v>
      </c>
      <c r="M13" s="195">
        <v>7.7</v>
      </c>
      <c r="N13" s="195">
        <v>8</v>
      </c>
      <c r="O13" s="195">
        <v>8.6</v>
      </c>
      <c r="P13" s="195">
        <v>7.9</v>
      </c>
      <c r="Q13" s="195">
        <v>8.1999999999999993</v>
      </c>
      <c r="R13" s="195">
        <v>8.9</v>
      </c>
      <c r="S13" s="195">
        <v>9.8000000000000007</v>
      </c>
      <c r="T13" s="196">
        <v>13.4</v>
      </c>
      <c r="U13" s="105">
        <v>13</v>
      </c>
      <c r="V13" s="224">
        <v>11.5</v>
      </c>
      <c r="W13" s="224">
        <f t="shared" si="0"/>
        <v>1.4375</v>
      </c>
      <c r="X13" s="76"/>
    </row>
    <row r="14" spans="1:24" ht="15.75" x14ac:dyDescent="0.25">
      <c r="A14" s="7"/>
      <c r="B14" s="18" t="s">
        <v>14</v>
      </c>
      <c r="C14" s="73">
        <v>0.6</v>
      </c>
      <c r="D14" s="197">
        <v>0.7</v>
      </c>
      <c r="E14" s="197">
        <v>1.2</v>
      </c>
      <c r="F14" s="197">
        <v>1.6</v>
      </c>
      <c r="G14" s="197">
        <v>2</v>
      </c>
      <c r="H14" s="197">
        <v>2.5</v>
      </c>
      <c r="I14" s="197">
        <v>2.5</v>
      </c>
      <c r="J14" s="197">
        <v>3.2</v>
      </c>
      <c r="K14" s="197">
        <v>3.6</v>
      </c>
      <c r="L14" s="197">
        <v>3.3</v>
      </c>
      <c r="M14" s="197">
        <v>3.2</v>
      </c>
      <c r="N14" s="198">
        <v>3.5</v>
      </c>
      <c r="O14" s="198">
        <v>3.3</v>
      </c>
      <c r="P14" s="198">
        <v>2.5</v>
      </c>
      <c r="Q14" s="198">
        <v>2.2000000000000002</v>
      </c>
      <c r="R14" s="198">
        <v>2.1</v>
      </c>
      <c r="S14" s="198">
        <v>2</v>
      </c>
      <c r="T14" s="198">
        <v>2.6</v>
      </c>
      <c r="U14" s="73">
        <v>2.4</v>
      </c>
      <c r="V14" s="223">
        <v>1.8</v>
      </c>
      <c r="W14" s="223">
        <f t="shared" si="0"/>
        <v>0.51428571428571435</v>
      </c>
      <c r="X14" s="76"/>
    </row>
    <row r="15" spans="1:24" x14ac:dyDescent="0.25">
      <c r="A15" s="5"/>
      <c r="B15" s="16" t="s">
        <v>0</v>
      </c>
      <c r="C15" s="82">
        <v>0.3</v>
      </c>
      <c r="D15" s="82">
        <v>0.4</v>
      </c>
      <c r="E15" s="82">
        <v>0.5</v>
      </c>
      <c r="F15" s="82">
        <v>0.8</v>
      </c>
      <c r="G15" s="82">
        <v>0.9</v>
      </c>
      <c r="H15" s="82">
        <v>1</v>
      </c>
      <c r="I15" s="82">
        <v>1.1000000000000001</v>
      </c>
      <c r="J15" s="82">
        <v>1.4</v>
      </c>
      <c r="K15" s="82">
        <v>1.7</v>
      </c>
      <c r="L15" s="82">
        <v>1.4</v>
      </c>
      <c r="M15" s="82">
        <v>1.6</v>
      </c>
      <c r="N15" s="82">
        <v>1.8</v>
      </c>
      <c r="O15" s="82">
        <v>1.7</v>
      </c>
      <c r="P15" s="82">
        <v>1.3</v>
      </c>
      <c r="Q15" s="82">
        <v>1.1000000000000001</v>
      </c>
      <c r="R15" s="82">
        <v>1.2</v>
      </c>
      <c r="S15" s="82">
        <v>1.2</v>
      </c>
      <c r="T15" s="83">
        <v>1.4</v>
      </c>
      <c r="U15" s="105">
        <v>1.5</v>
      </c>
      <c r="V15" s="224">
        <v>1.2</v>
      </c>
      <c r="W15" s="224">
        <f t="shared" si="0"/>
        <v>0.66666666666666663</v>
      </c>
      <c r="X15" s="76"/>
    </row>
    <row r="16" spans="1:24" x14ac:dyDescent="0.25">
      <c r="A16" s="5"/>
      <c r="B16" s="17" t="s">
        <v>1</v>
      </c>
      <c r="C16" s="84">
        <v>0.8</v>
      </c>
      <c r="D16" s="84">
        <v>1.1000000000000001</v>
      </c>
      <c r="E16" s="84">
        <v>1.9</v>
      </c>
      <c r="F16" s="84">
        <v>2.2999999999999998</v>
      </c>
      <c r="G16" s="84">
        <v>3.1</v>
      </c>
      <c r="H16" s="84">
        <v>3.9</v>
      </c>
      <c r="I16" s="84">
        <v>3.8</v>
      </c>
      <c r="J16" s="84">
        <v>5</v>
      </c>
      <c r="K16" s="84">
        <v>5.3</v>
      </c>
      <c r="L16" s="84">
        <v>5.2</v>
      </c>
      <c r="M16" s="84">
        <v>4.8</v>
      </c>
      <c r="N16" s="84">
        <v>5.0999999999999996</v>
      </c>
      <c r="O16" s="84">
        <v>4.7</v>
      </c>
      <c r="P16" s="84">
        <v>3.7</v>
      </c>
      <c r="Q16" s="84">
        <v>3.3</v>
      </c>
      <c r="R16" s="84">
        <v>3</v>
      </c>
      <c r="S16" s="84">
        <v>2.8</v>
      </c>
      <c r="T16" s="85">
        <v>3.8</v>
      </c>
      <c r="U16" s="105">
        <v>3.3</v>
      </c>
      <c r="V16" s="224">
        <v>2.5</v>
      </c>
      <c r="W16" s="224">
        <f t="shared" si="0"/>
        <v>0.49019607843137258</v>
      </c>
      <c r="X16" s="76"/>
    </row>
    <row r="17" spans="1:24" x14ac:dyDescent="0.25">
      <c r="A17" s="5"/>
      <c r="B17" s="116" t="s">
        <v>15</v>
      </c>
      <c r="C17" s="199"/>
      <c r="D17" s="199"/>
      <c r="E17" s="199"/>
      <c r="F17" s="199"/>
      <c r="G17" s="199"/>
      <c r="H17" s="199"/>
      <c r="I17" s="199"/>
      <c r="J17" s="199"/>
      <c r="K17" s="199"/>
      <c r="L17" s="199"/>
      <c r="M17" s="199">
        <v>0.1</v>
      </c>
      <c r="N17" s="199">
        <v>0.1</v>
      </c>
      <c r="O17" s="199">
        <v>0.1</v>
      </c>
      <c r="P17" s="199"/>
      <c r="Q17" s="199"/>
      <c r="R17" s="199">
        <v>0.1</v>
      </c>
      <c r="S17" s="199">
        <v>0.3</v>
      </c>
      <c r="T17" s="200">
        <v>0.4</v>
      </c>
      <c r="U17" s="109">
        <v>0.8</v>
      </c>
      <c r="V17" s="226">
        <v>0.8</v>
      </c>
      <c r="W17" s="226">
        <f t="shared" si="0"/>
        <v>8</v>
      </c>
      <c r="X17" s="76"/>
    </row>
    <row r="18" spans="1:24" x14ac:dyDescent="0.25">
      <c r="A18" s="5"/>
      <c r="B18" s="21" t="s">
        <v>0</v>
      </c>
      <c r="C18" s="82"/>
      <c r="D18" s="82"/>
      <c r="E18" s="82"/>
      <c r="F18" s="82"/>
      <c r="G18" s="82"/>
      <c r="H18" s="82"/>
      <c r="I18" s="82"/>
      <c r="J18" s="82"/>
      <c r="K18" s="82"/>
      <c r="L18" s="82"/>
      <c r="M18" s="82">
        <v>0.1</v>
      </c>
      <c r="N18" s="82">
        <v>0.1</v>
      </c>
      <c r="O18" s="82">
        <v>0.1</v>
      </c>
      <c r="P18" s="82"/>
      <c r="Q18" s="82"/>
      <c r="R18" s="82">
        <v>0.1</v>
      </c>
      <c r="S18" s="82">
        <v>0.3</v>
      </c>
      <c r="T18" s="83">
        <v>0.4</v>
      </c>
      <c r="U18" s="105">
        <v>0.6</v>
      </c>
      <c r="V18" s="224">
        <v>0.6</v>
      </c>
      <c r="W18" s="224">
        <f t="shared" si="0"/>
        <v>5.9999999999999991</v>
      </c>
      <c r="X18" s="76"/>
    </row>
    <row r="19" spans="1:24" x14ac:dyDescent="0.25">
      <c r="A19" s="5"/>
      <c r="B19" s="23" t="s">
        <v>1</v>
      </c>
      <c r="C19" s="84"/>
      <c r="D19" s="84"/>
      <c r="E19" s="84"/>
      <c r="F19" s="84"/>
      <c r="G19" s="84">
        <v>0.1</v>
      </c>
      <c r="H19" s="84"/>
      <c r="I19" s="84">
        <v>0.1</v>
      </c>
      <c r="J19" s="84">
        <v>0.2</v>
      </c>
      <c r="K19" s="84">
        <v>0.1</v>
      </c>
      <c r="L19" s="84">
        <v>0.2</v>
      </c>
      <c r="M19" s="84">
        <v>0.2</v>
      </c>
      <c r="N19" s="84">
        <v>0.2</v>
      </c>
      <c r="O19" s="84">
        <v>0.2</v>
      </c>
      <c r="P19" s="84">
        <v>0.1</v>
      </c>
      <c r="Q19" s="84">
        <v>0.2</v>
      </c>
      <c r="R19" s="84">
        <v>0.2</v>
      </c>
      <c r="S19" s="84">
        <v>0.5</v>
      </c>
      <c r="T19" s="85">
        <v>0.9</v>
      </c>
      <c r="U19" s="105">
        <v>1.1000000000000001</v>
      </c>
      <c r="V19" s="224">
        <v>1.1000000000000001</v>
      </c>
      <c r="W19" s="224">
        <f t="shared" si="0"/>
        <v>5.5</v>
      </c>
      <c r="X19" s="76"/>
    </row>
    <row r="20" spans="1:24" ht="15.75" x14ac:dyDescent="0.25">
      <c r="A20" s="7"/>
      <c r="B20" s="18" t="s">
        <v>81</v>
      </c>
      <c r="C20" s="73">
        <v>0.1</v>
      </c>
      <c r="D20" s="73">
        <v>0.1</v>
      </c>
      <c r="E20" s="73">
        <v>0.1</v>
      </c>
      <c r="F20" s="73">
        <v>0.2</v>
      </c>
      <c r="G20" s="73">
        <v>0.3</v>
      </c>
      <c r="H20" s="73">
        <v>0.3</v>
      </c>
      <c r="I20" s="73">
        <v>0.3</v>
      </c>
      <c r="J20" s="73">
        <v>0.6</v>
      </c>
      <c r="K20" s="73">
        <v>0.4</v>
      </c>
      <c r="L20" s="73">
        <v>0.4</v>
      </c>
      <c r="M20" s="73">
        <v>0.5</v>
      </c>
      <c r="N20" s="73">
        <v>0.5</v>
      </c>
      <c r="O20" s="73">
        <v>0.5</v>
      </c>
      <c r="P20" s="73">
        <v>0.4</v>
      </c>
      <c r="Q20" s="73">
        <v>0.5</v>
      </c>
      <c r="R20" s="73">
        <v>1.2</v>
      </c>
      <c r="S20" s="73">
        <v>2.2999999999999998</v>
      </c>
      <c r="T20" s="73">
        <v>4.5</v>
      </c>
      <c r="U20" s="73">
        <v>6.1</v>
      </c>
      <c r="V20" s="223">
        <v>6.1</v>
      </c>
      <c r="W20" s="223">
        <f t="shared" si="0"/>
        <v>12.2</v>
      </c>
      <c r="X20" s="76"/>
    </row>
    <row r="21" spans="1:24" x14ac:dyDescent="0.25">
      <c r="A21" s="10"/>
      <c r="B21" s="39" t="s">
        <v>0</v>
      </c>
      <c r="C21" s="193"/>
      <c r="D21" s="193"/>
      <c r="E21" s="193"/>
      <c r="F21" s="193">
        <v>0.1</v>
      </c>
      <c r="G21" s="193">
        <v>0.2</v>
      </c>
      <c r="H21" s="193">
        <v>0.1</v>
      </c>
      <c r="I21" s="193">
        <v>0.1</v>
      </c>
      <c r="J21" s="193">
        <v>0.3</v>
      </c>
      <c r="K21" s="193">
        <v>0.2</v>
      </c>
      <c r="L21" s="193">
        <v>0.2</v>
      </c>
      <c r="M21" s="193">
        <v>0.2</v>
      </c>
      <c r="N21" s="193">
        <v>0.4</v>
      </c>
      <c r="O21" s="193">
        <v>0.3</v>
      </c>
      <c r="P21" s="193">
        <v>0.2</v>
      </c>
      <c r="Q21" s="193">
        <v>0.3</v>
      </c>
      <c r="R21" s="193">
        <v>0.6</v>
      </c>
      <c r="S21" s="193">
        <v>1.3</v>
      </c>
      <c r="T21" s="193">
        <v>2.5</v>
      </c>
      <c r="U21" s="105">
        <v>3.7</v>
      </c>
      <c r="V21" s="224">
        <v>3.8</v>
      </c>
      <c r="W21" s="224">
        <f t="shared" si="0"/>
        <v>9.4999999999999982</v>
      </c>
      <c r="X21" s="76"/>
    </row>
    <row r="22" spans="1:24" x14ac:dyDescent="0.25">
      <c r="A22" s="10"/>
      <c r="B22" s="40" t="s">
        <v>1</v>
      </c>
      <c r="C22" s="193">
        <v>0.1</v>
      </c>
      <c r="D22" s="193">
        <v>0.1</v>
      </c>
      <c r="E22" s="193">
        <v>0.2</v>
      </c>
      <c r="F22" s="193">
        <v>0.3</v>
      </c>
      <c r="G22" s="193">
        <v>0.3</v>
      </c>
      <c r="H22" s="193">
        <v>0.4</v>
      </c>
      <c r="I22" s="193">
        <v>0.5</v>
      </c>
      <c r="J22" s="193">
        <v>1</v>
      </c>
      <c r="K22" s="193">
        <v>0.6</v>
      </c>
      <c r="L22" s="193">
        <v>0.6</v>
      </c>
      <c r="M22" s="193">
        <v>0.7</v>
      </c>
      <c r="N22" s="193">
        <v>0.7</v>
      </c>
      <c r="O22" s="193">
        <v>0.7</v>
      </c>
      <c r="P22" s="193">
        <v>0.6</v>
      </c>
      <c r="Q22" s="193">
        <v>0.8</v>
      </c>
      <c r="R22" s="193">
        <v>1.7</v>
      </c>
      <c r="S22" s="193">
        <v>3.2</v>
      </c>
      <c r="T22" s="193">
        <v>6.4</v>
      </c>
      <c r="U22" s="105">
        <v>8.5</v>
      </c>
      <c r="V22" s="224">
        <v>8.4</v>
      </c>
      <c r="W22" s="224">
        <f t="shared" si="0"/>
        <v>12.000000000000002</v>
      </c>
      <c r="X22" s="76"/>
    </row>
    <row r="23" spans="1:24" ht="15.75" x14ac:dyDescent="0.25">
      <c r="A23" s="7"/>
      <c r="B23" s="18" t="s">
        <v>104</v>
      </c>
      <c r="C23" s="211">
        <v>0.5</v>
      </c>
      <c r="D23" s="211">
        <v>0.6</v>
      </c>
      <c r="E23" s="211">
        <v>0.5</v>
      </c>
      <c r="F23" s="211">
        <v>0.6</v>
      </c>
      <c r="G23" s="211">
        <v>0.6</v>
      </c>
      <c r="H23" s="211">
        <v>0.6</v>
      </c>
      <c r="I23" s="211">
        <v>0.7</v>
      </c>
      <c r="J23" s="211">
        <v>0.7</v>
      </c>
      <c r="K23" s="211">
        <v>0.8</v>
      </c>
      <c r="L23" s="211">
        <v>1.1000000000000001</v>
      </c>
      <c r="M23" s="211">
        <v>1.2</v>
      </c>
      <c r="N23" s="211">
        <v>1.2</v>
      </c>
      <c r="O23" s="211">
        <v>1.8</v>
      </c>
      <c r="P23" s="211">
        <v>2.2000000000000002</v>
      </c>
      <c r="Q23" s="211">
        <v>2.9</v>
      </c>
      <c r="R23" s="211">
        <v>3.3</v>
      </c>
      <c r="S23" s="211">
        <v>3.8</v>
      </c>
      <c r="T23" s="211">
        <v>4</v>
      </c>
      <c r="U23" s="73">
        <v>3.4</v>
      </c>
      <c r="V23" s="223">
        <v>2.7</v>
      </c>
      <c r="W23" s="223">
        <f t="shared" si="0"/>
        <v>2.2500000000000004</v>
      </c>
      <c r="X23" s="76"/>
    </row>
    <row r="24" spans="1:24" x14ac:dyDescent="0.25">
      <c r="A24" s="5"/>
      <c r="B24" s="30" t="s">
        <v>0</v>
      </c>
      <c r="C24" s="86">
        <v>0.2</v>
      </c>
      <c r="D24" s="86">
        <v>0.2</v>
      </c>
      <c r="E24" s="86">
        <v>0.2</v>
      </c>
      <c r="F24" s="86">
        <v>0.3</v>
      </c>
      <c r="G24" s="86">
        <v>0.3</v>
      </c>
      <c r="H24" s="86">
        <v>0.3</v>
      </c>
      <c r="I24" s="86">
        <v>0.3</v>
      </c>
      <c r="J24" s="86">
        <v>0.3</v>
      </c>
      <c r="K24" s="86">
        <v>0.3</v>
      </c>
      <c r="L24" s="195">
        <v>0.5</v>
      </c>
      <c r="M24" s="195">
        <v>0.5</v>
      </c>
      <c r="N24" s="195">
        <v>0.6</v>
      </c>
      <c r="O24" s="196">
        <v>0.9</v>
      </c>
      <c r="P24" s="195">
        <v>1.1000000000000001</v>
      </c>
      <c r="Q24" s="195">
        <v>1.5</v>
      </c>
      <c r="R24" s="195">
        <v>1.7</v>
      </c>
      <c r="S24" s="195">
        <v>2.2000000000000002</v>
      </c>
      <c r="T24" s="78">
        <v>2.1</v>
      </c>
      <c r="U24" s="105">
        <v>2</v>
      </c>
      <c r="V24" s="224">
        <v>1.6</v>
      </c>
      <c r="W24" s="224">
        <f t="shared" si="0"/>
        <v>2.666666666666667</v>
      </c>
      <c r="X24" s="76"/>
    </row>
    <row r="25" spans="1:24" x14ac:dyDescent="0.25">
      <c r="A25" s="5"/>
      <c r="B25" s="32" t="s">
        <v>1</v>
      </c>
      <c r="C25" s="212">
        <v>0.8</v>
      </c>
      <c r="D25" s="212">
        <v>0.9</v>
      </c>
      <c r="E25" s="212">
        <v>0.8</v>
      </c>
      <c r="F25" s="212">
        <v>0.9</v>
      </c>
      <c r="G25" s="212">
        <v>1</v>
      </c>
      <c r="H25" s="212">
        <v>1</v>
      </c>
      <c r="I25" s="212">
        <v>1</v>
      </c>
      <c r="J25" s="212">
        <v>1.2</v>
      </c>
      <c r="K25" s="212">
        <v>1.3</v>
      </c>
      <c r="L25" s="87">
        <v>1.8</v>
      </c>
      <c r="M25" s="87">
        <v>1.8</v>
      </c>
      <c r="N25" s="87">
        <v>1.9</v>
      </c>
      <c r="O25" s="88">
        <v>2.8</v>
      </c>
      <c r="P25" s="77">
        <v>3.2</v>
      </c>
      <c r="Q25" s="77">
        <v>4.2</v>
      </c>
      <c r="R25" s="77">
        <v>4.8</v>
      </c>
      <c r="S25" s="77">
        <v>5.2</v>
      </c>
      <c r="T25" s="78">
        <v>5.7</v>
      </c>
      <c r="U25" s="105">
        <v>4.7</v>
      </c>
      <c r="V25" s="224">
        <v>3.7</v>
      </c>
      <c r="W25" s="224">
        <f t="shared" si="0"/>
        <v>1.9473684210526319</v>
      </c>
      <c r="X25" s="76"/>
    </row>
    <row r="26" spans="1:24" x14ac:dyDescent="0.25">
      <c r="A26" s="10"/>
      <c r="B26" s="38" t="s">
        <v>17</v>
      </c>
      <c r="C26" s="213"/>
      <c r="D26" s="214"/>
      <c r="E26" s="215"/>
      <c r="F26" s="213"/>
      <c r="G26" s="213"/>
      <c r="H26" s="215"/>
      <c r="I26" s="213"/>
      <c r="J26" s="213"/>
      <c r="K26" s="213"/>
      <c r="L26" s="213"/>
      <c r="M26" s="213"/>
      <c r="N26" s="213"/>
      <c r="O26" s="213"/>
      <c r="P26" s="213"/>
      <c r="Q26" s="213">
        <v>0</v>
      </c>
      <c r="R26" s="213">
        <v>0.3</v>
      </c>
      <c r="S26" s="213">
        <v>0.7</v>
      </c>
      <c r="T26" s="213">
        <v>1.2</v>
      </c>
      <c r="U26" s="109">
        <v>1.6</v>
      </c>
      <c r="V26" s="226">
        <v>1.4</v>
      </c>
      <c r="W26" s="226"/>
      <c r="X26" s="76"/>
    </row>
    <row r="27" spans="1:24" x14ac:dyDescent="0.25">
      <c r="A27" s="10"/>
      <c r="B27" s="39" t="s">
        <v>0</v>
      </c>
      <c r="C27" s="86"/>
      <c r="D27" s="86"/>
      <c r="E27" s="86"/>
      <c r="F27" s="86"/>
      <c r="G27" s="86"/>
      <c r="H27" s="86"/>
      <c r="I27" s="86"/>
      <c r="J27" s="86"/>
      <c r="K27" s="86"/>
      <c r="L27" s="86"/>
      <c r="M27" s="86"/>
      <c r="N27" s="86"/>
      <c r="O27" s="86"/>
      <c r="P27" s="86"/>
      <c r="Q27" s="86"/>
      <c r="R27" s="86">
        <v>0.2</v>
      </c>
      <c r="S27" s="86">
        <v>0.4</v>
      </c>
      <c r="T27" s="216">
        <v>0.8</v>
      </c>
      <c r="U27" s="105">
        <v>0.9</v>
      </c>
      <c r="V27" s="224">
        <v>0.8</v>
      </c>
      <c r="W27" s="224"/>
      <c r="X27" s="76"/>
    </row>
    <row r="28" spans="1:24" x14ac:dyDescent="0.25">
      <c r="A28" s="10"/>
      <c r="B28" s="40" t="s">
        <v>1</v>
      </c>
      <c r="C28" s="212"/>
      <c r="D28" s="212"/>
      <c r="E28" s="212"/>
      <c r="F28" s="212"/>
      <c r="G28" s="212"/>
      <c r="H28" s="212"/>
      <c r="I28" s="212"/>
      <c r="J28" s="212"/>
      <c r="K28" s="212"/>
      <c r="L28" s="212"/>
      <c r="M28" s="212"/>
      <c r="N28" s="212"/>
      <c r="O28" s="212"/>
      <c r="P28" s="212"/>
      <c r="Q28" s="212"/>
      <c r="R28" s="212">
        <v>0.4</v>
      </c>
      <c r="S28" s="212">
        <v>0.9</v>
      </c>
      <c r="T28" s="217">
        <v>1.7</v>
      </c>
      <c r="U28" s="105">
        <v>2.2999999999999998</v>
      </c>
      <c r="V28" s="224">
        <v>2</v>
      </c>
      <c r="W28" s="224"/>
      <c r="X28" s="76"/>
    </row>
    <row r="29" spans="1:24" ht="15.75" x14ac:dyDescent="0.25">
      <c r="A29" s="7"/>
      <c r="B29" s="18" t="s">
        <v>82</v>
      </c>
      <c r="C29" s="73">
        <v>0.7</v>
      </c>
      <c r="D29" s="73">
        <v>0.7</v>
      </c>
      <c r="E29" s="73">
        <v>0.7</v>
      </c>
      <c r="F29" s="73">
        <v>0.9</v>
      </c>
      <c r="G29" s="73">
        <v>1.1000000000000001</v>
      </c>
      <c r="H29" s="73">
        <v>1.2</v>
      </c>
      <c r="I29" s="73">
        <v>1.3</v>
      </c>
      <c r="J29" s="73">
        <v>1.6</v>
      </c>
      <c r="K29" s="73">
        <v>1.3</v>
      </c>
      <c r="L29" s="73">
        <v>0.9</v>
      </c>
      <c r="M29" s="73">
        <v>0.6</v>
      </c>
      <c r="N29" s="73">
        <v>0.6</v>
      </c>
      <c r="O29" s="73">
        <v>0.7</v>
      </c>
      <c r="P29" s="73">
        <v>0.6</v>
      </c>
      <c r="Q29" s="73">
        <v>0.6</v>
      </c>
      <c r="R29" s="73">
        <v>0.8</v>
      </c>
      <c r="S29" s="73">
        <v>1</v>
      </c>
      <c r="T29" s="73">
        <v>1.7</v>
      </c>
      <c r="U29" s="73">
        <v>2.1</v>
      </c>
      <c r="V29" s="223">
        <v>2</v>
      </c>
      <c r="W29" s="223">
        <f t="shared" ref="W29:W34" si="1">V29/N29</f>
        <v>3.3333333333333335</v>
      </c>
      <c r="X29" s="76"/>
    </row>
    <row r="30" spans="1:24" x14ac:dyDescent="0.25">
      <c r="A30" s="5"/>
      <c r="B30" s="26" t="s">
        <v>0</v>
      </c>
      <c r="C30" s="201">
        <v>0.3</v>
      </c>
      <c r="D30" s="201">
        <v>0.4</v>
      </c>
      <c r="E30" s="201">
        <v>0.3</v>
      </c>
      <c r="F30" s="201">
        <v>0.5</v>
      </c>
      <c r="G30" s="201">
        <v>0.6</v>
      </c>
      <c r="H30" s="201">
        <v>0.6</v>
      </c>
      <c r="I30" s="201">
        <v>0.6</v>
      </c>
      <c r="J30" s="201">
        <v>0.8</v>
      </c>
      <c r="K30" s="201">
        <v>0.6</v>
      </c>
      <c r="L30" s="82">
        <v>0.4</v>
      </c>
      <c r="M30" s="82">
        <v>0.3</v>
      </c>
      <c r="N30" s="82">
        <v>0.4</v>
      </c>
      <c r="O30" s="83">
        <v>0.4</v>
      </c>
      <c r="P30" s="82">
        <v>0.3</v>
      </c>
      <c r="Q30" s="82">
        <v>0.4</v>
      </c>
      <c r="R30" s="82">
        <v>0.4</v>
      </c>
      <c r="S30" s="82">
        <v>0.7</v>
      </c>
      <c r="T30" s="83">
        <v>1</v>
      </c>
      <c r="U30" s="105">
        <v>1.4</v>
      </c>
      <c r="V30" s="224">
        <v>1.3</v>
      </c>
      <c r="W30" s="224">
        <f t="shared" si="1"/>
        <v>3.25</v>
      </c>
      <c r="X30" s="76"/>
    </row>
    <row r="31" spans="1:24" x14ac:dyDescent="0.25">
      <c r="A31" s="5"/>
      <c r="B31" s="27" t="s">
        <v>1</v>
      </c>
      <c r="C31" s="202">
        <v>1</v>
      </c>
      <c r="D31" s="202">
        <v>1</v>
      </c>
      <c r="E31" s="202">
        <v>1</v>
      </c>
      <c r="F31" s="202">
        <v>1.3</v>
      </c>
      <c r="G31" s="202">
        <v>1.7</v>
      </c>
      <c r="H31" s="202">
        <v>1.8</v>
      </c>
      <c r="I31" s="202">
        <v>1.9</v>
      </c>
      <c r="J31" s="202">
        <v>2.2999999999999998</v>
      </c>
      <c r="K31" s="202">
        <v>2</v>
      </c>
      <c r="L31" s="84">
        <v>1.3</v>
      </c>
      <c r="M31" s="84">
        <v>0.9</v>
      </c>
      <c r="N31" s="84">
        <v>0.8</v>
      </c>
      <c r="O31" s="85">
        <v>1</v>
      </c>
      <c r="P31" s="84">
        <v>0.9</v>
      </c>
      <c r="Q31" s="84">
        <v>0.9</v>
      </c>
      <c r="R31" s="84">
        <v>1.1000000000000001</v>
      </c>
      <c r="S31" s="84">
        <v>1.3</v>
      </c>
      <c r="T31" s="85">
        <v>2.5</v>
      </c>
      <c r="U31" s="105">
        <v>2.9</v>
      </c>
      <c r="V31" s="224">
        <v>2.7</v>
      </c>
      <c r="W31" s="224">
        <f t="shared" si="1"/>
        <v>3.375</v>
      </c>
      <c r="X31" s="76"/>
    </row>
    <row r="32" spans="1:24" x14ac:dyDescent="0.25">
      <c r="A32" s="5"/>
      <c r="B32" s="24" t="s">
        <v>7</v>
      </c>
      <c r="C32" s="203">
        <v>0.4</v>
      </c>
      <c r="D32" s="203">
        <v>0.4</v>
      </c>
      <c r="E32" s="203">
        <v>0.4</v>
      </c>
      <c r="F32" s="203">
        <v>0.5</v>
      </c>
      <c r="G32" s="203">
        <v>0.6</v>
      </c>
      <c r="H32" s="203">
        <v>0.7</v>
      </c>
      <c r="I32" s="203">
        <v>0.8</v>
      </c>
      <c r="J32" s="203">
        <v>1</v>
      </c>
      <c r="K32" s="203">
        <v>0.8</v>
      </c>
      <c r="L32" s="203">
        <v>0.6</v>
      </c>
      <c r="M32" s="203">
        <v>0.5</v>
      </c>
      <c r="N32" s="203">
        <v>0.5</v>
      </c>
      <c r="O32" s="203">
        <v>0.6</v>
      </c>
      <c r="P32" s="203">
        <v>0.5</v>
      </c>
      <c r="Q32" s="203">
        <v>0.5</v>
      </c>
      <c r="R32" s="203">
        <v>0.6</v>
      </c>
      <c r="S32" s="203">
        <v>0.9</v>
      </c>
      <c r="T32" s="204">
        <v>1.5</v>
      </c>
      <c r="U32" s="109">
        <v>1.8</v>
      </c>
      <c r="V32" s="226">
        <v>1.7</v>
      </c>
      <c r="W32" s="226">
        <f t="shared" si="1"/>
        <v>3.4</v>
      </c>
      <c r="X32" s="76"/>
    </row>
    <row r="33" spans="1:24" x14ac:dyDescent="0.25">
      <c r="A33" s="5"/>
      <c r="B33" s="21" t="s">
        <v>0</v>
      </c>
      <c r="C33" s="201">
        <v>0.2</v>
      </c>
      <c r="D33" s="201">
        <v>0.2</v>
      </c>
      <c r="E33" s="201">
        <v>0.2</v>
      </c>
      <c r="F33" s="201">
        <v>0.3</v>
      </c>
      <c r="G33" s="201">
        <v>0.3</v>
      </c>
      <c r="H33" s="201">
        <v>0.4</v>
      </c>
      <c r="I33" s="201">
        <v>0.4</v>
      </c>
      <c r="J33" s="201">
        <v>0.5</v>
      </c>
      <c r="K33" s="201">
        <v>0.4</v>
      </c>
      <c r="L33" s="82">
        <v>0.3</v>
      </c>
      <c r="M33" s="82">
        <v>0.2</v>
      </c>
      <c r="N33" s="82">
        <v>0.3</v>
      </c>
      <c r="O33" s="83">
        <v>0.3</v>
      </c>
      <c r="P33" s="82">
        <v>0.3</v>
      </c>
      <c r="Q33" s="82">
        <v>0.3</v>
      </c>
      <c r="R33" s="82">
        <v>0.3</v>
      </c>
      <c r="S33" s="82">
        <v>0.6</v>
      </c>
      <c r="T33" s="83">
        <v>0.8</v>
      </c>
      <c r="U33" s="105">
        <v>1.2</v>
      </c>
      <c r="V33" s="224">
        <v>1.1000000000000001</v>
      </c>
      <c r="W33" s="224">
        <f t="shared" si="1"/>
        <v>3.666666666666667</v>
      </c>
      <c r="X33" s="76"/>
    </row>
    <row r="34" spans="1:24" x14ac:dyDescent="0.25">
      <c r="A34" s="5"/>
      <c r="B34" s="17" t="s">
        <v>1</v>
      </c>
      <c r="C34" s="205">
        <v>0.6</v>
      </c>
      <c r="D34" s="205">
        <v>0.6</v>
      </c>
      <c r="E34" s="205">
        <v>0.6</v>
      </c>
      <c r="F34" s="205">
        <v>0.8</v>
      </c>
      <c r="G34" s="205">
        <v>1</v>
      </c>
      <c r="H34" s="205">
        <v>1.1000000000000001</v>
      </c>
      <c r="I34" s="205">
        <v>1.2</v>
      </c>
      <c r="J34" s="205">
        <v>1.5</v>
      </c>
      <c r="K34" s="205">
        <v>1.3</v>
      </c>
      <c r="L34" s="84">
        <v>1</v>
      </c>
      <c r="M34" s="84">
        <v>0.7</v>
      </c>
      <c r="N34" s="84">
        <v>0.7</v>
      </c>
      <c r="O34" s="85">
        <v>0.8</v>
      </c>
      <c r="P34" s="84">
        <v>0.8</v>
      </c>
      <c r="Q34" s="84">
        <v>0.7</v>
      </c>
      <c r="R34" s="84">
        <v>0.9</v>
      </c>
      <c r="S34" s="84">
        <v>1.2</v>
      </c>
      <c r="T34" s="85">
        <v>2.1</v>
      </c>
      <c r="U34" s="105">
        <v>2.4</v>
      </c>
      <c r="V34" s="224">
        <v>2.4</v>
      </c>
      <c r="W34" s="224">
        <f t="shared" si="1"/>
        <v>3.4285714285714288</v>
      </c>
      <c r="X34" s="76"/>
    </row>
    <row r="35" spans="1:24" x14ac:dyDescent="0.25">
      <c r="A35" s="5"/>
      <c r="B35" s="28" t="s">
        <v>6</v>
      </c>
      <c r="C35" s="206"/>
      <c r="D35" s="206"/>
      <c r="E35" s="206"/>
      <c r="F35" s="206"/>
      <c r="G35" s="206"/>
      <c r="H35" s="206"/>
      <c r="I35" s="206"/>
      <c r="J35" s="206">
        <v>0.1</v>
      </c>
      <c r="K35" s="206">
        <v>0.1</v>
      </c>
      <c r="L35" s="206"/>
      <c r="M35" s="206"/>
      <c r="N35" s="206"/>
      <c r="O35" s="206"/>
      <c r="P35" s="206"/>
      <c r="Q35" s="206"/>
      <c r="R35" s="206">
        <v>0.1</v>
      </c>
      <c r="S35" s="206">
        <v>0.3</v>
      </c>
      <c r="T35" s="207">
        <v>0.8</v>
      </c>
      <c r="U35" s="109">
        <v>1.3</v>
      </c>
      <c r="V35" s="226">
        <v>1.4</v>
      </c>
      <c r="W35" s="226"/>
      <c r="X35" s="76"/>
    </row>
    <row r="36" spans="1:24" x14ac:dyDescent="0.25">
      <c r="A36" s="5"/>
      <c r="B36" s="30" t="s">
        <v>0</v>
      </c>
      <c r="C36" s="208"/>
      <c r="D36" s="209"/>
      <c r="E36" s="209"/>
      <c r="F36" s="209"/>
      <c r="G36" s="209"/>
      <c r="H36" s="209"/>
      <c r="I36" s="209"/>
      <c r="J36" s="209"/>
      <c r="K36" s="209"/>
      <c r="L36" s="209"/>
      <c r="M36" s="82"/>
      <c r="N36" s="82"/>
      <c r="O36" s="82"/>
      <c r="P36" s="83"/>
      <c r="Q36" s="82"/>
      <c r="R36" s="82"/>
      <c r="S36" s="82">
        <v>0.2</v>
      </c>
      <c r="T36" s="82">
        <v>0.5</v>
      </c>
      <c r="U36" s="105">
        <v>0.9</v>
      </c>
      <c r="V36" s="224">
        <v>0.9</v>
      </c>
      <c r="W36" s="224"/>
      <c r="X36" s="76"/>
    </row>
    <row r="37" spans="1:24" x14ac:dyDescent="0.25">
      <c r="A37" s="5"/>
      <c r="B37" s="32" t="s">
        <v>1</v>
      </c>
      <c r="C37" s="210"/>
      <c r="D37" s="210"/>
      <c r="E37" s="210"/>
      <c r="F37" s="210"/>
      <c r="G37" s="210"/>
      <c r="H37" s="210"/>
      <c r="I37" s="210"/>
      <c r="J37" s="210">
        <v>0.2</v>
      </c>
      <c r="K37" s="210"/>
      <c r="L37" s="89"/>
      <c r="M37" s="89"/>
      <c r="N37" s="89"/>
      <c r="O37" s="90"/>
      <c r="P37" s="82"/>
      <c r="Q37" s="82"/>
      <c r="R37" s="82">
        <v>0.1</v>
      </c>
      <c r="S37" s="82">
        <v>0.4</v>
      </c>
      <c r="T37" s="83">
        <v>1.1000000000000001</v>
      </c>
      <c r="U37" s="105">
        <v>1.7</v>
      </c>
      <c r="V37" s="224">
        <v>1.9</v>
      </c>
      <c r="W37" s="224"/>
      <c r="X37" s="76"/>
    </row>
    <row r="38" spans="1:24" ht="15.75" x14ac:dyDescent="0.25">
      <c r="A38" s="10"/>
      <c r="B38" s="231" t="s">
        <v>32</v>
      </c>
      <c r="C38" s="73">
        <v>0.2</v>
      </c>
      <c r="D38" s="73">
        <v>0.2</v>
      </c>
      <c r="E38" s="73">
        <v>0.3</v>
      </c>
      <c r="F38" s="73">
        <v>0.3</v>
      </c>
      <c r="G38" s="73">
        <v>0.4</v>
      </c>
      <c r="H38" s="73">
        <v>0.3</v>
      </c>
      <c r="I38" s="73">
        <v>0.5</v>
      </c>
      <c r="J38" s="73">
        <v>0.4</v>
      </c>
      <c r="K38" s="73">
        <v>0.3</v>
      </c>
      <c r="L38" s="73">
        <v>0.3</v>
      </c>
      <c r="M38" s="73">
        <v>0.3</v>
      </c>
      <c r="N38" s="73">
        <v>0.4</v>
      </c>
      <c r="O38" s="73">
        <v>0.5</v>
      </c>
      <c r="P38" s="73">
        <v>0.4</v>
      </c>
      <c r="Q38" s="73">
        <v>0.7</v>
      </c>
      <c r="R38" s="73">
        <v>0.8</v>
      </c>
      <c r="S38" s="73">
        <v>0.9</v>
      </c>
      <c r="T38" s="73">
        <v>1.3</v>
      </c>
      <c r="U38" s="73">
        <v>1.8</v>
      </c>
      <c r="V38" s="223">
        <v>1.7</v>
      </c>
      <c r="W38" s="223">
        <f t="shared" ref="W38:W43" si="2">V38/N38</f>
        <v>4.25</v>
      </c>
      <c r="X38" s="76"/>
    </row>
    <row r="39" spans="1:24" x14ac:dyDescent="0.25">
      <c r="A39" s="10"/>
      <c r="B39" s="30" t="s">
        <v>0</v>
      </c>
      <c r="C39" s="86">
        <v>0.1</v>
      </c>
      <c r="D39" s="86">
        <v>0.2</v>
      </c>
      <c r="E39" s="86">
        <v>0.2</v>
      </c>
      <c r="F39" s="86">
        <v>0.2</v>
      </c>
      <c r="G39" s="86">
        <v>0.3</v>
      </c>
      <c r="H39" s="86">
        <v>0.2</v>
      </c>
      <c r="I39" s="86">
        <v>0.2</v>
      </c>
      <c r="J39" s="86">
        <v>0.2</v>
      </c>
      <c r="K39" s="86">
        <v>0.2</v>
      </c>
      <c r="L39" s="195">
        <v>0.1</v>
      </c>
      <c r="M39" s="195">
        <v>0.2</v>
      </c>
      <c r="N39" s="195">
        <v>0.3</v>
      </c>
      <c r="O39" s="196">
        <v>0.3</v>
      </c>
      <c r="P39" s="195">
        <v>0.3</v>
      </c>
      <c r="Q39" s="195">
        <v>0.5</v>
      </c>
      <c r="R39" s="195">
        <v>0.5</v>
      </c>
      <c r="S39" s="195">
        <v>0.7</v>
      </c>
      <c r="T39" s="78">
        <v>0.9</v>
      </c>
      <c r="U39" s="105">
        <v>1.3</v>
      </c>
      <c r="V39" s="224">
        <v>1.4</v>
      </c>
      <c r="W39" s="224">
        <f t="shared" si="2"/>
        <v>4.666666666666667</v>
      </c>
      <c r="X39" s="76"/>
    </row>
    <row r="40" spans="1:24" x14ac:dyDescent="0.25">
      <c r="A40" s="10"/>
      <c r="B40" s="32" t="s">
        <v>1</v>
      </c>
      <c r="C40" s="212">
        <v>0.2</v>
      </c>
      <c r="D40" s="212">
        <v>0.3</v>
      </c>
      <c r="E40" s="212">
        <v>0.3</v>
      </c>
      <c r="F40" s="212">
        <v>0.4</v>
      </c>
      <c r="G40" s="212">
        <v>0.5</v>
      </c>
      <c r="H40" s="212">
        <v>0.5</v>
      </c>
      <c r="I40" s="212">
        <v>0.7</v>
      </c>
      <c r="J40" s="212">
        <v>0.5</v>
      </c>
      <c r="K40" s="212">
        <v>0.4</v>
      </c>
      <c r="L40" s="87">
        <v>0.4</v>
      </c>
      <c r="M40" s="87">
        <v>0.5</v>
      </c>
      <c r="N40" s="87">
        <v>0.5</v>
      </c>
      <c r="O40" s="88">
        <v>0.6</v>
      </c>
      <c r="P40" s="77">
        <v>0.6</v>
      </c>
      <c r="Q40" s="77">
        <v>0.9</v>
      </c>
      <c r="R40" s="77">
        <v>1.1000000000000001</v>
      </c>
      <c r="S40" s="77">
        <v>1.2</v>
      </c>
      <c r="T40" s="78">
        <v>1.7</v>
      </c>
      <c r="U40" s="105">
        <v>2.2999999999999998</v>
      </c>
      <c r="V40" s="224">
        <v>2.1</v>
      </c>
      <c r="W40" s="224">
        <f t="shared" si="2"/>
        <v>4.2</v>
      </c>
      <c r="X40" s="76"/>
    </row>
    <row r="41" spans="1:24" x14ac:dyDescent="0.25">
      <c r="A41" s="10"/>
      <c r="B41" s="38" t="s">
        <v>18</v>
      </c>
      <c r="C41" s="213">
        <v>0.1</v>
      </c>
      <c r="D41" s="213">
        <v>0.1</v>
      </c>
      <c r="E41" s="213">
        <v>0.1</v>
      </c>
      <c r="F41" s="213">
        <v>0.1</v>
      </c>
      <c r="G41" s="213">
        <v>0.1</v>
      </c>
      <c r="H41" s="213">
        <v>0.1</v>
      </c>
      <c r="I41" s="213">
        <v>0.2</v>
      </c>
      <c r="J41" s="213">
        <v>0.2</v>
      </c>
      <c r="K41" s="213">
        <v>0.2</v>
      </c>
      <c r="L41" s="213">
        <v>0.1</v>
      </c>
      <c r="M41" s="213">
        <v>0.2</v>
      </c>
      <c r="N41" s="213">
        <v>0.2</v>
      </c>
      <c r="O41" s="213">
        <v>0.3</v>
      </c>
      <c r="P41" s="213">
        <v>0.2</v>
      </c>
      <c r="Q41" s="213">
        <v>0.3</v>
      </c>
      <c r="R41" s="213">
        <v>0.5</v>
      </c>
      <c r="S41" s="213">
        <v>0.5</v>
      </c>
      <c r="T41" s="218">
        <v>0.8</v>
      </c>
      <c r="U41" s="109">
        <v>1.2</v>
      </c>
      <c r="V41" s="226">
        <v>1.2</v>
      </c>
      <c r="W41" s="226">
        <f t="shared" si="2"/>
        <v>5.9999999999999991</v>
      </c>
      <c r="X41" s="76"/>
    </row>
    <row r="42" spans="1:24" x14ac:dyDescent="0.25">
      <c r="A42" s="10"/>
      <c r="B42" s="39" t="s">
        <v>0</v>
      </c>
      <c r="C42" s="86"/>
      <c r="D42" s="86"/>
      <c r="E42" s="86"/>
      <c r="F42" s="86"/>
      <c r="G42" s="86"/>
      <c r="H42" s="86"/>
      <c r="I42" s="86"/>
      <c r="J42" s="86"/>
      <c r="K42" s="86"/>
      <c r="L42" s="86"/>
      <c r="M42" s="86">
        <v>0.1</v>
      </c>
      <c r="N42" s="86">
        <v>0.2</v>
      </c>
      <c r="O42" s="86">
        <v>0.1</v>
      </c>
      <c r="P42" s="86">
        <v>0.2</v>
      </c>
      <c r="Q42" s="86">
        <v>0.2</v>
      </c>
      <c r="R42" s="86">
        <v>0.3</v>
      </c>
      <c r="S42" s="86">
        <v>0.4</v>
      </c>
      <c r="T42" s="216">
        <v>0.5</v>
      </c>
      <c r="U42" s="105">
        <v>0.9</v>
      </c>
      <c r="V42" s="224">
        <v>1</v>
      </c>
      <c r="W42" s="224">
        <f t="shared" si="2"/>
        <v>5</v>
      </c>
      <c r="X42" s="76"/>
    </row>
    <row r="43" spans="1:24" x14ac:dyDescent="0.25">
      <c r="A43" s="10"/>
      <c r="B43" s="40" t="s">
        <v>1</v>
      </c>
      <c r="C43" s="212"/>
      <c r="D43" s="212">
        <v>0.1</v>
      </c>
      <c r="E43" s="212">
        <v>0.1</v>
      </c>
      <c r="F43" s="212">
        <v>0.1</v>
      </c>
      <c r="G43" s="212">
        <v>0.2</v>
      </c>
      <c r="H43" s="212">
        <v>0.1</v>
      </c>
      <c r="I43" s="212">
        <v>0.3</v>
      </c>
      <c r="J43" s="212">
        <v>0.2</v>
      </c>
      <c r="K43" s="212">
        <v>0.2</v>
      </c>
      <c r="L43" s="212">
        <v>0.2</v>
      </c>
      <c r="M43" s="212">
        <v>0.3</v>
      </c>
      <c r="N43" s="212">
        <v>0.2</v>
      </c>
      <c r="O43" s="212">
        <v>0.4</v>
      </c>
      <c r="P43" s="212">
        <v>0.3</v>
      </c>
      <c r="Q43" s="212">
        <v>0.4</v>
      </c>
      <c r="R43" s="212">
        <v>0.7</v>
      </c>
      <c r="S43" s="212">
        <v>0.6</v>
      </c>
      <c r="T43" s="217">
        <v>1.1000000000000001</v>
      </c>
      <c r="U43" s="292">
        <v>1.4</v>
      </c>
      <c r="V43" s="227">
        <v>1.4</v>
      </c>
      <c r="W43" s="224">
        <f t="shared" si="2"/>
        <v>6.9999999999999991</v>
      </c>
      <c r="X43" s="76"/>
    </row>
    <row r="44" spans="1:24" ht="25.5" x14ac:dyDescent="0.25">
      <c r="A44" s="10"/>
      <c r="B44" s="38" t="s">
        <v>19</v>
      </c>
      <c r="C44" s="193"/>
      <c r="D44" s="193"/>
      <c r="E44" s="193"/>
      <c r="F44" s="193"/>
      <c r="G44" s="193"/>
      <c r="H44" s="193"/>
      <c r="I44" s="193"/>
      <c r="J44" s="193"/>
      <c r="K44" s="193"/>
      <c r="L44" s="193"/>
      <c r="M44" s="193"/>
      <c r="N44" s="193"/>
      <c r="O44" s="193"/>
      <c r="P44" s="193"/>
      <c r="Q44" s="193"/>
      <c r="R44" s="193"/>
      <c r="S44" s="193">
        <v>0.1</v>
      </c>
      <c r="T44" s="193">
        <v>0.2</v>
      </c>
      <c r="U44" s="193">
        <v>0.6</v>
      </c>
      <c r="V44" s="293">
        <v>0.7</v>
      </c>
      <c r="W44" s="193"/>
      <c r="X44" s="76"/>
    </row>
    <row r="45" spans="1:24" x14ac:dyDescent="0.25">
      <c r="A45" s="10"/>
      <c r="B45" s="39" t="s">
        <v>0</v>
      </c>
      <c r="C45" s="193"/>
      <c r="D45" s="193"/>
      <c r="E45" s="193"/>
      <c r="F45" s="193"/>
      <c r="G45" s="193"/>
      <c r="H45" s="193"/>
      <c r="I45" s="193"/>
      <c r="J45" s="193"/>
      <c r="K45" s="193"/>
      <c r="L45" s="193"/>
      <c r="M45" s="193"/>
      <c r="N45" s="193"/>
      <c r="O45" s="193"/>
      <c r="P45" s="193"/>
      <c r="Q45" s="193"/>
      <c r="R45" s="193"/>
      <c r="S45" s="193"/>
      <c r="T45" s="193">
        <v>0.1</v>
      </c>
      <c r="U45" s="193">
        <v>0.5</v>
      </c>
      <c r="V45" s="293">
        <v>0.6</v>
      </c>
      <c r="W45" s="193"/>
      <c r="X45" s="76"/>
    </row>
    <row r="46" spans="1:24" x14ac:dyDescent="0.25">
      <c r="A46" s="10"/>
      <c r="B46" s="40" t="s">
        <v>1</v>
      </c>
      <c r="C46" s="193"/>
      <c r="D46" s="193"/>
      <c r="E46" s="193"/>
      <c r="F46" s="193"/>
      <c r="G46" s="193"/>
      <c r="H46" s="193"/>
      <c r="I46" s="193"/>
      <c r="J46" s="193"/>
      <c r="K46" s="193"/>
      <c r="L46" s="193"/>
      <c r="M46" s="193"/>
      <c r="N46" s="193"/>
      <c r="O46" s="193"/>
      <c r="P46" s="193"/>
      <c r="Q46" s="193"/>
      <c r="R46" s="193"/>
      <c r="S46" s="193">
        <v>0.1</v>
      </c>
      <c r="T46" s="193">
        <v>0.3</v>
      </c>
      <c r="U46" s="193">
        <v>0.8</v>
      </c>
      <c r="V46" s="293">
        <v>0.9</v>
      </c>
      <c r="W46" s="193"/>
      <c r="X46" s="76"/>
    </row>
    <row r="47" spans="1:24" ht="15.75" x14ac:dyDescent="0.25">
      <c r="A47" s="10"/>
      <c r="B47" s="18" t="s">
        <v>33</v>
      </c>
      <c r="C47" s="73">
        <v>0.1</v>
      </c>
      <c r="D47" s="73">
        <v>0.2</v>
      </c>
      <c r="E47" s="73">
        <v>0.3</v>
      </c>
      <c r="F47" s="73">
        <v>0.4</v>
      </c>
      <c r="G47" s="73">
        <v>0.5</v>
      </c>
      <c r="H47" s="73">
        <v>0.6</v>
      </c>
      <c r="I47" s="73">
        <v>0.8</v>
      </c>
      <c r="J47" s="73">
        <v>1</v>
      </c>
      <c r="K47" s="73">
        <v>1.2</v>
      </c>
      <c r="L47" s="73">
        <v>1.3</v>
      </c>
      <c r="M47" s="73">
        <v>1.3</v>
      </c>
      <c r="N47" s="73">
        <v>1.5</v>
      </c>
      <c r="O47" s="73">
        <v>1.4</v>
      </c>
      <c r="P47" s="73">
        <v>1.2</v>
      </c>
      <c r="Q47" s="73">
        <v>1.2</v>
      </c>
      <c r="R47" s="73">
        <v>1.3</v>
      </c>
      <c r="S47" s="73">
        <v>1.5</v>
      </c>
      <c r="T47" s="73">
        <v>2.4</v>
      </c>
      <c r="U47" s="73">
        <v>2.4</v>
      </c>
      <c r="V47" s="223">
        <v>2.1</v>
      </c>
      <c r="W47" s="223">
        <f t="shared" ref="W47:W53" si="3">V47/N47</f>
        <v>1.4000000000000001</v>
      </c>
      <c r="X47" s="76"/>
    </row>
    <row r="48" spans="1:24" x14ac:dyDescent="0.25">
      <c r="A48" s="10"/>
      <c r="B48" s="39" t="s">
        <v>10</v>
      </c>
      <c r="C48" s="193"/>
      <c r="D48" s="193">
        <v>0.1</v>
      </c>
      <c r="E48" s="193">
        <v>0.1</v>
      </c>
      <c r="F48" s="193">
        <v>0.2</v>
      </c>
      <c r="G48" s="193">
        <v>0.3</v>
      </c>
      <c r="H48" s="193">
        <v>0.3</v>
      </c>
      <c r="I48" s="193">
        <v>0.4</v>
      </c>
      <c r="J48" s="193">
        <v>0.5</v>
      </c>
      <c r="K48" s="193">
        <v>0.7</v>
      </c>
      <c r="L48" s="193">
        <v>0.6</v>
      </c>
      <c r="M48" s="193">
        <v>0.7</v>
      </c>
      <c r="N48" s="193">
        <v>0.8</v>
      </c>
      <c r="O48" s="193">
        <v>0.7</v>
      </c>
      <c r="P48" s="193">
        <v>0.6</v>
      </c>
      <c r="Q48" s="193">
        <v>0.6</v>
      </c>
      <c r="R48" s="193">
        <v>0.8</v>
      </c>
      <c r="S48" s="193">
        <v>0.9</v>
      </c>
      <c r="T48" s="193">
        <v>1.2</v>
      </c>
      <c r="U48" s="105">
        <v>1.4</v>
      </c>
      <c r="V48" s="224">
        <v>1.3</v>
      </c>
      <c r="W48" s="224">
        <f t="shared" si="3"/>
        <v>1.625</v>
      </c>
      <c r="X48" s="76"/>
    </row>
    <row r="49" spans="1:24" x14ac:dyDescent="0.25">
      <c r="A49" s="10"/>
      <c r="B49" s="39" t="s">
        <v>11</v>
      </c>
      <c r="C49" s="193">
        <v>0.2</v>
      </c>
      <c r="D49" s="193">
        <v>0.3</v>
      </c>
      <c r="E49" s="193">
        <v>0.5</v>
      </c>
      <c r="F49" s="193">
        <v>0.6</v>
      </c>
      <c r="G49" s="193">
        <v>0.7</v>
      </c>
      <c r="H49" s="193">
        <v>1</v>
      </c>
      <c r="I49" s="193">
        <v>1.1000000000000001</v>
      </c>
      <c r="J49" s="193">
        <v>1.6</v>
      </c>
      <c r="K49" s="193">
        <v>1.7</v>
      </c>
      <c r="L49" s="193">
        <v>1.9</v>
      </c>
      <c r="M49" s="193">
        <v>1.9</v>
      </c>
      <c r="N49" s="193">
        <v>2.2000000000000002</v>
      </c>
      <c r="O49" s="193">
        <v>2</v>
      </c>
      <c r="P49" s="193">
        <v>1.7</v>
      </c>
      <c r="Q49" s="193">
        <v>1.7</v>
      </c>
      <c r="R49" s="193">
        <v>1.8</v>
      </c>
      <c r="S49" s="193">
        <v>2.1</v>
      </c>
      <c r="T49" s="193">
        <v>3.6</v>
      </c>
      <c r="U49" s="105">
        <v>3.3</v>
      </c>
      <c r="V49" s="224">
        <v>2.9</v>
      </c>
      <c r="W49" s="224">
        <f t="shared" si="3"/>
        <v>1.3181818181818181</v>
      </c>
      <c r="X49" s="76"/>
    </row>
    <row r="50" spans="1:24" x14ac:dyDescent="0.25">
      <c r="A50" s="10"/>
      <c r="B50" s="38" t="s">
        <v>22</v>
      </c>
      <c r="C50" s="213">
        <v>0.1</v>
      </c>
      <c r="D50" s="213">
        <v>0.2</v>
      </c>
      <c r="E50" s="213">
        <v>0.3</v>
      </c>
      <c r="F50" s="213">
        <v>0.4</v>
      </c>
      <c r="G50" s="213">
        <v>0.4</v>
      </c>
      <c r="H50" s="213">
        <v>0.6</v>
      </c>
      <c r="I50" s="213">
        <v>0.7</v>
      </c>
      <c r="J50" s="213">
        <v>0.9</v>
      </c>
      <c r="K50" s="213">
        <v>1</v>
      </c>
      <c r="L50" s="213">
        <v>1.1000000000000001</v>
      </c>
      <c r="M50" s="213">
        <v>1.2</v>
      </c>
      <c r="N50" s="213">
        <v>1.4</v>
      </c>
      <c r="O50" s="213">
        <v>1.3</v>
      </c>
      <c r="P50" s="213">
        <v>1.1000000000000001</v>
      </c>
      <c r="Q50" s="213">
        <v>1</v>
      </c>
      <c r="R50" s="213">
        <v>1.2</v>
      </c>
      <c r="S50" s="213">
        <v>1.4</v>
      </c>
      <c r="T50" s="218">
        <v>2.1</v>
      </c>
      <c r="U50" s="109">
        <v>2.2000000000000002</v>
      </c>
      <c r="V50" s="226">
        <v>1.9</v>
      </c>
      <c r="W50" s="226">
        <f t="shared" si="3"/>
        <v>1.3571428571428572</v>
      </c>
      <c r="X50" s="76"/>
    </row>
    <row r="51" spans="1:24" x14ac:dyDescent="0.25">
      <c r="A51" s="10"/>
      <c r="B51" s="39" t="s">
        <v>0</v>
      </c>
      <c r="C51" s="193"/>
      <c r="D51" s="193"/>
      <c r="E51" s="193"/>
      <c r="F51" s="193"/>
      <c r="G51" s="193">
        <v>0.2</v>
      </c>
      <c r="H51" s="193">
        <v>0.2</v>
      </c>
      <c r="I51" s="193">
        <v>0.3</v>
      </c>
      <c r="J51" s="193">
        <v>0.3</v>
      </c>
      <c r="K51" s="193">
        <v>0.4</v>
      </c>
      <c r="L51" s="193">
        <v>0.6</v>
      </c>
      <c r="M51" s="193">
        <v>0.5</v>
      </c>
      <c r="N51" s="193">
        <v>0.6</v>
      </c>
      <c r="O51" s="193">
        <v>0.7</v>
      </c>
      <c r="P51" s="193">
        <v>0.7</v>
      </c>
      <c r="Q51" s="193">
        <v>0.6</v>
      </c>
      <c r="R51" s="193">
        <v>0.5</v>
      </c>
      <c r="S51" s="193">
        <v>0.7</v>
      </c>
      <c r="T51" s="193">
        <v>0.8</v>
      </c>
      <c r="U51" s="105">
        <v>1</v>
      </c>
      <c r="V51" s="224">
        <v>1.1000000000000001</v>
      </c>
      <c r="W51" s="224">
        <f t="shared" si="3"/>
        <v>1.8333333333333335</v>
      </c>
      <c r="X51" s="76"/>
    </row>
    <row r="52" spans="1:24" x14ac:dyDescent="0.25">
      <c r="A52" s="10"/>
      <c r="B52" s="40" t="s">
        <v>1</v>
      </c>
      <c r="C52" s="193">
        <v>0.2</v>
      </c>
      <c r="D52" s="193">
        <v>0.3</v>
      </c>
      <c r="E52" s="193">
        <v>0.4</v>
      </c>
      <c r="F52" s="193">
        <v>0.5</v>
      </c>
      <c r="G52" s="193">
        <v>0.6</v>
      </c>
      <c r="H52" s="193">
        <v>0.9</v>
      </c>
      <c r="I52" s="193">
        <v>1</v>
      </c>
      <c r="J52" s="193">
        <v>1.4</v>
      </c>
      <c r="K52" s="193">
        <v>1.5</v>
      </c>
      <c r="L52" s="193">
        <v>1.7</v>
      </c>
      <c r="M52" s="193">
        <v>1.7</v>
      </c>
      <c r="N52" s="193">
        <v>2</v>
      </c>
      <c r="O52" s="193">
        <v>1.9</v>
      </c>
      <c r="P52" s="193">
        <v>1.6</v>
      </c>
      <c r="Q52" s="193">
        <v>1.5</v>
      </c>
      <c r="R52" s="193">
        <v>1.6</v>
      </c>
      <c r="S52" s="193">
        <v>1.9</v>
      </c>
      <c r="T52" s="193">
        <v>3.2</v>
      </c>
      <c r="U52" s="105">
        <v>3</v>
      </c>
      <c r="V52" s="224">
        <v>2.6</v>
      </c>
      <c r="W52" s="224">
        <f t="shared" si="3"/>
        <v>1.3</v>
      </c>
      <c r="X52" s="76"/>
    </row>
    <row r="53" spans="1:24" x14ac:dyDescent="0.25">
      <c r="A53" s="10"/>
      <c r="B53" s="38" t="s">
        <v>23</v>
      </c>
      <c r="C53" s="213"/>
      <c r="D53" s="213"/>
      <c r="E53" s="213"/>
      <c r="F53" s="213"/>
      <c r="G53" s="213">
        <v>0.1</v>
      </c>
      <c r="H53" s="213"/>
      <c r="I53" s="213">
        <v>0.1</v>
      </c>
      <c r="J53" s="213">
        <v>0.1</v>
      </c>
      <c r="K53" s="213">
        <v>0.1</v>
      </c>
      <c r="L53" s="213">
        <v>0.1</v>
      </c>
      <c r="M53" s="213">
        <v>0.1</v>
      </c>
      <c r="N53" s="213">
        <v>0.1</v>
      </c>
      <c r="O53" s="213">
        <v>0.1</v>
      </c>
      <c r="P53" s="213">
        <v>0.1</v>
      </c>
      <c r="Q53" s="213">
        <v>0.1</v>
      </c>
      <c r="R53" s="213">
        <v>0.2</v>
      </c>
      <c r="S53" s="213">
        <v>0.3</v>
      </c>
      <c r="T53" s="218">
        <v>0.9</v>
      </c>
      <c r="U53" s="109">
        <v>1.2</v>
      </c>
      <c r="V53" s="226">
        <v>1.2</v>
      </c>
      <c r="W53" s="226">
        <f t="shared" si="3"/>
        <v>11.999999999999998</v>
      </c>
      <c r="X53" s="76"/>
    </row>
    <row r="54" spans="1:24" x14ac:dyDescent="0.25">
      <c r="A54" s="10"/>
      <c r="B54" s="39" t="s">
        <v>0</v>
      </c>
      <c r="C54" s="193"/>
      <c r="D54" s="193"/>
      <c r="E54" s="193"/>
      <c r="F54" s="193"/>
      <c r="G54" s="193"/>
      <c r="H54" s="193"/>
      <c r="I54" s="193"/>
      <c r="J54" s="193"/>
      <c r="K54" s="193"/>
      <c r="L54" s="193"/>
      <c r="M54" s="193"/>
      <c r="N54" s="193"/>
      <c r="O54" s="193"/>
      <c r="P54" s="193"/>
      <c r="Q54" s="193"/>
      <c r="R54" s="193">
        <v>0.1</v>
      </c>
      <c r="S54" s="193">
        <v>0.2</v>
      </c>
      <c r="T54" s="193">
        <v>0.4</v>
      </c>
      <c r="U54" s="105">
        <v>0.7</v>
      </c>
      <c r="V54" s="224">
        <v>0.8</v>
      </c>
      <c r="W54" s="224"/>
      <c r="X54" s="76"/>
    </row>
    <row r="55" spans="1:24" x14ac:dyDescent="0.25">
      <c r="A55" s="10"/>
      <c r="B55" s="40" t="s">
        <v>1</v>
      </c>
      <c r="C55" s="193"/>
      <c r="D55" s="193"/>
      <c r="E55" s="193"/>
      <c r="F55" s="193"/>
      <c r="G55" s="193"/>
      <c r="H55" s="193"/>
      <c r="I55" s="193">
        <v>0.1</v>
      </c>
      <c r="J55" s="193">
        <v>0.2</v>
      </c>
      <c r="K55" s="193">
        <v>0.1</v>
      </c>
      <c r="L55" s="193">
        <v>0.1</v>
      </c>
      <c r="M55" s="193">
        <v>0.2</v>
      </c>
      <c r="N55" s="193">
        <v>0.2</v>
      </c>
      <c r="O55" s="193">
        <v>0.2</v>
      </c>
      <c r="P55" s="193">
        <v>0.2</v>
      </c>
      <c r="Q55" s="193">
        <v>0.2</v>
      </c>
      <c r="R55" s="193">
        <v>0.3</v>
      </c>
      <c r="S55" s="193">
        <v>0.5</v>
      </c>
      <c r="T55" s="193">
        <v>1.3</v>
      </c>
      <c r="U55" s="105">
        <v>1.6</v>
      </c>
      <c r="V55" s="224">
        <v>1.6</v>
      </c>
      <c r="W55" s="224">
        <f t="shared" ref="W55:W61" si="4">V55/N55</f>
        <v>8</v>
      </c>
      <c r="X55" s="76"/>
    </row>
    <row r="56" spans="1:24" ht="15.75" x14ac:dyDescent="0.25">
      <c r="A56" s="10"/>
      <c r="B56" s="18" t="s">
        <v>37</v>
      </c>
      <c r="C56" s="73">
        <v>0.2</v>
      </c>
      <c r="D56" s="73">
        <v>0.2</v>
      </c>
      <c r="E56" s="73">
        <v>0.2</v>
      </c>
      <c r="F56" s="73">
        <v>0.2</v>
      </c>
      <c r="G56" s="73">
        <v>0.3</v>
      </c>
      <c r="H56" s="73">
        <v>0.4</v>
      </c>
      <c r="I56" s="73">
        <v>0.4</v>
      </c>
      <c r="J56" s="73">
        <v>0.3</v>
      </c>
      <c r="K56" s="73">
        <v>0.3</v>
      </c>
      <c r="L56" s="73">
        <v>0.4</v>
      </c>
      <c r="M56" s="73">
        <v>0.4</v>
      </c>
      <c r="N56" s="73">
        <v>0.5</v>
      </c>
      <c r="O56" s="73">
        <v>0.4</v>
      </c>
      <c r="P56" s="73">
        <v>0.4</v>
      </c>
      <c r="Q56" s="73">
        <v>0.4</v>
      </c>
      <c r="R56" s="73">
        <v>0.5</v>
      </c>
      <c r="S56" s="73">
        <v>0.5</v>
      </c>
      <c r="T56" s="73">
        <v>0.5</v>
      </c>
      <c r="U56" s="73">
        <v>0.5</v>
      </c>
      <c r="V56" s="223">
        <v>0.6</v>
      </c>
      <c r="W56" s="223">
        <f t="shared" si="4"/>
        <v>1.2</v>
      </c>
      <c r="X56" s="76"/>
    </row>
    <row r="57" spans="1:24" x14ac:dyDescent="0.25">
      <c r="A57" s="10"/>
      <c r="B57" s="39" t="s">
        <v>10</v>
      </c>
      <c r="C57" s="193">
        <v>0.1</v>
      </c>
      <c r="D57" s="193">
        <v>0.2</v>
      </c>
      <c r="E57" s="193">
        <v>0.2</v>
      </c>
      <c r="F57" s="193">
        <v>0.3</v>
      </c>
      <c r="G57" s="193">
        <v>0.3</v>
      </c>
      <c r="H57" s="193">
        <v>0.3</v>
      </c>
      <c r="I57" s="193">
        <v>0.4</v>
      </c>
      <c r="J57" s="193">
        <v>0.3</v>
      </c>
      <c r="K57" s="193">
        <v>0.3</v>
      </c>
      <c r="L57" s="193">
        <v>0.3</v>
      </c>
      <c r="M57" s="193">
        <v>0.4</v>
      </c>
      <c r="N57" s="193">
        <v>0.4</v>
      </c>
      <c r="O57" s="193">
        <v>0.4</v>
      </c>
      <c r="P57" s="193">
        <v>0.3</v>
      </c>
      <c r="Q57" s="193">
        <v>0.3</v>
      </c>
      <c r="R57" s="193">
        <v>0.5</v>
      </c>
      <c r="S57" s="193">
        <v>0.5</v>
      </c>
      <c r="T57" s="193">
        <v>0.4</v>
      </c>
      <c r="U57" s="105">
        <v>0.5</v>
      </c>
      <c r="V57" s="224">
        <v>0.6</v>
      </c>
      <c r="W57" s="224">
        <f t="shared" si="4"/>
        <v>1.4999999999999998</v>
      </c>
      <c r="X57" s="76"/>
    </row>
    <row r="58" spans="1:24" x14ac:dyDescent="0.25">
      <c r="A58" s="10"/>
      <c r="B58" s="39" t="s">
        <v>11</v>
      </c>
      <c r="C58" s="193">
        <v>0.2</v>
      </c>
      <c r="D58" s="193">
        <v>0.2</v>
      </c>
      <c r="E58" s="193">
        <v>0.3</v>
      </c>
      <c r="F58" s="193">
        <v>0.2</v>
      </c>
      <c r="G58" s="193">
        <v>0.3</v>
      </c>
      <c r="H58" s="193">
        <v>0.4</v>
      </c>
      <c r="I58" s="193">
        <v>0.3</v>
      </c>
      <c r="J58" s="193">
        <v>0.3</v>
      </c>
      <c r="K58" s="193">
        <v>0.4</v>
      </c>
      <c r="L58" s="193">
        <v>0.4</v>
      </c>
      <c r="M58" s="193">
        <v>0.5</v>
      </c>
      <c r="N58" s="193">
        <v>0.5</v>
      </c>
      <c r="O58" s="193">
        <v>0.4</v>
      </c>
      <c r="P58" s="193">
        <v>0.4</v>
      </c>
      <c r="Q58" s="193">
        <v>0.4</v>
      </c>
      <c r="R58" s="193">
        <v>0.5</v>
      </c>
      <c r="S58" s="193">
        <v>0.4</v>
      </c>
      <c r="T58" s="193">
        <v>0.5</v>
      </c>
      <c r="U58" s="105">
        <v>0.5</v>
      </c>
      <c r="V58" s="224">
        <v>0.5</v>
      </c>
      <c r="W58" s="224">
        <f t="shared" si="4"/>
        <v>1</v>
      </c>
      <c r="X58" s="76"/>
    </row>
    <row r="59" spans="1:24" x14ac:dyDescent="0.25">
      <c r="A59" s="10"/>
      <c r="B59" s="38" t="s">
        <v>26</v>
      </c>
      <c r="C59" s="213"/>
      <c r="D59" s="213">
        <v>0.1</v>
      </c>
      <c r="E59" s="213">
        <v>0.1</v>
      </c>
      <c r="F59" s="213">
        <v>0.1</v>
      </c>
      <c r="G59" s="213">
        <v>0.1</v>
      </c>
      <c r="H59" s="213">
        <v>0.2</v>
      </c>
      <c r="I59" s="213">
        <v>0.2</v>
      </c>
      <c r="J59" s="213">
        <v>0.1</v>
      </c>
      <c r="K59" s="213">
        <v>0.2</v>
      </c>
      <c r="L59" s="213">
        <v>0.2</v>
      </c>
      <c r="M59" s="213">
        <v>0.2</v>
      </c>
      <c r="N59" s="213">
        <v>0.3</v>
      </c>
      <c r="O59" s="213">
        <v>0.3</v>
      </c>
      <c r="P59" s="213">
        <v>0.2</v>
      </c>
      <c r="Q59" s="213">
        <v>0.2</v>
      </c>
      <c r="R59" s="213">
        <v>0.3</v>
      </c>
      <c r="S59" s="213">
        <v>0.2</v>
      </c>
      <c r="T59" s="218">
        <v>0.2</v>
      </c>
      <c r="U59" s="109">
        <v>0.3</v>
      </c>
      <c r="V59" s="226">
        <v>0.3</v>
      </c>
      <c r="W59" s="226">
        <f t="shared" si="4"/>
        <v>1</v>
      </c>
      <c r="X59" s="76"/>
    </row>
    <row r="60" spans="1:24" x14ac:dyDescent="0.25">
      <c r="A60" s="10"/>
      <c r="B60" s="39" t="s">
        <v>0</v>
      </c>
      <c r="C60" s="193"/>
      <c r="D60" s="193"/>
      <c r="E60" s="193"/>
      <c r="F60" s="193"/>
      <c r="G60" s="193">
        <v>0.1</v>
      </c>
      <c r="H60" s="193">
        <v>0.1</v>
      </c>
      <c r="I60" s="193">
        <v>0.2</v>
      </c>
      <c r="J60" s="193">
        <v>0.1</v>
      </c>
      <c r="K60" s="193">
        <v>0.2</v>
      </c>
      <c r="L60" s="193">
        <v>0.2</v>
      </c>
      <c r="M60" s="193">
        <v>0.2</v>
      </c>
      <c r="N60" s="193">
        <v>0.2</v>
      </c>
      <c r="O60" s="193">
        <v>0.2</v>
      </c>
      <c r="P60" s="193">
        <v>0.2</v>
      </c>
      <c r="Q60" s="193">
        <v>0.2</v>
      </c>
      <c r="R60" s="193">
        <v>0.2</v>
      </c>
      <c r="S60" s="193">
        <v>0.2</v>
      </c>
      <c r="T60" s="193">
        <v>0.2</v>
      </c>
      <c r="U60" s="105">
        <v>0.2</v>
      </c>
      <c r="V60" s="224">
        <v>0.2</v>
      </c>
      <c r="W60" s="224">
        <f t="shared" si="4"/>
        <v>1</v>
      </c>
      <c r="X60" s="76"/>
    </row>
    <row r="61" spans="1:24" x14ac:dyDescent="0.25">
      <c r="A61" s="10"/>
      <c r="B61" s="40" t="s">
        <v>1</v>
      </c>
      <c r="C61" s="193"/>
      <c r="D61" s="193"/>
      <c r="E61" s="193">
        <v>0.1</v>
      </c>
      <c r="F61" s="193">
        <v>0.1</v>
      </c>
      <c r="G61" s="193">
        <v>0.1</v>
      </c>
      <c r="H61" s="193">
        <v>0.2</v>
      </c>
      <c r="I61" s="193">
        <v>0.2</v>
      </c>
      <c r="J61" s="193">
        <v>0.1</v>
      </c>
      <c r="K61" s="193">
        <v>0.2</v>
      </c>
      <c r="L61" s="193">
        <v>0.3</v>
      </c>
      <c r="M61" s="193">
        <v>0.3</v>
      </c>
      <c r="N61" s="193">
        <v>0.3</v>
      </c>
      <c r="O61" s="193">
        <v>0.3</v>
      </c>
      <c r="P61" s="193">
        <v>0.2</v>
      </c>
      <c r="Q61" s="193">
        <v>0.3</v>
      </c>
      <c r="R61" s="193">
        <v>0.3</v>
      </c>
      <c r="S61" s="193">
        <v>0.2</v>
      </c>
      <c r="T61" s="193">
        <v>0.3</v>
      </c>
      <c r="U61" s="105">
        <v>0.3</v>
      </c>
      <c r="V61" s="224">
        <v>0.3</v>
      </c>
      <c r="W61" s="224">
        <f t="shared" si="4"/>
        <v>1</v>
      </c>
      <c r="X61" s="76"/>
    </row>
    <row r="62" spans="1:24" x14ac:dyDescent="0.25">
      <c r="A62" s="10"/>
      <c r="B62" s="38" t="s">
        <v>27</v>
      </c>
      <c r="C62" s="213"/>
      <c r="D62" s="213"/>
      <c r="E62" s="213"/>
      <c r="F62" s="213"/>
      <c r="G62" s="213"/>
      <c r="H62" s="213"/>
      <c r="I62" s="213"/>
      <c r="J62" s="213"/>
      <c r="K62" s="213"/>
      <c r="L62" s="213"/>
      <c r="M62" s="213"/>
      <c r="N62" s="213"/>
      <c r="O62" s="213"/>
      <c r="P62" s="213"/>
      <c r="Q62" s="213">
        <v>0.1</v>
      </c>
      <c r="R62" s="213">
        <v>0.1</v>
      </c>
      <c r="S62" s="213">
        <v>0.1</v>
      </c>
      <c r="T62" s="218">
        <v>0.1</v>
      </c>
      <c r="U62" s="109">
        <v>0.2</v>
      </c>
      <c r="V62" s="226">
        <v>0.2</v>
      </c>
      <c r="W62" s="226"/>
      <c r="X62" s="76"/>
    </row>
    <row r="63" spans="1:24" x14ac:dyDescent="0.25">
      <c r="A63" s="10"/>
      <c r="B63" s="39" t="s">
        <v>0</v>
      </c>
      <c r="C63" s="193"/>
      <c r="D63" s="193"/>
      <c r="E63" s="193"/>
      <c r="F63" s="193"/>
      <c r="G63" s="193"/>
      <c r="H63" s="193"/>
      <c r="I63" s="193"/>
      <c r="J63" s="193"/>
      <c r="K63" s="193"/>
      <c r="L63" s="193"/>
      <c r="M63" s="193"/>
      <c r="N63" s="193"/>
      <c r="O63" s="193"/>
      <c r="P63" s="193"/>
      <c r="Q63" s="193"/>
      <c r="R63" s="193"/>
      <c r="S63" s="193">
        <v>0.1</v>
      </c>
      <c r="T63" s="193"/>
      <c r="U63" s="105">
        <v>0.1</v>
      </c>
      <c r="V63" s="224">
        <v>0.2</v>
      </c>
      <c r="W63" s="224"/>
      <c r="X63" s="76"/>
    </row>
    <row r="64" spans="1:24" x14ac:dyDescent="0.25">
      <c r="A64" s="10"/>
      <c r="B64" s="40" t="s">
        <v>1</v>
      </c>
      <c r="C64" s="193"/>
      <c r="D64" s="193"/>
      <c r="E64" s="193"/>
      <c r="F64" s="193"/>
      <c r="G64" s="193"/>
      <c r="H64" s="193"/>
      <c r="I64" s="193"/>
      <c r="J64" s="193"/>
      <c r="K64" s="193"/>
      <c r="L64" s="193"/>
      <c r="M64" s="193"/>
      <c r="N64" s="193"/>
      <c r="O64" s="193"/>
      <c r="P64" s="193"/>
      <c r="Q64" s="193"/>
      <c r="R64" s="193"/>
      <c r="S64" s="193"/>
      <c r="T64" s="193">
        <v>0.1</v>
      </c>
      <c r="U64" s="105">
        <v>0.2</v>
      </c>
      <c r="V64" s="224">
        <v>0.2</v>
      </c>
      <c r="W64" s="224"/>
      <c r="X64" s="76"/>
    </row>
    <row r="65" spans="1:24" x14ac:dyDescent="0.25">
      <c r="A65" s="5"/>
      <c r="B65" s="30"/>
      <c r="C65" s="1"/>
      <c r="D65" s="1"/>
      <c r="E65" s="1"/>
      <c r="F65" s="1"/>
      <c r="G65" s="1"/>
      <c r="H65" s="1"/>
      <c r="I65" s="1"/>
      <c r="J65" s="1"/>
      <c r="K65" s="1"/>
      <c r="L65" s="1"/>
      <c r="M65" s="1"/>
      <c r="N65" s="1"/>
      <c r="O65" s="8"/>
      <c r="P65" s="8"/>
      <c r="Q65" s="5"/>
      <c r="R65" s="9"/>
      <c r="S65" s="9"/>
      <c r="T65" s="2"/>
      <c r="U65" s="74"/>
      <c r="X65" s="76"/>
    </row>
    <row r="66" spans="1:24" x14ac:dyDescent="0.25">
      <c r="A66" s="5"/>
      <c r="B66" s="489" t="s">
        <v>3</v>
      </c>
      <c r="C66" s="489"/>
      <c r="D66" s="489"/>
      <c r="E66" s="489"/>
      <c r="F66" s="489"/>
      <c r="G66" s="489"/>
      <c r="H66" s="489"/>
      <c r="I66" s="489"/>
      <c r="J66" s="489"/>
      <c r="K66" s="489"/>
      <c r="L66" s="489"/>
      <c r="M66" s="489"/>
      <c r="N66" s="489"/>
      <c r="O66" s="490"/>
      <c r="P66" s="117"/>
      <c r="Q66" s="5"/>
      <c r="R66" s="9"/>
      <c r="S66" s="9"/>
      <c r="T66" s="2"/>
      <c r="U66" s="74"/>
      <c r="X66" s="76"/>
    </row>
    <row r="67" spans="1:24" x14ac:dyDescent="0.25">
      <c r="A67" s="5"/>
      <c r="B67" s="491"/>
      <c r="C67" s="491"/>
      <c r="D67" s="491"/>
      <c r="E67" s="491"/>
      <c r="F67" s="491"/>
      <c r="G67" s="491"/>
      <c r="H67" s="491"/>
      <c r="I67" s="491"/>
      <c r="J67" s="491"/>
      <c r="K67" s="491"/>
      <c r="L67" s="491"/>
      <c r="M67" s="491"/>
      <c r="N67" s="491"/>
      <c r="O67" s="492"/>
      <c r="P67" s="118"/>
      <c r="Q67" s="5"/>
      <c r="R67" s="9"/>
      <c r="S67" s="9"/>
      <c r="T67" s="2"/>
      <c r="U67" s="74"/>
      <c r="X67" s="76"/>
    </row>
    <row r="68" spans="1:24" x14ac:dyDescent="0.25">
      <c r="A68" s="5"/>
      <c r="B68" s="45" t="s">
        <v>97</v>
      </c>
      <c r="C68" s="43"/>
      <c r="D68" s="43"/>
      <c r="E68" s="43"/>
      <c r="F68" s="43"/>
      <c r="G68" s="43"/>
      <c r="H68" s="43"/>
      <c r="I68" s="43"/>
      <c r="J68" s="43"/>
      <c r="K68" s="43"/>
      <c r="L68" s="43"/>
      <c r="M68" s="43"/>
      <c r="N68" s="43"/>
      <c r="O68" s="44"/>
      <c r="P68" s="44"/>
      <c r="Q68" s="6"/>
      <c r="R68" s="9"/>
      <c r="S68" s="9"/>
      <c r="T68" s="2"/>
      <c r="U68" s="74"/>
      <c r="X68" s="76"/>
    </row>
    <row r="69" spans="1:24" x14ac:dyDescent="0.25">
      <c r="A69" s="5"/>
      <c r="B69" s="437" t="s">
        <v>106</v>
      </c>
      <c r="C69" s="6"/>
      <c r="D69" s="6"/>
      <c r="E69" s="6"/>
      <c r="F69" s="6"/>
      <c r="G69" s="6"/>
      <c r="H69" s="6"/>
      <c r="I69" s="6"/>
      <c r="J69" s="6"/>
      <c r="K69" s="6"/>
      <c r="L69" s="6"/>
      <c r="M69" s="6"/>
      <c r="N69" s="6"/>
      <c r="O69" s="6"/>
      <c r="P69" s="6"/>
      <c r="Q69" s="6"/>
      <c r="R69" s="9"/>
      <c r="S69" s="9"/>
      <c r="T69" s="2"/>
      <c r="U69" s="74"/>
      <c r="X69" s="76"/>
    </row>
    <row r="70" spans="1:24" x14ac:dyDescent="0.25">
      <c r="A70" s="5"/>
      <c r="B70" s="2"/>
      <c r="C70" s="2"/>
      <c r="D70" s="2"/>
      <c r="E70" s="2"/>
      <c r="F70" s="2"/>
      <c r="G70" s="2"/>
      <c r="H70" s="2"/>
      <c r="I70" s="2"/>
      <c r="J70" s="2"/>
      <c r="K70" s="2"/>
      <c r="L70" s="2"/>
      <c r="M70" s="2"/>
      <c r="N70" s="2"/>
      <c r="O70" s="2"/>
      <c r="P70" s="2"/>
      <c r="Q70" s="2"/>
      <c r="R70" s="9"/>
      <c r="S70" s="9"/>
      <c r="T70" s="2"/>
      <c r="U70" s="74"/>
      <c r="X70" s="76"/>
    </row>
    <row r="71" spans="1:24" ht="17.25" x14ac:dyDescent="0.25">
      <c r="A71" s="5"/>
      <c r="B71" s="64" t="s">
        <v>30</v>
      </c>
      <c r="C71" s="2"/>
      <c r="D71" s="2"/>
      <c r="E71" s="2"/>
      <c r="F71" s="2"/>
      <c r="G71" s="2"/>
      <c r="H71" s="2"/>
      <c r="I71" s="2"/>
      <c r="J71" s="2"/>
      <c r="K71" s="2"/>
      <c r="L71" s="2"/>
      <c r="M71" s="2"/>
      <c r="N71" s="2"/>
      <c r="O71" s="2"/>
      <c r="P71" s="2"/>
      <c r="Q71" s="2"/>
      <c r="R71" s="9"/>
      <c r="S71" s="9"/>
      <c r="T71" s="2"/>
      <c r="U71" s="74"/>
      <c r="X71" s="76"/>
    </row>
    <row r="72" spans="1:24" ht="17.25" x14ac:dyDescent="0.25">
      <c r="A72" s="5"/>
      <c r="B72" s="64" t="s">
        <v>31</v>
      </c>
      <c r="C72" s="2"/>
      <c r="D72" s="2"/>
      <c r="E72" s="2"/>
      <c r="F72" s="2"/>
      <c r="G72" s="2"/>
      <c r="H72" s="2"/>
      <c r="I72" s="2"/>
      <c r="J72" s="2"/>
      <c r="K72" s="2"/>
      <c r="L72" s="2"/>
      <c r="M72" s="2"/>
      <c r="N72" s="2"/>
      <c r="O72" s="2"/>
      <c r="P72" s="2"/>
      <c r="Q72" s="2"/>
      <c r="R72" s="9"/>
      <c r="S72" s="9"/>
      <c r="T72" s="2"/>
      <c r="U72" s="74"/>
      <c r="X72" s="76"/>
    </row>
    <row r="73" spans="1:24" ht="17.25" x14ac:dyDescent="0.25">
      <c r="A73" s="5"/>
      <c r="B73" s="64" t="s">
        <v>77</v>
      </c>
      <c r="C73" s="2"/>
      <c r="D73" s="2"/>
      <c r="E73" s="2"/>
      <c r="F73" s="2"/>
      <c r="G73" s="2"/>
      <c r="H73" s="2"/>
      <c r="I73" s="2"/>
      <c r="J73" s="2"/>
      <c r="K73" s="2"/>
      <c r="L73" s="2"/>
      <c r="M73" s="2"/>
      <c r="N73" s="2"/>
      <c r="O73" s="2"/>
      <c r="P73" s="2"/>
      <c r="Q73" s="2"/>
      <c r="R73" s="9"/>
      <c r="S73" s="9"/>
      <c r="T73" s="2"/>
      <c r="U73" s="74"/>
      <c r="X73" s="76"/>
    </row>
    <row r="74" spans="1:24" ht="17.25" x14ac:dyDescent="0.25">
      <c r="A74" s="5"/>
      <c r="B74" s="64" t="s">
        <v>34</v>
      </c>
      <c r="C74" s="2"/>
      <c r="D74" s="2"/>
      <c r="E74" s="2"/>
      <c r="F74" s="2"/>
      <c r="G74" s="2"/>
      <c r="H74" s="2"/>
      <c r="I74" s="2"/>
      <c r="J74" s="2"/>
      <c r="K74" s="2"/>
      <c r="L74" s="2"/>
      <c r="M74" s="2"/>
      <c r="N74" s="2"/>
      <c r="O74" s="2"/>
      <c r="P74" s="2"/>
      <c r="Q74" s="2"/>
      <c r="R74" s="9"/>
      <c r="S74" s="9"/>
      <c r="T74" s="2"/>
      <c r="U74" s="74"/>
      <c r="X74" s="76"/>
    </row>
    <row r="75" spans="1:24" ht="17.25" x14ac:dyDescent="0.25">
      <c r="A75" s="5"/>
      <c r="B75" s="64" t="s">
        <v>79</v>
      </c>
      <c r="C75" s="2"/>
      <c r="D75" s="2"/>
      <c r="E75" s="2"/>
      <c r="F75" s="2"/>
      <c r="G75" s="2"/>
      <c r="H75" s="2"/>
      <c r="I75" s="2"/>
      <c r="J75" s="2"/>
      <c r="K75" s="2"/>
      <c r="L75" s="2"/>
      <c r="M75" s="2"/>
      <c r="N75" s="2"/>
      <c r="O75" s="2"/>
      <c r="P75" s="2"/>
      <c r="Q75" s="2"/>
      <c r="R75" s="9"/>
      <c r="S75" s="9"/>
      <c r="T75" s="2"/>
      <c r="U75" s="74"/>
      <c r="X75" s="76"/>
    </row>
    <row r="76" spans="1:24" ht="17.25" x14ac:dyDescent="0.25">
      <c r="A76" s="5"/>
      <c r="B76" s="64" t="s">
        <v>35</v>
      </c>
      <c r="C76" s="2"/>
      <c r="D76" s="2"/>
      <c r="E76" s="2"/>
      <c r="F76" s="2"/>
      <c r="G76" s="2"/>
      <c r="H76" s="2"/>
      <c r="I76" s="2"/>
      <c r="J76" s="2"/>
      <c r="K76" s="2"/>
      <c r="L76" s="2"/>
      <c r="M76" s="2"/>
      <c r="N76" s="2"/>
      <c r="O76" s="2"/>
      <c r="P76" s="2"/>
      <c r="Q76" s="2"/>
      <c r="R76" s="9"/>
      <c r="S76" s="9"/>
      <c r="T76" s="2"/>
      <c r="U76" s="74"/>
      <c r="X76" s="76"/>
    </row>
    <row r="77" spans="1:24" ht="17.25" x14ac:dyDescent="0.25">
      <c r="A77" s="2"/>
      <c r="B77" s="46" t="s">
        <v>36</v>
      </c>
      <c r="C77" s="2"/>
      <c r="D77" s="2"/>
      <c r="E77" s="2"/>
      <c r="F77" s="2"/>
      <c r="G77" s="2"/>
      <c r="H77" s="2"/>
      <c r="I77" s="2"/>
      <c r="J77" s="2"/>
      <c r="K77" s="2"/>
      <c r="L77" s="2"/>
      <c r="M77" s="2"/>
      <c r="N77" s="2"/>
      <c r="O77" s="2"/>
      <c r="P77" s="2"/>
      <c r="Q77" s="2"/>
      <c r="R77" s="2"/>
      <c r="S77" s="2"/>
      <c r="T77" s="2"/>
      <c r="U77" s="74"/>
      <c r="X77" s="76"/>
    </row>
    <row r="78" spans="1:24" ht="17.25" x14ac:dyDescent="0.25">
      <c r="A78" s="2"/>
      <c r="B78" s="46" t="s">
        <v>38</v>
      </c>
      <c r="C78" s="2"/>
      <c r="D78" s="2"/>
      <c r="E78" s="2"/>
      <c r="F78" s="2"/>
      <c r="G78" s="2"/>
      <c r="H78" s="2"/>
      <c r="I78" s="2"/>
      <c r="J78" s="2"/>
      <c r="K78" s="2"/>
      <c r="L78" s="2"/>
      <c r="M78" s="2"/>
      <c r="N78" s="2"/>
      <c r="O78" s="2"/>
      <c r="P78" s="2"/>
      <c r="Q78" s="2"/>
      <c r="R78" s="2"/>
      <c r="S78" s="2"/>
      <c r="T78" s="2"/>
      <c r="U78" s="74"/>
      <c r="X78" s="76"/>
    </row>
    <row r="79" spans="1:24" x14ac:dyDescent="0.25">
      <c r="A79" s="2"/>
      <c r="B79" s="2"/>
      <c r="C79" s="2"/>
      <c r="D79" s="2"/>
      <c r="E79" s="2"/>
      <c r="F79" s="2"/>
      <c r="G79" s="2"/>
      <c r="H79" s="2"/>
      <c r="I79" s="2"/>
      <c r="J79" s="2"/>
      <c r="K79" s="2"/>
      <c r="L79" s="2"/>
      <c r="M79" s="2"/>
      <c r="N79" s="2"/>
      <c r="O79" s="2"/>
      <c r="P79" s="2"/>
      <c r="Q79" s="2"/>
      <c r="R79" s="2"/>
      <c r="S79" s="2"/>
      <c r="T79" s="2"/>
      <c r="U79" s="74"/>
      <c r="X79" s="76"/>
    </row>
    <row r="80" spans="1:24" x14ac:dyDescent="0.25">
      <c r="V80" s="110"/>
      <c r="W80" s="110"/>
    </row>
    <row r="81" spans="5:23" x14ac:dyDescent="0.25">
      <c r="V81" s="110"/>
      <c r="W81" s="110"/>
    </row>
    <row r="82" spans="5:23" x14ac:dyDescent="0.25">
      <c r="V82" s="110"/>
      <c r="W82" s="110"/>
    </row>
    <row r="83" spans="5:23" x14ac:dyDescent="0.25">
      <c r="V83" s="110"/>
      <c r="W83" s="110"/>
    </row>
    <row r="84" spans="5:23" x14ac:dyDescent="0.25">
      <c r="V84" s="110"/>
      <c r="W84" s="110"/>
    </row>
    <row r="85" spans="5:23" x14ac:dyDescent="0.25">
      <c r="E85" s="33"/>
      <c r="V85" s="110"/>
      <c r="W85" s="110"/>
    </row>
    <row r="86" spans="5:23" x14ac:dyDescent="0.25">
      <c r="E86" s="33"/>
      <c r="V86" s="110"/>
      <c r="W86" s="110"/>
    </row>
    <row r="87" spans="5:23" x14ac:dyDescent="0.25">
      <c r="E87" s="33"/>
      <c r="V87" s="110"/>
      <c r="W87" s="110"/>
    </row>
    <row r="88" spans="5:23" x14ac:dyDescent="0.25">
      <c r="E88" s="33"/>
      <c r="V88" s="110"/>
      <c r="W88" s="110"/>
    </row>
    <row r="89" spans="5:23" x14ac:dyDescent="0.25">
      <c r="E89" s="33"/>
      <c r="V89" s="110"/>
      <c r="W89" s="110"/>
    </row>
    <row r="90" spans="5:23" x14ac:dyDescent="0.25">
      <c r="E90" s="33"/>
      <c r="V90" s="110"/>
      <c r="W90" s="110"/>
    </row>
    <row r="91" spans="5:23" x14ac:dyDescent="0.25">
      <c r="E91" s="33"/>
      <c r="V91" s="110"/>
      <c r="W91" s="110"/>
    </row>
    <row r="92" spans="5:23" x14ac:dyDescent="0.25">
      <c r="E92" s="33"/>
      <c r="V92" s="110"/>
      <c r="W92" s="110"/>
    </row>
    <row r="93" spans="5:23" x14ac:dyDescent="0.25">
      <c r="E93" s="33"/>
      <c r="V93" s="110"/>
      <c r="W93" s="110"/>
    </row>
    <row r="94" spans="5:23" x14ac:dyDescent="0.25">
      <c r="E94" s="33"/>
      <c r="V94" s="110"/>
      <c r="W94" s="110"/>
    </row>
    <row r="95" spans="5:23" x14ac:dyDescent="0.25">
      <c r="E95" s="33"/>
      <c r="V95" s="110"/>
      <c r="W95" s="110"/>
    </row>
    <row r="96" spans="5:23" x14ac:dyDescent="0.25">
      <c r="E96" s="33"/>
      <c r="V96" s="110"/>
      <c r="W96" s="110"/>
    </row>
    <row r="97" spans="5:23" x14ac:dyDescent="0.25">
      <c r="E97" s="33"/>
      <c r="V97" s="110"/>
      <c r="W97" s="110"/>
    </row>
    <row r="98" spans="5:23" x14ac:dyDescent="0.25">
      <c r="E98" s="33"/>
      <c r="V98" s="110"/>
      <c r="W98" s="110"/>
    </row>
    <row r="99" spans="5:23" x14ac:dyDescent="0.25">
      <c r="E99" s="33"/>
      <c r="V99" s="110"/>
      <c r="W99" s="110"/>
    </row>
    <row r="100" spans="5:23" x14ac:dyDescent="0.25">
      <c r="E100" s="33"/>
      <c r="V100" s="110"/>
      <c r="W100" s="110"/>
    </row>
    <row r="101" spans="5:23" x14ac:dyDescent="0.25">
      <c r="E101" s="33"/>
      <c r="V101" s="110"/>
      <c r="W101" s="110"/>
    </row>
  </sheetData>
  <mergeCells count="1">
    <mergeCell ref="B66:O6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2"/>
  <sheetViews>
    <sheetView zoomScale="80" zoomScaleNormal="80" workbookViewId="0">
      <pane ySplit="7" topLeftCell="A8" activePane="bottomLeft" state="frozen"/>
      <selection pane="bottomLeft" activeCell="V65" sqref="V65"/>
    </sheetView>
  </sheetViews>
  <sheetFormatPr defaultColWidth="8.85546875" defaultRowHeight="15" x14ac:dyDescent="0.25"/>
  <cols>
    <col min="2" max="2" width="51.28515625" customWidth="1"/>
    <col min="3" max="22" width="7" customWidth="1"/>
    <col min="23" max="23" width="15.85546875" customWidth="1"/>
  </cols>
  <sheetData>
    <row r="1" spans="1:24" x14ac:dyDescent="0.25">
      <c r="A1" s="5"/>
      <c r="B1" s="2"/>
      <c r="C1" s="2"/>
      <c r="D1" s="2"/>
      <c r="E1" s="2"/>
      <c r="F1" s="2"/>
      <c r="G1" s="2"/>
      <c r="H1" s="2"/>
      <c r="I1" s="2"/>
      <c r="J1" s="2"/>
      <c r="K1" s="2"/>
      <c r="L1" s="2"/>
      <c r="M1" s="2"/>
      <c r="N1" s="2"/>
      <c r="O1" s="2"/>
      <c r="P1" s="2"/>
      <c r="Q1" s="497"/>
      <c r="R1" s="498"/>
      <c r="S1" s="498"/>
      <c r="T1" s="2"/>
      <c r="U1" s="2"/>
      <c r="V1" s="74"/>
      <c r="W1" s="74"/>
      <c r="X1" s="76"/>
    </row>
    <row r="2" spans="1:24" ht="23.25" x14ac:dyDescent="0.35">
      <c r="A2" s="5"/>
      <c r="B2" s="2"/>
      <c r="C2" s="270" t="s">
        <v>83</v>
      </c>
      <c r="D2" s="2"/>
      <c r="E2" s="2"/>
      <c r="F2" s="2"/>
      <c r="G2" s="2"/>
      <c r="H2" s="2"/>
      <c r="I2" s="2"/>
      <c r="J2" s="2"/>
      <c r="K2" s="2"/>
      <c r="L2" s="2"/>
      <c r="M2" s="2"/>
      <c r="N2" s="2"/>
      <c r="O2" s="2"/>
      <c r="P2" s="2"/>
      <c r="Q2" s="497"/>
      <c r="R2" s="498"/>
      <c r="S2" s="498"/>
      <c r="T2" s="2"/>
      <c r="U2" s="2"/>
      <c r="V2" s="74"/>
      <c r="W2" s="74"/>
      <c r="X2" s="76"/>
    </row>
    <row r="3" spans="1:24" ht="18.75" x14ac:dyDescent="0.3">
      <c r="A3" s="5"/>
      <c r="B3" s="4"/>
      <c r="C3" s="12" t="s">
        <v>49</v>
      </c>
      <c r="D3" s="4"/>
      <c r="E3" s="4"/>
      <c r="F3" s="4"/>
      <c r="G3" s="4"/>
      <c r="H3" s="4"/>
      <c r="I3" s="4"/>
      <c r="J3" s="4"/>
      <c r="K3" s="4"/>
      <c r="L3" s="4"/>
      <c r="M3" s="4"/>
      <c r="N3" s="4"/>
      <c r="O3" s="4"/>
      <c r="P3" s="4"/>
      <c r="Q3" s="497"/>
      <c r="R3" s="498"/>
      <c r="S3" s="498"/>
      <c r="T3" s="2"/>
      <c r="U3" s="2"/>
      <c r="V3" s="74"/>
      <c r="W3" s="74"/>
      <c r="X3" s="76"/>
    </row>
    <row r="4" spans="1:24" ht="18.75" x14ac:dyDescent="0.3">
      <c r="A4" s="5"/>
      <c r="B4" s="4"/>
      <c r="C4" s="12" t="s">
        <v>2</v>
      </c>
      <c r="D4" s="4"/>
      <c r="E4" s="4"/>
      <c r="F4" s="4"/>
      <c r="G4" s="4"/>
      <c r="H4" s="4"/>
      <c r="I4" s="4"/>
      <c r="J4" s="4"/>
      <c r="K4" s="4"/>
      <c r="L4" s="4"/>
      <c r="M4" s="4"/>
      <c r="N4" s="4"/>
      <c r="O4" s="4"/>
      <c r="P4" s="4"/>
      <c r="Q4" s="497"/>
      <c r="R4" s="498"/>
      <c r="S4" s="498"/>
      <c r="T4" s="2"/>
      <c r="U4" s="2"/>
      <c r="V4" s="74"/>
      <c r="W4" s="74"/>
      <c r="X4" s="76"/>
    </row>
    <row r="5" spans="1:24" ht="15.75" x14ac:dyDescent="0.25">
      <c r="A5" s="5"/>
      <c r="B5" s="4"/>
      <c r="C5" s="13" t="s">
        <v>4</v>
      </c>
      <c r="D5" s="4"/>
      <c r="E5" s="4"/>
      <c r="F5" s="4"/>
      <c r="G5" s="4"/>
      <c r="H5" s="4"/>
      <c r="I5" s="4"/>
      <c r="J5" s="4"/>
      <c r="K5" s="4"/>
      <c r="L5" s="4"/>
      <c r="M5" s="4"/>
      <c r="N5" s="4"/>
      <c r="O5" s="4"/>
      <c r="P5" s="4"/>
      <c r="Q5" s="497"/>
      <c r="R5" s="498"/>
      <c r="S5" s="498"/>
      <c r="T5" s="2"/>
      <c r="U5" s="2"/>
      <c r="V5" s="74"/>
      <c r="W5" s="74"/>
      <c r="X5" s="76"/>
    </row>
    <row r="6" spans="1:24" x14ac:dyDescent="0.25">
      <c r="A6" s="5"/>
      <c r="B6" s="14"/>
      <c r="C6" s="1"/>
      <c r="D6" s="1"/>
      <c r="E6" s="1"/>
      <c r="F6" s="1"/>
      <c r="G6" s="1"/>
      <c r="H6" s="1"/>
      <c r="I6" s="1"/>
      <c r="J6" s="1"/>
      <c r="K6" s="1"/>
      <c r="L6" s="1"/>
      <c r="M6" s="2"/>
      <c r="N6" s="2"/>
      <c r="O6" s="2"/>
      <c r="P6" s="2"/>
      <c r="Q6" s="497"/>
      <c r="R6" s="498"/>
      <c r="S6" s="498"/>
      <c r="T6" s="2"/>
      <c r="U6" s="2"/>
      <c r="V6" s="74"/>
      <c r="W6" s="74"/>
      <c r="X6" s="76"/>
    </row>
    <row r="7" spans="1:24" ht="27" customHeight="1" x14ac:dyDescent="0.25">
      <c r="A7" s="7"/>
      <c r="B7" s="1"/>
      <c r="C7" s="63">
        <v>1999</v>
      </c>
      <c r="D7" s="63">
        <v>2000</v>
      </c>
      <c r="E7" s="63">
        <v>2001</v>
      </c>
      <c r="F7" s="63">
        <v>2002</v>
      </c>
      <c r="G7" s="63">
        <v>2003</v>
      </c>
      <c r="H7" s="63">
        <v>2004</v>
      </c>
      <c r="I7" s="63">
        <v>2005</v>
      </c>
      <c r="J7" s="63">
        <v>2006</v>
      </c>
      <c r="K7" s="63">
        <v>2007</v>
      </c>
      <c r="L7" s="63">
        <v>2008</v>
      </c>
      <c r="M7" s="63">
        <v>2009</v>
      </c>
      <c r="N7" s="63">
        <v>2010</v>
      </c>
      <c r="O7" s="63">
        <v>2011</v>
      </c>
      <c r="P7" s="63">
        <v>2012</v>
      </c>
      <c r="Q7" s="63">
        <v>2013</v>
      </c>
      <c r="R7" s="63">
        <v>2014</v>
      </c>
      <c r="S7" s="63">
        <v>2015</v>
      </c>
      <c r="T7" s="63">
        <v>2016</v>
      </c>
      <c r="U7" s="63">
        <v>2017</v>
      </c>
      <c r="V7" s="103">
        <v>2018</v>
      </c>
      <c r="W7" s="103" t="s">
        <v>103</v>
      </c>
      <c r="X7" s="76"/>
    </row>
    <row r="8" spans="1:24" x14ac:dyDescent="0.25">
      <c r="A8" s="7"/>
      <c r="B8" s="100" t="s">
        <v>5</v>
      </c>
      <c r="C8" s="101">
        <v>6.1</v>
      </c>
      <c r="D8" s="101">
        <v>6.2</v>
      </c>
      <c r="E8" s="101">
        <v>6.8</v>
      </c>
      <c r="F8" s="101">
        <v>8.1999999999999993</v>
      </c>
      <c r="G8" s="101">
        <v>8.9</v>
      </c>
      <c r="H8" s="101">
        <v>9.4</v>
      </c>
      <c r="I8" s="101">
        <v>10.1</v>
      </c>
      <c r="J8" s="101">
        <v>11.5</v>
      </c>
      <c r="K8" s="101">
        <v>11.9</v>
      </c>
      <c r="L8" s="101">
        <v>11.9</v>
      </c>
      <c r="M8" s="101">
        <v>11.9</v>
      </c>
      <c r="N8" s="101">
        <v>12.3</v>
      </c>
      <c r="O8" s="101">
        <v>13.2</v>
      </c>
      <c r="P8" s="101">
        <v>13.1</v>
      </c>
      <c r="Q8" s="101">
        <v>13.8</v>
      </c>
      <c r="R8" s="101">
        <v>14.7</v>
      </c>
      <c r="S8" s="101">
        <v>16.3</v>
      </c>
      <c r="T8" s="101">
        <v>19.8</v>
      </c>
      <c r="U8" s="101">
        <v>21.7</v>
      </c>
      <c r="V8" s="347">
        <v>20.7</v>
      </c>
      <c r="W8" s="94">
        <f t="shared" ref="W8:W29" si="0">V8/N8</f>
        <v>1.6829268292682926</v>
      </c>
      <c r="X8" s="76"/>
    </row>
    <row r="9" spans="1:24" x14ac:dyDescent="0.25">
      <c r="A9" s="7"/>
      <c r="B9" s="357" t="s">
        <v>0</v>
      </c>
      <c r="C9" s="358">
        <v>3.9</v>
      </c>
      <c r="D9" s="358">
        <v>4.0999999999999996</v>
      </c>
      <c r="E9" s="358">
        <v>4.5999999999999996</v>
      </c>
      <c r="F9" s="358">
        <v>5.8</v>
      </c>
      <c r="G9" s="358">
        <v>6.4</v>
      </c>
      <c r="H9" s="358">
        <v>6.9</v>
      </c>
      <c r="I9" s="358">
        <v>7.3</v>
      </c>
      <c r="J9" s="358">
        <v>8.1999999999999993</v>
      </c>
      <c r="K9" s="358">
        <v>8.8000000000000007</v>
      </c>
      <c r="L9" s="358">
        <v>8.9</v>
      </c>
      <c r="M9" s="358">
        <v>9.1</v>
      </c>
      <c r="N9" s="358">
        <v>9.6</v>
      </c>
      <c r="O9" s="358">
        <v>10.199999999999999</v>
      </c>
      <c r="P9" s="358">
        <v>10.199999999999999</v>
      </c>
      <c r="Q9" s="358">
        <v>10.6</v>
      </c>
      <c r="R9" s="358">
        <v>11.1</v>
      </c>
      <c r="S9" s="358">
        <v>11.9</v>
      </c>
      <c r="T9" s="358">
        <v>13.5</v>
      </c>
      <c r="U9" s="358">
        <v>14.3</v>
      </c>
      <c r="V9" s="360">
        <v>13.6</v>
      </c>
      <c r="W9" s="296">
        <f t="shared" si="0"/>
        <v>1.4166666666666667</v>
      </c>
      <c r="X9" s="76"/>
    </row>
    <row r="10" spans="1:24" x14ac:dyDescent="0.25">
      <c r="A10" s="7"/>
      <c r="B10" s="359" t="s">
        <v>1</v>
      </c>
      <c r="C10" s="302">
        <v>8.1999999999999993</v>
      </c>
      <c r="D10" s="302">
        <v>8.3000000000000007</v>
      </c>
      <c r="E10" s="302">
        <v>9</v>
      </c>
      <c r="F10" s="302">
        <v>10.6</v>
      </c>
      <c r="G10" s="302">
        <v>11.5</v>
      </c>
      <c r="H10" s="302">
        <v>11.8</v>
      </c>
      <c r="I10" s="302">
        <v>12.8</v>
      </c>
      <c r="J10" s="302">
        <v>14.8</v>
      </c>
      <c r="K10" s="302">
        <v>14.9</v>
      </c>
      <c r="L10" s="302">
        <v>14.9</v>
      </c>
      <c r="M10" s="302">
        <v>14.8</v>
      </c>
      <c r="N10" s="302">
        <v>15</v>
      </c>
      <c r="O10" s="302">
        <v>16.100000000000001</v>
      </c>
      <c r="P10" s="302">
        <v>16.100000000000001</v>
      </c>
      <c r="Q10" s="302">
        <v>17</v>
      </c>
      <c r="R10" s="302">
        <v>18.3</v>
      </c>
      <c r="S10" s="302">
        <v>20.8</v>
      </c>
      <c r="T10" s="302">
        <v>26.1</v>
      </c>
      <c r="U10" s="302">
        <v>29</v>
      </c>
      <c r="V10" s="361">
        <v>27.9</v>
      </c>
      <c r="W10" s="298">
        <f t="shared" si="0"/>
        <v>1.8599999999999999</v>
      </c>
      <c r="X10" s="76"/>
    </row>
    <row r="11" spans="1:24" x14ac:dyDescent="0.25">
      <c r="A11" s="7"/>
      <c r="B11" s="373" t="s">
        <v>40</v>
      </c>
      <c r="C11" s="374">
        <v>6.2</v>
      </c>
      <c r="D11" s="374">
        <v>6.6</v>
      </c>
      <c r="E11" s="374">
        <v>7.4</v>
      </c>
      <c r="F11" s="374">
        <v>9.1999999999999993</v>
      </c>
      <c r="G11" s="374">
        <v>10.199999999999999</v>
      </c>
      <c r="H11" s="374">
        <v>11</v>
      </c>
      <c r="I11" s="374">
        <v>11.8</v>
      </c>
      <c r="J11" s="374">
        <v>13.6</v>
      </c>
      <c r="K11" s="374">
        <v>14.5</v>
      </c>
      <c r="L11" s="374">
        <v>14.8</v>
      </c>
      <c r="M11" s="374">
        <v>15</v>
      </c>
      <c r="N11" s="374">
        <v>15.7</v>
      </c>
      <c r="O11" s="374">
        <v>16.899999999999999</v>
      </c>
      <c r="P11" s="374">
        <v>16.8</v>
      </c>
      <c r="Q11" s="374">
        <v>17.600000000000001</v>
      </c>
      <c r="R11" s="374">
        <v>19</v>
      </c>
      <c r="S11" s="374">
        <v>21.1</v>
      </c>
      <c r="T11" s="374">
        <v>25.3</v>
      </c>
      <c r="U11" s="374">
        <v>27.5</v>
      </c>
      <c r="V11" s="375">
        <v>25.7</v>
      </c>
      <c r="W11" s="376">
        <f t="shared" si="0"/>
        <v>1.6369426751592357</v>
      </c>
      <c r="X11" s="76"/>
    </row>
    <row r="12" spans="1:24" x14ac:dyDescent="0.25">
      <c r="A12" s="7"/>
      <c r="B12" s="294" t="s">
        <v>58</v>
      </c>
      <c r="C12" s="295">
        <v>4.3</v>
      </c>
      <c r="D12" s="295">
        <v>4.5</v>
      </c>
      <c r="E12" s="295">
        <v>5.3</v>
      </c>
      <c r="F12" s="295">
        <v>6.8</v>
      </c>
      <c r="G12" s="295">
        <v>7.5</v>
      </c>
      <c r="H12" s="295">
        <v>8.3000000000000007</v>
      </c>
      <c r="I12" s="295">
        <v>8.8000000000000007</v>
      </c>
      <c r="J12" s="295">
        <v>10</v>
      </c>
      <c r="K12" s="295">
        <v>11</v>
      </c>
      <c r="L12" s="295">
        <v>11.4</v>
      </c>
      <c r="M12" s="295">
        <v>11.6</v>
      </c>
      <c r="N12" s="295">
        <v>12.5</v>
      </c>
      <c r="O12" s="295">
        <v>13.3</v>
      </c>
      <c r="P12" s="295">
        <v>13.2</v>
      </c>
      <c r="Q12" s="295">
        <v>13.8</v>
      </c>
      <c r="R12" s="295">
        <v>14.6</v>
      </c>
      <c r="S12" s="295">
        <v>15.8</v>
      </c>
      <c r="T12" s="295">
        <v>17.7</v>
      </c>
      <c r="U12" s="295">
        <v>19.100000000000001</v>
      </c>
      <c r="V12" s="349">
        <v>17.8</v>
      </c>
      <c r="W12" s="300">
        <f t="shared" si="0"/>
        <v>1.4240000000000002</v>
      </c>
      <c r="X12" s="76"/>
    </row>
    <row r="13" spans="1:24" x14ac:dyDescent="0.25">
      <c r="A13" s="7"/>
      <c r="B13" s="297" t="s">
        <v>59</v>
      </c>
      <c r="C13" s="295">
        <v>8</v>
      </c>
      <c r="D13" s="295">
        <v>8.6</v>
      </c>
      <c r="E13" s="295">
        <v>9.6</v>
      </c>
      <c r="F13" s="295">
        <v>11.6</v>
      </c>
      <c r="G13" s="295">
        <v>12.9</v>
      </c>
      <c r="H13" s="295">
        <v>13.7</v>
      </c>
      <c r="I13" s="295">
        <v>14.7</v>
      </c>
      <c r="J13" s="295">
        <v>17.2</v>
      </c>
      <c r="K13" s="295">
        <v>18</v>
      </c>
      <c r="L13" s="295">
        <v>18.3</v>
      </c>
      <c r="M13" s="295">
        <v>18.3</v>
      </c>
      <c r="N13" s="295">
        <v>19</v>
      </c>
      <c r="O13" s="295">
        <v>20.5</v>
      </c>
      <c r="P13" s="295">
        <v>20.399999999999999</v>
      </c>
      <c r="Q13" s="295">
        <v>21.4</v>
      </c>
      <c r="R13" s="295">
        <v>23.2</v>
      </c>
      <c r="S13" s="295">
        <v>26.2</v>
      </c>
      <c r="T13" s="295">
        <v>32.700000000000003</v>
      </c>
      <c r="U13" s="295">
        <v>35.799999999999997</v>
      </c>
      <c r="V13" s="350">
        <v>33.5</v>
      </c>
      <c r="W13" s="303">
        <f t="shared" si="0"/>
        <v>1.763157894736842</v>
      </c>
      <c r="X13" s="76"/>
    </row>
    <row r="14" spans="1:24" x14ac:dyDescent="0.25">
      <c r="A14" s="7"/>
      <c r="B14" s="28" t="s">
        <v>41</v>
      </c>
      <c r="C14" s="377">
        <v>7.5</v>
      </c>
      <c r="D14" s="377">
        <v>7.3</v>
      </c>
      <c r="E14" s="377">
        <v>7.6</v>
      </c>
      <c r="F14" s="377">
        <v>8.1999999999999993</v>
      </c>
      <c r="G14" s="377">
        <v>8.1999999999999993</v>
      </c>
      <c r="H14" s="377">
        <v>8.3000000000000007</v>
      </c>
      <c r="I14" s="377">
        <v>9.3000000000000007</v>
      </c>
      <c r="J14" s="377">
        <v>10.8</v>
      </c>
      <c r="K14" s="377">
        <v>9.6999999999999993</v>
      </c>
      <c r="L14" s="377">
        <v>8.4</v>
      </c>
      <c r="M14" s="377">
        <v>8.3000000000000007</v>
      </c>
      <c r="N14" s="377">
        <v>8</v>
      </c>
      <c r="O14" s="377">
        <v>8.5</v>
      </c>
      <c r="P14" s="377">
        <v>8.6999999999999993</v>
      </c>
      <c r="Q14" s="377">
        <v>9.6999999999999993</v>
      </c>
      <c r="R14" s="377">
        <v>10.5</v>
      </c>
      <c r="S14" s="377">
        <v>12.2</v>
      </c>
      <c r="T14" s="377">
        <v>17.100000000000001</v>
      </c>
      <c r="U14" s="377">
        <v>20.6</v>
      </c>
      <c r="V14" s="378">
        <v>21.1</v>
      </c>
      <c r="W14" s="376">
        <f t="shared" si="0"/>
        <v>2.6375000000000002</v>
      </c>
      <c r="X14" s="76"/>
    </row>
    <row r="15" spans="1:24" x14ac:dyDescent="0.25">
      <c r="A15" s="7"/>
      <c r="B15" s="305" t="s">
        <v>58</v>
      </c>
      <c r="C15" s="306">
        <v>4</v>
      </c>
      <c r="D15" s="306">
        <v>4.2</v>
      </c>
      <c r="E15" s="306">
        <v>4.4000000000000004</v>
      </c>
      <c r="F15" s="306">
        <v>5.0999999999999996</v>
      </c>
      <c r="G15" s="306">
        <v>5.4</v>
      </c>
      <c r="H15" s="306">
        <v>5.6</v>
      </c>
      <c r="I15" s="306">
        <v>6.2</v>
      </c>
      <c r="J15" s="306">
        <v>6.5</v>
      </c>
      <c r="K15" s="306">
        <v>6.5</v>
      </c>
      <c r="L15" s="306">
        <v>5.6</v>
      </c>
      <c r="M15" s="306">
        <v>5.8</v>
      </c>
      <c r="N15" s="306">
        <v>5.9</v>
      </c>
      <c r="O15" s="306">
        <v>6.2</v>
      </c>
      <c r="P15" s="306">
        <v>6.2</v>
      </c>
      <c r="Q15" s="306">
        <v>6.5</v>
      </c>
      <c r="R15" s="306">
        <v>7.3</v>
      </c>
      <c r="S15" s="306">
        <v>7.7</v>
      </c>
      <c r="T15" s="306">
        <v>10.4</v>
      </c>
      <c r="U15" s="306">
        <v>11.7</v>
      </c>
      <c r="V15" s="310">
        <v>11.6</v>
      </c>
      <c r="W15" s="300">
        <f t="shared" si="0"/>
        <v>1.9661016949152541</v>
      </c>
      <c r="X15" s="76"/>
    </row>
    <row r="16" spans="1:24" x14ac:dyDescent="0.25">
      <c r="A16" s="7"/>
      <c r="B16" s="301" t="s">
        <v>59</v>
      </c>
      <c r="C16" s="307">
        <v>11.5</v>
      </c>
      <c r="D16" s="307">
        <v>10.9</v>
      </c>
      <c r="E16" s="307">
        <v>11.2</v>
      </c>
      <c r="F16" s="307">
        <v>11.7</v>
      </c>
      <c r="G16" s="307">
        <v>11.6</v>
      </c>
      <c r="H16" s="307">
        <v>11.4</v>
      </c>
      <c r="I16" s="307">
        <v>13</v>
      </c>
      <c r="J16" s="307">
        <v>15.7</v>
      </c>
      <c r="K16" s="307">
        <v>13.3</v>
      </c>
      <c r="L16" s="307">
        <v>11.6</v>
      </c>
      <c r="M16" s="307">
        <v>11.1</v>
      </c>
      <c r="N16" s="307">
        <v>10.5</v>
      </c>
      <c r="O16" s="307">
        <v>11.3</v>
      </c>
      <c r="P16" s="307">
        <v>11.6</v>
      </c>
      <c r="Q16" s="307">
        <v>13.3</v>
      </c>
      <c r="R16" s="307">
        <v>14.2</v>
      </c>
      <c r="S16" s="307">
        <v>17.3</v>
      </c>
      <c r="T16" s="307">
        <v>24.7</v>
      </c>
      <c r="U16" s="307">
        <v>30.8</v>
      </c>
      <c r="V16" s="351">
        <v>32</v>
      </c>
      <c r="W16" s="303">
        <f t="shared" si="0"/>
        <v>3.0476190476190474</v>
      </c>
      <c r="X16" s="76"/>
    </row>
    <row r="17" spans="1:24" x14ac:dyDescent="0.25">
      <c r="A17" s="7"/>
      <c r="B17" s="373" t="s">
        <v>105</v>
      </c>
      <c r="C17" s="379">
        <v>1.2</v>
      </c>
      <c r="D17" s="379">
        <v>1</v>
      </c>
      <c r="E17" s="379">
        <v>1.2</v>
      </c>
      <c r="F17" s="379">
        <v>1.4</v>
      </c>
      <c r="G17" s="379">
        <v>1.4</v>
      </c>
      <c r="H17" s="379">
        <v>1.5</v>
      </c>
      <c r="I17" s="379">
        <v>1.7</v>
      </c>
      <c r="J17" s="379">
        <v>1.8</v>
      </c>
      <c r="K17" s="379">
        <v>1.8</v>
      </c>
      <c r="L17" s="379">
        <v>1.7</v>
      </c>
      <c r="M17" s="379">
        <v>1.9</v>
      </c>
      <c r="N17" s="379">
        <v>1.9</v>
      </c>
      <c r="O17" s="379">
        <v>2.2999999999999998</v>
      </c>
      <c r="P17" s="379">
        <v>2.2000000000000002</v>
      </c>
      <c r="Q17" s="379">
        <v>2.2999999999999998</v>
      </c>
      <c r="R17" s="379">
        <v>2.4</v>
      </c>
      <c r="S17" s="379">
        <v>2.7</v>
      </c>
      <c r="T17" s="379">
        <v>3.1</v>
      </c>
      <c r="U17" s="379">
        <v>3.5</v>
      </c>
      <c r="V17" s="380">
        <v>3.7</v>
      </c>
      <c r="W17" s="376">
        <f t="shared" si="0"/>
        <v>1.9473684210526319</v>
      </c>
      <c r="X17" s="76"/>
    </row>
    <row r="18" spans="1:24" x14ac:dyDescent="0.25">
      <c r="A18" s="7"/>
      <c r="B18" s="305" t="s">
        <v>58</v>
      </c>
      <c r="C18" s="362">
        <v>1</v>
      </c>
      <c r="D18" s="363">
        <v>0.8</v>
      </c>
      <c r="E18" s="363">
        <v>0.8</v>
      </c>
      <c r="F18" s="363">
        <v>1</v>
      </c>
      <c r="G18" s="363">
        <v>1.2</v>
      </c>
      <c r="H18" s="363">
        <v>1.1000000000000001</v>
      </c>
      <c r="I18" s="363">
        <v>1.3</v>
      </c>
      <c r="J18" s="363">
        <v>1.5</v>
      </c>
      <c r="K18" s="363">
        <v>1.5</v>
      </c>
      <c r="L18" s="363">
        <v>1.3</v>
      </c>
      <c r="M18" s="363">
        <v>1.3</v>
      </c>
      <c r="N18" s="363">
        <v>1.4</v>
      </c>
      <c r="O18" s="363">
        <v>1.6</v>
      </c>
      <c r="P18" s="363">
        <v>1.4</v>
      </c>
      <c r="Q18" s="363">
        <v>1.5</v>
      </c>
      <c r="R18" s="363">
        <v>1.6</v>
      </c>
      <c r="S18" s="363">
        <v>1.5</v>
      </c>
      <c r="T18" s="363">
        <v>1.7</v>
      </c>
      <c r="U18" s="368">
        <v>1.9</v>
      </c>
      <c r="V18" s="371">
        <v>2.1</v>
      </c>
      <c r="W18" s="300">
        <f t="shared" si="0"/>
        <v>1.5000000000000002</v>
      </c>
      <c r="X18" s="76"/>
    </row>
    <row r="19" spans="1:24" x14ac:dyDescent="0.25">
      <c r="A19" s="7"/>
      <c r="B19" s="301" t="s">
        <v>59</v>
      </c>
      <c r="C19" s="366">
        <v>1.4</v>
      </c>
      <c r="D19" s="367">
        <v>1.3</v>
      </c>
      <c r="E19" s="367">
        <v>1.5</v>
      </c>
      <c r="F19" s="367">
        <v>1.8</v>
      </c>
      <c r="G19" s="367">
        <v>1.7</v>
      </c>
      <c r="H19" s="367">
        <v>1.9</v>
      </c>
      <c r="I19" s="367">
        <v>2.2000000000000002</v>
      </c>
      <c r="J19" s="367">
        <v>2.2000000000000002</v>
      </c>
      <c r="K19" s="367">
        <v>2.1</v>
      </c>
      <c r="L19" s="367">
        <v>2.1</v>
      </c>
      <c r="M19" s="367">
        <v>2.6</v>
      </c>
      <c r="N19" s="367">
        <v>2.4</v>
      </c>
      <c r="O19" s="367">
        <v>3</v>
      </c>
      <c r="P19" s="367">
        <v>3.1</v>
      </c>
      <c r="Q19" s="367">
        <v>3.2</v>
      </c>
      <c r="R19" s="367">
        <v>3.2</v>
      </c>
      <c r="S19" s="367">
        <v>4</v>
      </c>
      <c r="T19" s="367">
        <v>4.5999999999999996</v>
      </c>
      <c r="U19" s="369">
        <v>5.3</v>
      </c>
      <c r="V19" s="372">
        <v>5.4</v>
      </c>
      <c r="W19" s="303">
        <f t="shared" si="0"/>
        <v>2.2500000000000004</v>
      </c>
      <c r="X19" s="76"/>
    </row>
    <row r="20" spans="1:24" x14ac:dyDescent="0.25">
      <c r="A20" s="7"/>
      <c r="B20" s="28" t="s">
        <v>42</v>
      </c>
      <c r="C20" s="374">
        <v>5.4</v>
      </c>
      <c r="D20" s="374">
        <v>4.5999999999999996</v>
      </c>
      <c r="E20" s="374">
        <v>4.5</v>
      </c>
      <c r="F20" s="374">
        <v>5.4</v>
      </c>
      <c r="G20" s="374">
        <v>5.6</v>
      </c>
      <c r="H20" s="374">
        <v>5.2</v>
      </c>
      <c r="I20" s="374">
        <v>5.8</v>
      </c>
      <c r="J20" s="374">
        <v>6.3</v>
      </c>
      <c r="K20" s="374">
        <v>5.9</v>
      </c>
      <c r="L20" s="374">
        <v>5.8</v>
      </c>
      <c r="M20" s="374">
        <v>5.8</v>
      </c>
      <c r="N20" s="374">
        <v>5.6</v>
      </c>
      <c r="O20" s="374">
        <v>6.1</v>
      </c>
      <c r="P20" s="374">
        <v>6.3</v>
      </c>
      <c r="Q20" s="374">
        <v>6.7</v>
      </c>
      <c r="R20" s="374">
        <v>6.7</v>
      </c>
      <c r="S20" s="374">
        <v>7.7</v>
      </c>
      <c r="T20" s="374">
        <v>9.5</v>
      </c>
      <c r="U20" s="374">
        <v>10.6</v>
      </c>
      <c r="V20" s="381">
        <v>11</v>
      </c>
      <c r="W20" s="376">
        <f t="shared" si="0"/>
        <v>1.9642857142857144</v>
      </c>
      <c r="X20" s="76"/>
    </row>
    <row r="21" spans="1:24" x14ac:dyDescent="0.25">
      <c r="A21" s="7"/>
      <c r="B21" s="294" t="s">
        <v>58</v>
      </c>
      <c r="C21" s="295">
        <v>2.2000000000000002</v>
      </c>
      <c r="D21" s="295">
        <v>2</v>
      </c>
      <c r="E21" s="295">
        <v>2.2000000000000002</v>
      </c>
      <c r="F21" s="295">
        <v>2.7</v>
      </c>
      <c r="G21" s="295">
        <v>2.9</v>
      </c>
      <c r="H21" s="295">
        <v>2.9</v>
      </c>
      <c r="I21" s="295">
        <v>3</v>
      </c>
      <c r="J21" s="295">
        <v>3.4</v>
      </c>
      <c r="K21" s="295">
        <v>3.1</v>
      </c>
      <c r="L21" s="295">
        <v>3.2</v>
      </c>
      <c r="M21" s="295">
        <v>3.5</v>
      </c>
      <c r="N21" s="295">
        <v>3.6</v>
      </c>
      <c r="O21" s="295">
        <v>4</v>
      </c>
      <c r="P21" s="295">
        <v>4</v>
      </c>
      <c r="Q21" s="295">
        <v>4.0999999999999996</v>
      </c>
      <c r="R21" s="295">
        <v>4.0999999999999996</v>
      </c>
      <c r="S21" s="295">
        <v>4.4000000000000004</v>
      </c>
      <c r="T21" s="295">
        <v>5</v>
      </c>
      <c r="U21" s="295">
        <v>5.0999999999999996</v>
      </c>
      <c r="V21" s="310">
        <v>5.2</v>
      </c>
      <c r="W21" s="300">
        <f t="shared" si="0"/>
        <v>1.4444444444444444</v>
      </c>
      <c r="X21" s="76"/>
    </row>
    <row r="22" spans="1:24" x14ac:dyDescent="0.25">
      <c r="A22" s="7"/>
      <c r="B22" s="308" t="s">
        <v>59</v>
      </c>
      <c r="C22" s="309">
        <v>8.6</v>
      </c>
      <c r="D22" s="309">
        <v>7.1</v>
      </c>
      <c r="E22" s="309">
        <v>6.7</v>
      </c>
      <c r="F22" s="309">
        <v>8</v>
      </c>
      <c r="G22" s="309">
        <v>8.3000000000000007</v>
      </c>
      <c r="H22" s="309">
        <v>7.5</v>
      </c>
      <c r="I22" s="309">
        <v>8.4</v>
      </c>
      <c r="J22" s="309">
        <v>9.1</v>
      </c>
      <c r="K22" s="309">
        <v>8.6999999999999993</v>
      </c>
      <c r="L22" s="309">
        <v>8.4</v>
      </c>
      <c r="M22" s="309">
        <v>8.1999999999999993</v>
      </c>
      <c r="N22" s="309">
        <v>7.6</v>
      </c>
      <c r="O22" s="309">
        <v>8.1</v>
      </c>
      <c r="P22" s="309">
        <v>8.5</v>
      </c>
      <c r="Q22" s="309">
        <v>9.1999999999999993</v>
      </c>
      <c r="R22" s="309">
        <v>9.3000000000000007</v>
      </c>
      <c r="S22" s="309">
        <v>10.9</v>
      </c>
      <c r="T22" s="309">
        <v>13.9</v>
      </c>
      <c r="U22" s="309">
        <v>15.9</v>
      </c>
      <c r="V22" s="353">
        <v>16.600000000000001</v>
      </c>
      <c r="W22" s="303">
        <f t="shared" si="0"/>
        <v>2.1842105263157898</v>
      </c>
      <c r="X22" s="76"/>
    </row>
    <row r="23" spans="1:24" x14ac:dyDescent="0.25">
      <c r="A23" s="7"/>
      <c r="B23" s="373" t="s">
        <v>109</v>
      </c>
      <c r="C23" s="374">
        <v>6</v>
      </c>
      <c r="D23" s="374">
        <v>5.5</v>
      </c>
      <c r="E23" s="374">
        <v>6.9</v>
      </c>
      <c r="F23" s="374">
        <v>8.5</v>
      </c>
      <c r="G23" s="374">
        <v>10.8</v>
      </c>
      <c r="H23" s="374">
        <v>12.5</v>
      </c>
      <c r="I23" s="374">
        <v>13.1</v>
      </c>
      <c r="J23" s="374">
        <v>14.1</v>
      </c>
      <c r="K23" s="374">
        <v>14.2</v>
      </c>
      <c r="L23" s="374">
        <v>15.8</v>
      </c>
      <c r="M23" s="374">
        <v>17.7</v>
      </c>
      <c r="N23" s="374">
        <v>16.8</v>
      </c>
      <c r="O23" s="374">
        <v>18.2</v>
      </c>
      <c r="P23" s="374">
        <v>18.899999999999999</v>
      </c>
      <c r="Q23" s="374">
        <v>18.7</v>
      </c>
      <c r="R23" s="374">
        <v>20.9</v>
      </c>
      <c r="S23" s="374">
        <v>21.2</v>
      </c>
      <c r="T23" s="374">
        <v>24.2</v>
      </c>
      <c r="U23" s="374">
        <v>25.7</v>
      </c>
      <c r="V23" s="382">
        <v>27</v>
      </c>
      <c r="W23" s="376">
        <f t="shared" si="0"/>
        <v>1.607142857142857</v>
      </c>
      <c r="X23" s="76"/>
    </row>
    <row r="24" spans="1:24" x14ac:dyDescent="0.25">
      <c r="A24" s="7"/>
      <c r="B24" s="294" t="s">
        <v>58</v>
      </c>
      <c r="C24" s="295">
        <v>5.2</v>
      </c>
      <c r="D24" s="295">
        <v>4.3</v>
      </c>
      <c r="E24" s="295">
        <v>6.5</v>
      </c>
      <c r="F24" s="295">
        <v>7.1</v>
      </c>
      <c r="G24" s="295">
        <v>9.4</v>
      </c>
      <c r="H24" s="295">
        <v>10.4</v>
      </c>
      <c r="I24" s="295">
        <v>11.3</v>
      </c>
      <c r="J24" s="295">
        <v>10.6</v>
      </c>
      <c r="K24" s="295">
        <v>13.8</v>
      </c>
      <c r="L24" s="295">
        <v>12.2</v>
      </c>
      <c r="M24" s="295">
        <v>14</v>
      </c>
      <c r="N24" s="295">
        <v>14.8</v>
      </c>
      <c r="O24" s="295">
        <v>15.9</v>
      </c>
      <c r="P24" s="295">
        <v>17.600000000000001</v>
      </c>
      <c r="Q24" s="295">
        <v>17.5</v>
      </c>
      <c r="R24" s="295">
        <v>16.899999999999999</v>
      </c>
      <c r="S24" s="295">
        <v>16.8</v>
      </c>
      <c r="T24" s="295">
        <v>20.2</v>
      </c>
      <c r="U24" s="295">
        <v>20.100000000000001</v>
      </c>
      <c r="V24" s="486">
        <v>20.2</v>
      </c>
      <c r="W24" s="300">
        <f t="shared" si="0"/>
        <v>1.3648648648648647</v>
      </c>
      <c r="X24" s="76"/>
    </row>
    <row r="25" spans="1:24" x14ac:dyDescent="0.25">
      <c r="A25" s="7"/>
      <c r="B25" s="297" t="s">
        <v>59</v>
      </c>
      <c r="C25" s="295">
        <v>6.7039999999999997</v>
      </c>
      <c r="D25" s="295">
        <v>6.6609999999999996</v>
      </c>
      <c r="E25" s="295">
        <v>7.4790000000000001</v>
      </c>
      <c r="F25" s="295">
        <v>9.9979999999999993</v>
      </c>
      <c r="G25" s="295">
        <v>12.179</v>
      </c>
      <c r="H25" s="295">
        <v>14.657</v>
      </c>
      <c r="I25" s="295">
        <v>14.907</v>
      </c>
      <c r="J25" s="295">
        <v>17.576000000000001</v>
      </c>
      <c r="K25" s="295">
        <v>14.481999999999999</v>
      </c>
      <c r="L25" s="295">
        <v>19.573</v>
      </c>
      <c r="M25" s="295">
        <v>21.538</v>
      </c>
      <c r="N25" s="295">
        <v>18.951000000000001</v>
      </c>
      <c r="O25" s="295">
        <v>20.481000000000002</v>
      </c>
      <c r="P25" s="295">
        <v>20.128</v>
      </c>
      <c r="Q25" s="295">
        <v>19.850000000000001</v>
      </c>
      <c r="R25" s="295">
        <v>25.007999999999999</v>
      </c>
      <c r="S25" s="295">
        <v>25.795000000000002</v>
      </c>
      <c r="T25" s="295">
        <v>28.327000000000002</v>
      </c>
      <c r="U25" s="295">
        <v>31.504999999999999</v>
      </c>
      <c r="V25" s="487">
        <v>34.009</v>
      </c>
      <c r="W25" s="303">
        <f t="shared" si="0"/>
        <v>1.794575484143317</v>
      </c>
      <c r="X25" s="76"/>
    </row>
    <row r="26" spans="1:24" ht="15.75" x14ac:dyDescent="0.25">
      <c r="A26" s="7"/>
      <c r="B26" s="93" t="s">
        <v>13</v>
      </c>
      <c r="C26" s="385">
        <v>2.9</v>
      </c>
      <c r="D26" s="385">
        <v>3</v>
      </c>
      <c r="E26" s="385">
        <v>3.3</v>
      </c>
      <c r="F26" s="385">
        <v>4.0999999999999996</v>
      </c>
      <c r="G26" s="385">
        <v>4.5</v>
      </c>
      <c r="H26" s="385">
        <v>4.7</v>
      </c>
      <c r="I26" s="385">
        <v>5.0999999999999996</v>
      </c>
      <c r="J26" s="385">
        <v>5.9</v>
      </c>
      <c r="K26" s="385">
        <v>6.1</v>
      </c>
      <c r="L26" s="385">
        <v>6.4</v>
      </c>
      <c r="M26" s="385">
        <v>6.6</v>
      </c>
      <c r="N26" s="385">
        <v>6.8</v>
      </c>
      <c r="O26" s="385">
        <v>7.3</v>
      </c>
      <c r="P26" s="385">
        <v>7.4</v>
      </c>
      <c r="Q26" s="385">
        <v>7.9</v>
      </c>
      <c r="R26" s="385">
        <v>9</v>
      </c>
      <c r="S26" s="385">
        <v>10.3</v>
      </c>
      <c r="T26" s="385">
        <v>13.1</v>
      </c>
      <c r="U26" s="385">
        <v>14.9</v>
      </c>
      <c r="V26" s="102">
        <v>14.6</v>
      </c>
      <c r="W26" s="94">
        <f t="shared" si="0"/>
        <v>2.1470588235294117</v>
      </c>
      <c r="X26" s="76"/>
    </row>
    <row r="27" spans="1:24" x14ac:dyDescent="0.25">
      <c r="A27" s="7"/>
      <c r="B27" s="299" t="s">
        <v>0</v>
      </c>
      <c r="C27" s="321">
        <v>1.4</v>
      </c>
      <c r="D27" s="321">
        <v>1.6</v>
      </c>
      <c r="E27" s="321">
        <v>1.9</v>
      </c>
      <c r="F27" s="321">
        <v>2.6</v>
      </c>
      <c r="G27" s="321">
        <v>2.8</v>
      </c>
      <c r="H27" s="321">
        <v>3.1</v>
      </c>
      <c r="I27" s="321">
        <v>3.4</v>
      </c>
      <c r="J27" s="321">
        <v>3.9</v>
      </c>
      <c r="K27" s="321">
        <v>4.3</v>
      </c>
      <c r="L27" s="343">
        <v>4.4000000000000004</v>
      </c>
      <c r="M27" s="343">
        <v>4.5999999999999996</v>
      </c>
      <c r="N27" s="343">
        <v>4.9000000000000004</v>
      </c>
      <c r="O27" s="343">
        <v>5.2</v>
      </c>
      <c r="P27" s="343">
        <v>5.3</v>
      </c>
      <c r="Q27" s="343">
        <v>5.6</v>
      </c>
      <c r="R27" s="343">
        <v>6.3</v>
      </c>
      <c r="S27" s="343">
        <v>7.1</v>
      </c>
      <c r="T27" s="345">
        <v>8.5</v>
      </c>
      <c r="U27" s="399">
        <v>9.4</v>
      </c>
      <c r="V27" s="400">
        <v>9</v>
      </c>
      <c r="W27" s="350">
        <f t="shared" si="0"/>
        <v>1.8367346938775508</v>
      </c>
      <c r="X27" s="76"/>
    </row>
    <row r="28" spans="1:24" x14ac:dyDescent="0.25">
      <c r="A28" s="7"/>
      <c r="B28" s="299" t="s">
        <v>1</v>
      </c>
      <c r="C28" s="401">
        <v>4.3</v>
      </c>
      <c r="D28" s="401">
        <v>4.4000000000000004</v>
      </c>
      <c r="E28" s="401">
        <v>4.8</v>
      </c>
      <c r="F28" s="401">
        <v>5.7</v>
      </c>
      <c r="G28" s="401">
        <v>6.1</v>
      </c>
      <c r="H28" s="401">
        <v>6.3</v>
      </c>
      <c r="I28" s="401">
        <v>6.6</v>
      </c>
      <c r="J28" s="401">
        <v>7.8</v>
      </c>
      <c r="K28" s="401">
        <v>8</v>
      </c>
      <c r="L28" s="320">
        <v>8.4</v>
      </c>
      <c r="M28" s="320">
        <v>8.6999999999999993</v>
      </c>
      <c r="N28" s="320">
        <v>8.6999999999999993</v>
      </c>
      <c r="O28" s="320">
        <v>9.4</v>
      </c>
      <c r="P28" s="320">
        <v>9.5</v>
      </c>
      <c r="Q28" s="320">
        <v>10.199999999999999</v>
      </c>
      <c r="R28" s="320">
        <v>11.7</v>
      </c>
      <c r="S28" s="320">
        <v>13.7</v>
      </c>
      <c r="T28" s="402">
        <v>18.100000000000001</v>
      </c>
      <c r="U28" s="320">
        <v>20.399999999999999</v>
      </c>
      <c r="V28" s="403">
        <v>20.100000000000001</v>
      </c>
      <c r="W28" s="355">
        <f t="shared" si="0"/>
        <v>2.3103448275862073</v>
      </c>
      <c r="X28" s="76"/>
    </row>
    <row r="29" spans="1:24" x14ac:dyDescent="0.25">
      <c r="A29" s="7"/>
      <c r="B29" s="390" t="s">
        <v>40</v>
      </c>
      <c r="C29" s="383">
        <v>2.8</v>
      </c>
      <c r="D29" s="383">
        <v>3.1</v>
      </c>
      <c r="E29" s="383">
        <v>3.7</v>
      </c>
      <c r="F29" s="383">
        <v>4.7</v>
      </c>
      <c r="G29" s="383">
        <v>5.2</v>
      </c>
      <c r="H29" s="383">
        <v>5.7</v>
      </c>
      <c r="I29" s="383">
        <v>6.2</v>
      </c>
      <c r="J29" s="383">
        <v>7.3</v>
      </c>
      <c r="K29" s="383">
        <v>7.8</v>
      </c>
      <c r="L29" s="384">
        <v>8.1999999999999993</v>
      </c>
      <c r="M29" s="384">
        <v>8.6</v>
      </c>
      <c r="N29" s="384">
        <v>9.1</v>
      </c>
      <c r="O29" s="384">
        <v>9.6999999999999993</v>
      </c>
      <c r="P29" s="384">
        <v>9.8000000000000007</v>
      </c>
      <c r="Q29" s="384">
        <v>10.5</v>
      </c>
      <c r="R29" s="384">
        <v>12</v>
      </c>
      <c r="S29" s="384">
        <v>13.9</v>
      </c>
      <c r="T29" s="384">
        <v>17.5</v>
      </c>
      <c r="U29" s="384">
        <v>19.399999999999999</v>
      </c>
      <c r="V29" s="370">
        <v>18.600000000000001</v>
      </c>
      <c r="W29" s="352">
        <f t="shared" si="0"/>
        <v>2.0439560439560442</v>
      </c>
      <c r="X29" s="76"/>
    </row>
    <row r="30" spans="1:24" x14ac:dyDescent="0.25">
      <c r="A30" s="7"/>
      <c r="B30" s="299" t="s">
        <v>41</v>
      </c>
      <c r="C30" s="315">
        <v>3.5</v>
      </c>
      <c r="D30" s="315">
        <v>3.5</v>
      </c>
      <c r="E30" s="315">
        <v>3.3</v>
      </c>
      <c r="F30" s="315">
        <v>3.6</v>
      </c>
      <c r="G30" s="315">
        <v>3.5</v>
      </c>
      <c r="H30" s="315">
        <v>3.2</v>
      </c>
      <c r="I30" s="315">
        <v>3.4</v>
      </c>
      <c r="J30" s="315">
        <v>4.2</v>
      </c>
      <c r="K30" s="315">
        <v>3.6</v>
      </c>
      <c r="L30" s="316">
        <v>3.4</v>
      </c>
      <c r="M30" s="316">
        <v>3.6</v>
      </c>
      <c r="N30" s="316">
        <v>3.4</v>
      </c>
      <c r="O30" s="316">
        <v>3.8</v>
      </c>
      <c r="P30" s="316">
        <v>4</v>
      </c>
      <c r="Q30" s="316">
        <v>4.7</v>
      </c>
      <c r="R30" s="316">
        <v>5.6</v>
      </c>
      <c r="S30" s="316">
        <v>6.6</v>
      </c>
      <c r="T30" s="316">
        <v>10.3</v>
      </c>
      <c r="U30" s="316">
        <v>12.9</v>
      </c>
      <c r="V30" s="386">
        <v>14</v>
      </c>
      <c r="W30" s="300">
        <f t="shared" ref="W30:W46" si="1">V30/N30</f>
        <v>4.1176470588235299</v>
      </c>
      <c r="X30" s="76"/>
    </row>
    <row r="31" spans="1:24" x14ac:dyDescent="0.25">
      <c r="A31" s="7"/>
      <c r="B31" s="299" t="s">
        <v>105</v>
      </c>
      <c r="C31" s="319">
        <v>0.3</v>
      </c>
      <c r="D31" s="319">
        <v>0.3</v>
      </c>
      <c r="E31" s="319">
        <v>0.3</v>
      </c>
      <c r="F31" s="319">
        <v>0.5</v>
      </c>
      <c r="G31" s="319">
        <v>0.3</v>
      </c>
      <c r="H31" s="319">
        <v>0.4</v>
      </c>
      <c r="I31" s="319">
        <v>0.6</v>
      </c>
      <c r="J31" s="319">
        <v>0.5</v>
      </c>
      <c r="K31" s="319">
        <v>0.5</v>
      </c>
      <c r="L31" s="320">
        <v>0.6</v>
      </c>
      <c r="M31" s="320">
        <v>0.6</v>
      </c>
      <c r="N31" s="320">
        <v>0.7</v>
      </c>
      <c r="O31" s="320">
        <v>0.8</v>
      </c>
      <c r="P31" s="320">
        <v>0.9</v>
      </c>
      <c r="Q31" s="320">
        <v>0.8</v>
      </c>
      <c r="R31" s="320">
        <v>0.9</v>
      </c>
      <c r="S31" s="320">
        <v>1.1000000000000001</v>
      </c>
      <c r="T31" s="318">
        <v>1.5</v>
      </c>
      <c r="U31" s="318">
        <v>1.6</v>
      </c>
      <c r="V31" s="389">
        <v>1.5</v>
      </c>
      <c r="W31" s="300">
        <f t="shared" si="1"/>
        <v>2.1428571428571428</v>
      </c>
      <c r="X31" s="76"/>
    </row>
    <row r="32" spans="1:24" x14ac:dyDescent="0.25">
      <c r="A32" s="7"/>
      <c r="B32" s="299" t="s">
        <v>42</v>
      </c>
      <c r="C32" s="319">
        <v>3.5</v>
      </c>
      <c r="D32" s="319">
        <v>2.7</v>
      </c>
      <c r="E32" s="319">
        <v>2.6</v>
      </c>
      <c r="F32" s="319">
        <v>3.2</v>
      </c>
      <c r="G32" s="319">
        <v>3.2</v>
      </c>
      <c r="H32" s="319">
        <v>2.9</v>
      </c>
      <c r="I32" s="319">
        <v>3</v>
      </c>
      <c r="J32" s="319">
        <v>3.3</v>
      </c>
      <c r="K32" s="319">
        <v>3.2</v>
      </c>
      <c r="L32" s="320">
        <v>3.4</v>
      </c>
      <c r="M32" s="320">
        <v>3.2</v>
      </c>
      <c r="N32" s="320">
        <v>2.9</v>
      </c>
      <c r="O32" s="320">
        <v>3.3</v>
      </c>
      <c r="P32" s="320">
        <v>3.5</v>
      </c>
      <c r="Q32" s="320">
        <v>3.8</v>
      </c>
      <c r="R32" s="320">
        <v>4</v>
      </c>
      <c r="S32" s="320">
        <v>4.5999999999999996</v>
      </c>
      <c r="T32" s="343">
        <v>6.1</v>
      </c>
      <c r="U32" s="343">
        <v>6.8</v>
      </c>
      <c r="V32" s="387">
        <v>7.5</v>
      </c>
      <c r="W32" s="300">
        <f t="shared" si="1"/>
        <v>2.5862068965517242</v>
      </c>
      <c r="X32" s="76"/>
    </row>
    <row r="33" spans="1:24" x14ac:dyDescent="0.25">
      <c r="A33" s="7"/>
      <c r="B33" s="299" t="s">
        <v>109</v>
      </c>
      <c r="C33" s="321">
        <v>2.9</v>
      </c>
      <c r="D33" s="321">
        <v>2.7</v>
      </c>
      <c r="E33" s="321">
        <v>3.5</v>
      </c>
      <c r="F33" s="321">
        <v>4.0999999999999996</v>
      </c>
      <c r="G33" s="321">
        <v>5.3</v>
      </c>
      <c r="H33" s="321">
        <v>6.2</v>
      </c>
      <c r="I33" s="321">
        <v>6.9</v>
      </c>
      <c r="J33" s="321">
        <v>7.1</v>
      </c>
      <c r="K33" s="321">
        <v>7.8</v>
      </c>
      <c r="L33" s="322">
        <v>9.3000000000000007</v>
      </c>
      <c r="M33" s="323">
        <v>11.3</v>
      </c>
      <c r="N33" s="323">
        <v>9.4</v>
      </c>
      <c r="O33" s="323">
        <v>10.3</v>
      </c>
      <c r="P33" s="323">
        <v>11</v>
      </c>
      <c r="Q33" s="323">
        <v>10.6</v>
      </c>
      <c r="R33" s="323">
        <v>12</v>
      </c>
      <c r="S33" s="323">
        <v>12.1</v>
      </c>
      <c r="T33" s="323">
        <v>13.9</v>
      </c>
      <c r="U33" s="323">
        <v>15.7</v>
      </c>
      <c r="V33" s="388">
        <v>14.2</v>
      </c>
      <c r="W33" s="349">
        <f t="shared" si="1"/>
        <v>1.5106382978723403</v>
      </c>
      <c r="X33" s="76"/>
    </row>
    <row r="34" spans="1:24" ht="15.75" x14ac:dyDescent="0.25">
      <c r="A34" s="7"/>
      <c r="B34" s="93" t="s">
        <v>14</v>
      </c>
      <c r="C34" s="347">
        <v>1.2</v>
      </c>
      <c r="D34" s="393">
        <v>1.3</v>
      </c>
      <c r="E34" s="393">
        <v>1.7</v>
      </c>
      <c r="F34" s="393">
        <v>2.2999999999999998</v>
      </c>
      <c r="G34" s="393">
        <v>2.6</v>
      </c>
      <c r="H34" s="393">
        <v>2.9</v>
      </c>
      <c r="I34" s="393">
        <v>3.2</v>
      </c>
      <c r="J34" s="393">
        <v>3.9</v>
      </c>
      <c r="K34" s="393">
        <v>4.2</v>
      </c>
      <c r="L34" s="393">
        <v>4.3</v>
      </c>
      <c r="M34" s="393">
        <v>4.4000000000000004</v>
      </c>
      <c r="N34" s="347">
        <v>4.7</v>
      </c>
      <c r="O34" s="347">
        <v>4.9000000000000004</v>
      </c>
      <c r="P34" s="347">
        <v>4.5</v>
      </c>
      <c r="Q34" s="347">
        <v>4.4000000000000004</v>
      </c>
      <c r="R34" s="347">
        <v>4.5999999999999996</v>
      </c>
      <c r="S34" s="347">
        <v>4.7</v>
      </c>
      <c r="T34" s="347">
        <v>5.2</v>
      </c>
      <c r="U34" s="347">
        <v>5.2</v>
      </c>
      <c r="V34" s="347">
        <v>4.5</v>
      </c>
      <c r="W34" s="94">
        <f t="shared" si="1"/>
        <v>0.95744680851063824</v>
      </c>
      <c r="X34" s="76"/>
    </row>
    <row r="35" spans="1:24" x14ac:dyDescent="0.25">
      <c r="A35" s="5"/>
      <c r="B35" s="422" t="s">
        <v>0</v>
      </c>
      <c r="C35" s="341">
        <v>0.7</v>
      </c>
      <c r="D35" s="341">
        <v>0.9</v>
      </c>
      <c r="E35" s="341">
        <v>1.1000000000000001</v>
      </c>
      <c r="F35" s="341">
        <v>1.6</v>
      </c>
      <c r="G35" s="341">
        <v>1.8</v>
      </c>
      <c r="H35" s="341">
        <v>2.1</v>
      </c>
      <c r="I35" s="341">
        <v>2.4</v>
      </c>
      <c r="J35" s="341">
        <v>2.8</v>
      </c>
      <c r="K35" s="341">
        <v>3.2</v>
      </c>
      <c r="L35" s="341">
        <v>3.2</v>
      </c>
      <c r="M35" s="341">
        <v>3.3</v>
      </c>
      <c r="N35" s="341">
        <v>3.6</v>
      </c>
      <c r="O35" s="341">
        <v>3.8</v>
      </c>
      <c r="P35" s="341">
        <v>3.7</v>
      </c>
      <c r="Q35" s="341">
        <v>3.7</v>
      </c>
      <c r="R35" s="341">
        <v>3.9</v>
      </c>
      <c r="S35" s="341">
        <v>4</v>
      </c>
      <c r="T35" s="391">
        <v>4.3</v>
      </c>
      <c r="U35" s="391">
        <v>4.2</v>
      </c>
      <c r="V35" s="400">
        <v>3.7</v>
      </c>
      <c r="W35" s="350">
        <f t="shared" si="1"/>
        <v>1.0277777777777779</v>
      </c>
      <c r="X35" s="76"/>
    </row>
    <row r="36" spans="1:24" x14ac:dyDescent="0.25">
      <c r="A36" s="5"/>
      <c r="B36" s="423" t="s">
        <v>1</v>
      </c>
      <c r="C36" s="339">
        <v>1.7</v>
      </c>
      <c r="D36" s="339">
        <v>1.8</v>
      </c>
      <c r="E36" s="339">
        <v>2.2000000000000002</v>
      </c>
      <c r="F36" s="339">
        <v>2.9</v>
      </c>
      <c r="G36" s="339">
        <v>3.3</v>
      </c>
      <c r="H36" s="339">
        <v>3.7</v>
      </c>
      <c r="I36" s="339">
        <v>4.0999999999999996</v>
      </c>
      <c r="J36" s="339">
        <v>4.9000000000000004</v>
      </c>
      <c r="K36" s="339">
        <v>5.3</v>
      </c>
      <c r="L36" s="339">
        <v>5.4</v>
      </c>
      <c r="M36" s="339">
        <v>5.5</v>
      </c>
      <c r="N36" s="339">
        <v>5.8</v>
      </c>
      <c r="O36" s="339">
        <v>5.9</v>
      </c>
      <c r="P36" s="339">
        <v>5.3</v>
      </c>
      <c r="Q36" s="339">
        <v>5.0999999999999996</v>
      </c>
      <c r="R36" s="339">
        <v>5.2</v>
      </c>
      <c r="S36" s="339">
        <v>5.4</v>
      </c>
      <c r="T36" s="340">
        <v>6.2</v>
      </c>
      <c r="U36" s="340">
        <v>6.1</v>
      </c>
      <c r="V36" s="404">
        <v>5.3</v>
      </c>
      <c r="W36" s="355">
        <f t="shared" si="1"/>
        <v>0.91379310344827591</v>
      </c>
      <c r="X36" s="76"/>
    </row>
    <row r="37" spans="1:24" x14ac:dyDescent="0.25">
      <c r="A37" s="5"/>
      <c r="B37" s="299" t="s">
        <v>40</v>
      </c>
      <c r="C37" s="327">
        <v>1.3</v>
      </c>
      <c r="D37" s="327">
        <v>1.6</v>
      </c>
      <c r="E37" s="327">
        <v>2</v>
      </c>
      <c r="F37" s="327">
        <v>2.8</v>
      </c>
      <c r="G37" s="327">
        <v>3.2</v>
      </c>
      <c r="H37" s="327">
        <v>3.7</v>
      </c>
      <c r="I37" s="327">
        <v>4.0999999999999996</v>
      </c>
      <c r="J37" s="327">
        <v>5</v>
      </c>
      <c r="K37" s="327">
        <v>5.6</v>
      </c>
      <c r="L37" s="327">
        <v>5.7</v>
      </c>
      <c r="M37" s="327">
        <v>5.8</v>
      </c>
      <c r="N37" s="327">
        <v>6.4</v>
      </c>
      <c r="O37" s="327">
        <v>6.6</v>
      </c>
      <c r="P37" s="327">
        <v>6</v>
      </c>
      <c r="Q37" s="327">
        <v>5.9</v>
      </c>
      <c r="R37" s="327">
        <v>6.2</v>
      </c>
      <c r="S37" s="327">
        <v>6.4</v>
      </c>
      <c r="T37" s="327">
        <v>7</v>
      </c>
      <c r="U37" s="325">
        <v>6.9</v>
      </c>
      <c r="V37" s="387">
        <v>6</v>
      </c>
      <c r="W37" s="352">
        <f t="shared" si="1"/>
        <v>0.9375</v>
      </c>
      <c r="X37" s="76"/>
    </row>
    <row r="38" spans="1:24" x14ac:dyDescent="0.25">
      <c r="A38" s="5"/>
      <c r="B38" s="299" t="s">
        <v>41</v>
      </c>
      <c r="C38" s="328">
        <v>0.8</v>
      </c>
      <c r="D38" s="328">
        <v>0.8</v>
      </c>
      <c r="E38" s="328">
        <v>0.9</v>
      </c>
      <c r="F38" s="328">
        <v>1.2</v>
      </c>
      <c r="G38" s="328">
        <v>1.1000000000000001</v>
      </c>
      <c r="H38" s="328">
        <v>1.4</v>
      </c>
      <c r="I38" s="328">
        <v>1.6</v>
      </c>
      <c r="J38" s="328">
        <v>1.8</v>
      </c>
      <c r="K38" s="328">
        <v>1.8</v>
      </c>
      <c r="L38" s="328">
        <v>1.8</v>
      </c>
      <c r="M38" s="328">
        <v>1.9</v>
      </c>
      <c r="N38" s="328">
        <v>2</v>
      </c>
      <c r="O38" s="328">
        <v>2</v>
      </c>
      <c r="P38" s="328">
        <v>2</v>
      </c>
      <c r="Q38" s="328">
        <v>2.2000000000000002</v>
      </c>
      <c r="R38" s="328">
        <v>2.5</v>
      </c>
      <c r="S38" s="328">
        <v>2.6</v>
      </c>
      <c r="T38" s="328">
        <v>3.3</v>
      </c>
      <c r="U38" s="329">
        <v>3.5</v>
      </c>
      <c r="V38" s="389">
        <v>3.4</v>
      </c>
      <c r="W38" s="300">
        <f t="shared" si="1"/>
        <v>1.7</v>
      </c>
      <c r="X38" s="76"/>
    </row>
    <row r="39" spans="1:24" x14ac:dyDescent="0.25">
      <c r="A39" s="5"/>
      <c r="B39" s="299" t="s">
        <v>105</v>
      </c>
      <c r="C39" s="327"/>
      <c r="D39" s="327"/>
      <c r="E39" s="327">
        <v>0.2</v>
      </c>
      <c r="F39" s="327">
        <v>0.3</v>
      </c>
      <c r="G39" s="327">
        <v>0.2</v>
      </c>
      <c r="H39" s="327">
        <v>0.3</v>
      </c>
      <c r="I39" s="327">
        <v>0.4</v>
      </c>
      <c r="J39" s="327">
        <v>0.4</v>
      </c>
      <c r="K39" s="327">
        <v>0.3</v>
      </c>
      <c r="L39" s="327">
        <v>0.4</v>
      </c>
      <c r="M39" s="327">
        <v>0.4</v>
      </c>
      <c r="N39" s="327">
        <v>0.5</v>
      </c>
      <c r="O39" s="327">
        <v>0.5</v>
      </c>
      <c r="P39" s="327">
        <v>0.6</v>
      </c>
      <c r="Q39" s="327">
        <v>0.5</v>
      </c>
      <c r="R39" s="327">
        <v>0.5</v>
      </c>
      <c r="S39" s="327">
        <v>0.5</v>
      </c>
      <c r="T39" s="327">
        <v>0.7</v>
      </c>
      <c r="U39" s="325">
        <v>0.6</v>
      </c>
      <c r="V39" s="387">
        <v>0.5</v>
      </c>
      <c r="W39" s="300">
        <f t="shared" si="1"/>
        <v>1</v>
      </c>
      <c r="X39" s="76"/>
    </row>
    <row r="40" spans="1:24" x14ac:dyDescent="0.25">
      <c r="A40" s="5"/>
      <c r="B40" s="299" t="s">
        <v>42</v>
      </c>
      <c r="C40" s="328">
        <v>1.6</v>
      </c>
      <c r="D40" s="328">
        <v>1.1000000000000001</v>
      </c>
      <c r="E40" s="328">
        <v>1.1000000000000001</v>
      </c>
      <c r="F40" s="328">
        <v>1.4</v>
      </c>
      <c r="G40" s="328">
        <v>1.5</v>
      </c>
      <c r="H40" s="328">
        <v>1.4</v>
      </c>
      <c r="I40" s="328">
        <v>1.5</v>
      </c>
      <c r="J40" s="328">
        <v>1.8</v>
      </c>
      <c r="K40" s="328">
        <v>1.9</v>
      </c>
      <c r="L40" s="328">
        <v>1.9</v>
      </c>
      <c r="M40" s="328">
        <v>1.7</v>
      </c>
      <c r="N40" s="328">
        <v>1.7</v>
      </c>
      <c r="O40" s="328">
        <v>1.8</v>
      </c>
      <c r="P40" s="328">
        <v>1.8</v>
      </c>
      <c r="Q40" s="328">
        <v>1.9</v>
      </c>
      <c r="R40" s="328">
        <v>1.8</v>
      </c>
      <c r="S40" s="328">
        <v>1.8</v>
      </c>
      <c r="T40" s="328">
        <v>2.1</v>
      </c>
      <c r="U40" s="398">
        <v>2.2000000000000002</v>
      </c>
      <c r="V40" s="389">
        <v>2</v>
      </c>
      <c r="W40" s="300">
        <f t="shared" si="1"/>
        <v>1.1764705882352942</v>
      </c>
      <c r="X40" s="76"/>
    </row>
    <row r="41" spans="1:24" x14ac:dyDescent="0.25">
      <c r="A41" s="5"/>
      <c r="B41" s="299" t="s">
        <v>109</v>
      </c>
      <c r="C41" s="327">
        <v>1.3180000000000001</v>
      </c>
      <c r="D41" s="327">
        <v>1.3340000000000001</v>
      </c>
      <c r="E41" s="327">
        <v>1.95</v>
      </c>
      <c r="F41" s="327">
        <v>2.5630000000000002</v>
      </c>
      <c r="G41" s="327">
        <v>3.258</v>
      </c>
      <c r="H41" s="327">
        <v>4.1589999999999998</v>
      </c>
      <c r="I41" s="327">
        <v>4.7489999999999997</v>
      </c>
      <c r="J41" s="327">
        <v>4.7359999999999998</v>
      </c>
      <c r="K41" s="327">
        <v>5.22</v>
      </c>
      <c r="L41" s="327">
        <v>6.1130000000000004</v>
      </c>
      <c r="M41" s="327">
        <v>7.7519999999999998</v>
      </c>
      <c r="N41" s="327">
        <v>7.2169999999999996</v>
      </c>
      <c r="O41" s="327">
        <v>7.0979999999999999</v>
      </c>
      <c r="P41" s="327">
        <v>7.4889999999999999</v>
      </c>
      <c r="Q41" s="327">
        <v>7.0709999999999997</v>
      </c>
      <c r="R41" s="327">
        <v>7.2080000000000002</v>
      </c>
      <c r="S41" s="327">
        <v>6.992</v>
      </c>
      <c r="T41" s="327">
        <v>6.524</v>
      </c>
      <c r="U41" s="325">
        <v>7.2350000000000003</v>
      </c>
      <c r="V41" s="485">
        <v>4.7220000000000004</v>
      </c>
      <c r="W41" s="349">
        <f t="shared" si="1"/>
        <v>0.65428848552029939</v>
      </c>
      <c r="X41" s="76"/>
    </row>
    <row r="42" spans="1:24" ht="15.75" x14ac:dyDescent="0.25">
      <c r="A42" s="5"/>
      <c r="B42" s="95" t="s">
        <v>43</v>
      </c>
      <c r="C42" s="96">
        <v>0.3</v>
      </c>
      <c r="D42" s="96">
        <v>0.3</v>
      </c>
      <c r="E42" s="96">
        <v>0.3</v>
      </c>
      <c r="F42" s="96">
        <v>0.4</v>
      </c>
      <c r="G42" s="96">
        <v>0.5</v>
      </c>
      <c r="H42" s="96">
        <v>0.6</v>
      </c>
      <c r="I42" s="96">
        <v>0.6</v>
      </c>
      <c r="J42" s="96">
        <v>0.9</v>
      </c>
      <c r="K42" s="96">
        <v>0.7</v>
      </c>
      <c r="L42" s="96">
        <v>0.8</v>
      </c>
      <c r="M42" s="96">
        <v>1</v>
      </c>
      <c r="N42" s="96">
        <v>1</v>
      </c>
      <c r="O42" s="96">
        <v>0.8</v>
      </c>
      <c r="P42" s="96">
        <v>0.8</v>
      </c>
      <c r="Q42" s="96">
        <v>1</v>
      </c>
      <c r="R42" s="96">
        <v>1.8</v>
      </c>
      <c r="S42" s="96">
        <v>3.1</v>
      </c>
      <c r="T42" s="394">
        <v>6.2</v>
      </c>
      <c r="U42" s="96">
        <v>9</v>
      </c>
      <c r="V42" s="347">
        <v>9.9</v>
      </c>
      <c r="W42" s="94">
        <f t="shared" si="1"/>
        <v>9.9</v>
      </c>
      <c r="X42" s="76"/>
    </row>
    <row r="43" spans="1:24" x14ac:dyDescent="0.25">
      <c r="A43" s="5"/>
      <c r="B43" s="332" t="s">
        <v>0</v>
      </c>
      <c r="C43" s="405">
        <v>0.2</v>
      </c>
      <c r="D43" s="405">
        <v>0.3</v>
      </c>
      <c r="E43" s="405">
        <v>0.3</v>
      </c>
      <c r="F43" s="405">
        <v>0.4</v>
      </c>
      <c r="G43" s="405">
        <v>0.4</v>
      </c>
      <c r="H43" s="405">
        <v>0.5</v>
      </c>
      <c r="I43" s="405">
        <v>0.5</v>
      </c>
      <c r="J43" s="405">
        <v>0.7</v>
      </c>
      <c r="K43" s="405">
        <v>0.7</v>
      </c>
      <c r="L43" s="405">
        <v>0.7</v>
      </c>
      <c r="M43" s="405">
        <v>0.9</v>
      </c>
      <c r="N43" s="405">
        <v>0.9</v>
      </c>
      <c r="O43" s="405">
        <v>0.8</v>
      </c>
      <c r="P43" s="405">
        <v>0.7</v>
      </c>
      <c r="Q43" s="405">
        <v>0.9</v>
      </c>
      <c r="R43" s="405">
        <v>1.3</v>
      </c>
      <c r="S43" s="405">
        <v>1.9</v>
      </c>
      <c r="T43" s="405">
        <v>3.5</v>
      </c>
      <c r="U43" s="405">
        <v>5</v>
      </c>
      <c r="V43" s="409">
        <v>5.5</v>
      </c>
      <c r="W43" s="296">
        <f t="shared" si="1"/>
        <v>6.1111111111111107</v>
      </c>
      <c r="X43" s="76"/>
    </row>
    <row r="44" spans="1:24" x14ac:dyDescent="0.25">
      <c r="A44" s="5"/>
      <c r="B44" s="330" t="s">
        <v>1</v>
      </c>
      <c r="C44" s="331">
        <v>0.3</v>
      </c>
      <c r="D44" s="331">
        <v>0.3</v>
      </c>
      <c r="E44" s="331">
        <v>0.4</v>
      </c>
      <c r="F44" s="331">
        <v>0.5</v>
      </c>
      <c r="G44" s="331">
        <v>0.5</v>
      </c>
      <c r="H44" s="331">
        <v>0.6</v>
      </c>
      <c r="I44" s="331">
        <v>0.6</v>
      </c>
      <c r="J44" s="331">
        <v>1.1000000000000001</v>
      </c>
      <c r="K44" s="331">
        <v>0.8</v>
      </c>
      <c r="L44" s="331">
        <v>0.8</v>
      </c>
      <c r="M44" s="331">
        <v>1</v>
      </c>
      <c r="N44" s="331">
        <v>1</v>
      </c>
      <c r="O44" s="331">
        <v>0.9</v>
      </c>
      <c r="P44" s="331">
        <v>0.9</v>
      </c>
      <c r="Q44" s="331">
        <v>1.1000000000000001</v>
      </c>
      <c r="R44" s="331">
        <v>2.2000000000000002</v>
      </c>
      <c r="S44" s="331">
        <v>4.2</v>
      </c>
      <c r="T44" s="331">
        <v>8.9</v>
      </c>
      <c r="U44" s="331">
        <v>13</v>
      </c>
      <c r="V44" s="410">
        <v>14.2</v>
      </c>
      <c r="W44" s="303">
        <f t="shared" si="1"/>
        <v>14.2</v>
      </c>
      <c r="X44" s="76"/>
    </row>
    <row r="45" spans="1:24" x14ac:dyDescent="0.25">
      <c r="A45" s="7"/>
      <c r="B45" s="299" t="s">
        <v>40</v>
      </c>
      <c r="C45" s="324">
        <v>0.3</v>
      </c>
      <c r="D45" s="324">
        <v>0.3</v>
      </c>
      <c r="E45" s="324">
        <v>0.4</v>
      </c>
      <c r="F45" s="324">
        <v>0.6</v>
      </c>
      <c r="G45" s="324">
        <v>0.6</v>
      </c>
      <c r="H45" s="324">
        <v>0.7</v>
      </c>
      <c r="I45" s="324">
        <v>0.8</v>
      </c>
      <c r="J45" s="324">
        <v>1.1000000000000001</v>
      </c>
      <c r="K45" s="324">
        <v>1</v>
      </c>
      <c r="L45" s="324">
        <v>1</v>
      </c>
      <c r="M45" s="324">
        <v>1.2</v>
      </c>
      <c r="N45" s="324">
        <v>1.3</v>
      </c>
      <c r="O45" s="324">
        <v>1.2</v>
      </c>
      <c r="P45" s="324">
        <v>1.1000000000000001</v>
      </c>
      <c r="Q45" s="324">
        <v>1.3</v>
      </c>
      <c r="R45" s="324">
        <v>2.4</v>
      </c>
      <c r="S45" s="324">
        <v>4.2</v>
      </c>
      <c r="T45" s="324">
        <v>8.1999999999999993</v>
      </c>
      <c r="U45" s="324">
        <v>11.9</v>
      </c>
      <c r="V45" s="356">
        <v>12.6</v>
      </c>
      <c r="W45" s="304">
        <f t="shared" si="1"/>
        <v>9.6923076923076916</v>
      </c>
      <c r="X45" s="76"/>
    </row>
    <row r="46" spans="1:24" x14ac:dyDescent="0.25">
      <c r="A46" s="7"/>
      <c r="B46" s="299" t="s">
        <v>41</v>
      </c>
      <c r="C46" s="328">
        <v>0.1</v>
      </c>
      <c r="D46" s="328">
        <v>0.1</v>
      </c>
      <c r="E46" s="328">
        <v>0.2</v>
      </c>
      <c r="F46" s="328">
        <v>0.2</v>
      </c>
      <c r="G46" s="328">
        <v>0.1</v>
      </c>
      <c r="H46" s="328">
        <v>0.2</v>
      </c>
      <c r="I46" s="328">
        <v>0.2</v>
      </c>
      <c r="J46" s="328">
        <v>1</v>
      </c>
      <c r="K46" s="328">
        <v>0.2</v>
      </c>
      <c r="L46" s="328">
        <v>0.2</v>
      </c>
      <c r="M46" s="328">
        <v>0.3</v>
      </c>
      <c r="N46" s="328">
        <v>0.4</v>
      </c>
      <c r="O46" s="328">
        <v>0.3</v>
      </c>
      <c r="P46" s="328">
        <v>0.3</v>
      </c>
      <c r="Q46" s="328">
        <v>0.5</v>
      </c>
      <c r="R46" s="328">
        <v>1.1000000000000001</v>
      </c>
      <c r="S46" s="328">
        <v>2.1</v>
      </c>
      <c r="T46" s="328">
        <v>5.6</v>
      </c>
      <c r="U46" s="328">
        <v>9</v>
      </c>
      <c r="V46" s="356">
        <v>11</v>
      </c>
      <c r="W46" s="300">
        <f t="shared" si="1"/>
        <v>27.5</v>
      </c>
      <c r="X46" s="76"/>
    </row>
    <row r="47" spans="1:24" x14ac:dyDescent="0.25">
      <c r="A47" s="7"/>
      <c r="B47" s="299" t="s">
        <v>105</v>
      </c>
      <c r="C47" s="328"/>
      <c r="D47" s="328"/>
      <c r="E47" s="328"/>
      <c r="F47" s="328"/>
      <c r="G47" s="328"/>
      <c r="H47" s="328"/>
      <c r="I47" s="328"/>
      <c r="J47" s="328"/>
      <c r="K47" s="328"/>
      <c r="L47" s="328"/>
      <c r="M47" s="328"/>
      <c r="N47" s="328"/>
      <c r="O47" s="328">
        <v>0.1</v>
      </c>
      <c r="P47" s="328"/>
      <c r="Q47" s="328">
        <v>0.1</v>
      </c>
      <c r="R47" s="328">
        <v>0.2</v>
      </c>
      <c r="S47" s="328">
        <v>0.2</v>
      </c>
      <c r="T47" s="328">
        <v>0.6</v>
      </c>
      <c r="U47" s="328">
        <v>0.8</v>
      </c>
      <c r="V47" s="356">
        <v>1</v>
      </c>
      <c r="W47" s="300"/>
      <c r="X47" s="76"/>
    </row>
    <row r="48" spans="1:24" x14ac:dyDescent="0.25">
      <c r="A48" s="7"/>
      <c r="B48" s="299" t="s">
        <v>42</v>
      </c>
      <c r="C48" s="328">
        <v>0.1</v>
      </c>
      <c r="D48" s="328">
        <v>0.1</v>
      </c>
      <c r="E48" s="328">
        <v>0.1</v>
      </c>
      <c r="F48" s="328">
        <v>0.2</v>
      </c>
      <c r="G48" s="328">
        <v>0.1</v>
      </c>
      <c r="H48" s="328">
        <v>0.2</v>
      </c>
      <c r="I48" s="328">
        <v>0.2</v>
      </c>
      <c r="J48" s="328">
        <v>0.3</v>
      </c>
      <c r="K48" s="328">
        <v>0.2</v>
      </c>
      <c r="L48" s="328">
        <v>0.2</v>
      </c>
      <c r="M48" s="328">
        <v>0.3</v>
      </c>
      <c r="N48" s="328">
        <v>0.2</v>
      </c>
      <c r="O48" s="328">
        <v>0.3</v>
      </c>
      <c r="P48" s="328">
        <v>0.3</v>
      </c>
      <c r="Q48" s="328">
        <v>0.3</v>
      </c>
      <c r="R48" s="328">
        <v>0.6</v>
      </c>
      <c r="S48" s="328">
        <v>0.9</v>
      </c>
      <c r="T48" s="328">
        <v>2.7</v>
      </c>
      <c r="U48" s="328">
        <v>3.7</v>
      </c>
      <c r="V48" s="310">
        <v>4.7</v>
      </c>
      <c r="W48" s="300">
        <f t="shared" ref="W48:W54" si="2">V48/N48</f>
        <v>23.5</v>
      </c>
      <c r="X48" s="76"/>
    </row>
    <row r="49" spans="1:24" x14ac:dyDescent="0.25">
      <c r="A49" s="7"/>
      <c r="B49" s="299" t="s">
        <v>109</v>
      </c>
      <c r="C49" s="406"/>
      <c r="D49" s="406"/>
      <c r="E49" s="406"/>
      <c r="F49" s="406"/>
      <c r="G49" s="406"/>
      <c r="H49" s="407">
        <v>0.9</v>
      </c>
      <c r="I49" s="407">
        <v>1.1000000000000001</v>
      </c>
      <c r="J49" s="407">
        <v>1.2</v>
      </c>
      <c r="K49" s="407">
        <v>0.9</v>
      </c>
      <c r="L49" s="407">
        <v>1.8</v>
      </c>
      <c r="M49" s="407">
        <v>2.4</v>
      </c>
      <c r="N49" s="407">
        <v>1.2</v>
      </c>
      <c r="O49" s="407">
        <v>1.4</v>
      </c>
      <c r="P49" s="407">
        <v>1.6</v>
      </c>
      <c r="Q49" s="407">
        <v>1.2</v>
      </c>
      <c r="R49" s="407">
        <v>1.7</v>
      </c>
      <c r="S49" s="407">
        <v>2</v>
      </c>
      <c r="T49" s="407">
        <v>4.0999999999999996</v>
      </c>
      <c r="U49" s="407">
        <v>6.5</v>
      </c>
      <c r="V49" s="326">
        <v>7.3</v>
      </c>
      <c r="W49" s="411">
        <f t="shared" si="2"/>
        <v>6.083333333333333</v>
      </c>
      <c r="X49" s="76"/>
    </row>
    <row r="50" spans="1:24" ht="15.75" x14ac:dyDescent="0.25">
      <c r="A50" s="7"/>
      <c r="B50" s="93" t="s">
        <v>39</v>
      </c>
      <c r="C50" s="102">
        <v>0.7</v>
      </c>
      <c r="D50" s="102">
        <v>0.7</v>
      </c>
      <c r="E50" s="102">
        <v>0.6</v>
      </c>
      <c r="F50" s="102">
        <v>0.7</v>
      </c>
      <c r="G50" s="102">
        <v>0.7</v>
      </c>
      <c r="H50" s="102">
        <v>0.6</v>
      </c>
      <c r="I50" s="102">
        <v>0.7</v>
      </c>
      <c r="J50" s="102">
        <v>0.7</v>
      </c>
      <c r="K50" s="102">
        <v>0.8</v>
      </c>
      <c r="L50" s="102">
        <v>1</v>
      </c>
      <c r="M50" s="102">
        <v>1.1000000000000001</v>
      </c>
      <c r="N50" s="102">
        <v>1</v>
      </c>
      <c r="O50" s="102">
        <v>1.4</v>
      </c>
      <c r="P50" s="102">
        <v>1.9</v>
      </c>
      <c r="Q50" s="102">
        <v>2.7</v>
      </c>
      <c r="R50" s="102">
        <v>3.4</v>
      </c>
      <c r="S50" s="102">
        <v>4.0999999999999996</v>
      </c>
      <c r="T50" s="395">
        <v>4.9000000000000004</v>
      </c>
      <c r="U50" s="102">
        <v>4.9000000000000004</v>
      </c>
      <c r="V50" s="347">
        <v>4.7</v>
      </c>
      <c r="W50" s="94">
        <f t="shared" si="2"/>
        <v>4.7</v>
      </c>
      <c r="X50" s="76"/>
    </row>
    <row r="51" spans="1:24" x14ac:dyDescent="0.25">
      <c r="A51" s="5"/>
      <c r="B51" s="332" t="s">
        <v>0</v>
      </c>
      <c r="C51" s="311">
        <v>0.2</v>
      </c>
      <c r="D51" s="311">
        <v>0.2</v>
      </c>
      <c r="E51" s="311">
        <v>0.2</v>
      </c>
      <c r="F51" s="311">
        <v>0.2</v>
      </c>
      <c r="G51" s="311">
        <v>0.2</v>
      </c>
      <c r="H51" s="311">
        <v>0.2</v>
      </c>
      <c r="I51" s="311">
        <v>0.3</v>
      </c>
      <c r="J51" s="311">
        <v>0.2</v>
      </c>
      <c r="K51" s="311">
        <v>0.3</v>
      </c>
      <c r="L51" s="312">
        <v>0.4</v>
      </c>
      <c r="M51" s="312">
        <v>0.4</v>
      </c>
      <c r="N51" s="312">
        <v>0.4</v>
      </c>
      <c r="O51" s="312">
        <v>0.6</v>
      </c>
      <c r="P51" s="312">
        <v>0.8</v>
      </c>
      <c r="Q51" s="312">
        <v>1.2</v>
      </c>
      <c r="R51" s="312">
        <v>1.6</v>
      </c>
      <c r="S51" s="312">
        <v>2</v>
      </c>
      <c r="T51" s="312">
        <v>2.4</v>
      </c>
      <c r="U51" s="313">
        <v>2.5</v>
      </c>
      <c r="V51" s="419">
        <v>2.2999999999999998</v>
      </c>
      <c r="W51" s="350">
        <f t="shared" si="2"/>
        <v>5.7499999999999991</v>
      </c>
      <c r="X51" s="76"/>
    </row>
    <row r="52" spans="1:24" x14ac:dyDescent="0.25">
      <c r="A52" s="5"/>
      <c r="B52" s="330" t="s">
        <v>1</v>
      </c>
      <c r="C52" s="335">
        <v>1.2</v>
      </c>
      <c r="D52" s="335">
        <v>1.1000000000000001</v>
      </c>
      <c r="E52" s="335">
        <v>1</v>
      </c>
      <c r="F52" s="335">
        <v>1.2</v>
      </c>
      <c r="G52" s="335">
        <v>1.2</v>
      </c>
      <c r="H52" s="335">
        <v>1.1000000000000001</v>
      </c>
      <c r="I52" s="335">
        <v>1.1000000000000001</v>
      </c>
      <c r="J52" s="335">
        <v>1.2</v>
      </c>
      <c r="K52" s="335">
        <v>1.3</v>
      </c>
      <c r="L52" s="412">
        <v>1.6</v>
      </c>
      <c r="M52" s="412">
        <v>1.8</v>
      </c>
      <c r="N52" s="412">
        <v>1.6</v>
      </c>
      <c r="O52" s="412">
        <v>2.2999999999999998</v>
      </c>
      <c r="P52" s="412">
        <v>3.1</v>
      </c>
      <c r="Q52" s="412">
        <v>4.2</v>
      </c>
      <c r="R52" s="412">
        <v>5.2</v>
      </c>
      <c r="S52" s="412">
        <v>6.3</v>
      </c>
      <c r="T52" s="412">
        <v>7.5</v>
      </c>
      <c r="U52" s="412">
        <v>7.3</v>
      </c>
      <c r="V52" s="420">
        <v>7.1</v>
      </c>
      <c r="W52" s="408">
        <f t="shared" si="2"/>
        <v>4.4374999999999991</v>
      </c>
      <c r="X52" s="76"/>
    </row>
    <row r="53" spans="1:24" x14ac:dyDescent="0.25">
      <c r="A53" s="10"/>
      <c r="B53" s="299" t="s">
        <v>40</v>
      </c>
      <c r="C53" s="336">
        <v>0.7</v>
      </c>
      <c r="D53" s="336">
        <v>0.6</v>
      </c>
      <c r="E53" s="336">
        <v>0.6</v>
      </c>
      <c r="F53" s="336">
        <v>0.7</v>
      </c>
      <c r="G53" s="336">
        <v>0.7</v>
      </c>
      <c r="H53" s="336">
        <v>0.7</v>
      </c>
      <c r="I53" s="336">
        <v>0.7</v>
      </c>
      <c r="J53" s="336">
        <v>0.8</v>
      </c>
      <c r="K53" s="336">
        <v>0.9</v>
      </c>
      <c r="L53" s="336">
        <v>1.2</v>
      </c>
      <c r="M53" s="336">
        <v>1.3</v>
      </c>
      <c r="N53" s="336">
        <v>1.2</v>
      </c>
      <c r="O53" s="336">
        <v>1.8</v>
      </c>
      <c r="P53" s="336">
        <v>2.5</v>
      </c>
      <c r="Q53" s="336">
        <v>3.4</v>
      </c>
      <c r="R53" s="336">
        <v>4.4000000000000004</v>
      </c>
      <c r="S53" s="336">
        <v>5.4</v>
      </c>
      <c r="T53" s="336">
        <v>6.3</v>
      </c>
      <c r="U53" s="336">
        <v>6.1</v>
      </c>
      <c r="V53" s="415">
        <v>5.8</v>
      </c>
      <c r="W53" s="350">
        <f t="shared" si="2"/>
        <v>4.833333333333333</v>
      </c>
      <c r="X53" s="76"/>
    </row>
    <row r="54" spans="1:24" x14ac:dyDescent="0.25">
      <c r="A54" s="10"/>
      <c r="B54" s="299" t="s">
        <v>41</v>
      </c>
      <c r="C54" s="333">
        <v>0.8</v>
      </c>
      <c r="D54" s="333">
        <v>0.9</v>
      </c>
      <c r="E54" s="333">
        <v>0.8</v>
      </c>
      <c r="F54" s="333">
        <v>0.9</v>
      </c>
      <c r="G54" s="333">
        <v>0.8</v>
      </c>
      <c r="H54" s="333">
        <v>0.6</v>
      </c>
      <c r="I54" s="333">
        <v>0.8</v>
      </c>
      <c r="J54" s="333">
        <v>0.7</v>
      </c>
      <c r="K54" s="333">
        <v>0.8</v>
      </c>
      <c r="L54" s="333">
        <v>0.8</v>
      </c>
      <c r="M54" s="333">
        <v>0.9</v>
      </c>
      <c r="N54" s="333">
        <v>0.8</v>
      </c>
      <c r="O54" s="333">
        <v>1</v>
      </c>
      <c r="P54" s="333">
        <v>1.3</v>
      </c>
      <c r="Q54" s="333">
        <v>2</v>
      </c>
      <c r="R54" s="333">
        <v>2.5</v>
      </c>
      <c r="S54" s="333">
        <v>3.1</v>
      </c>
      <c r="T54" s="333">
        <v>4.5</v>
      </c>
      <c r="U54" s="333">
        <v>4.9000000000000004</v>
      </c>
      <c r="V54" s="416">
        <v>4.9000000000000004</v>
      </c>
      <c r="W54" s="354">
        <f t="shared" si="2"/>
        <v>6.125</v>
      </c>
      <c r="X54" s="76"/>
    </row>
    <row r="55" spans="1:24" x14ac:dyDescent="0.25">
      <c r="A55" s="74"/>
      <c r="B55" s="299" t="s">
        <v>105</v>
      </c>
      <c r="C55" s="314"/>
      <c r="D55" s="314"/>
      <c r="E55" s="314"/>
      <c r="F55" s="314"/>
      <c r="G55" s="314"/>
      <c r="H55" s="314"/>
      <c r="I55" s="314"/>
      <c r="J55" s="314"/>
      <c r="K55" s="314"/>
      <c r="L55" s="314"/>
      <c r="M55" s="314"/>
      <c r="N55" s="314"/>
      <c r="O55" s="314">
        <v>0.2</v>
      </c>
      <c r="P55" s="314">
        <v>0.2</v>
      </c>
      <c r="Q55" s="314">
        <v>0.3</v>
      </c>
      <c r="R55" s="314">
        <v>0.3</v>
      </c>
      <c r="S55" s="314">
        <v>0.5</v>
      </c>
      <c r="T55" s="314">
        <v>0.5</v>
      </c>
      <c r="U55" s="314">
        <v>0.5</v>
      </c>
      <c r="V55" s="417">
        <v>0.4</v>
      </c>
      <c r="W55" s="354"/>
      <c r="X55" s="76"/>
    </row>
    <row r="56" spans="1:24" x14ac:dyDescent="0.25">
      <c r="A56" s="74"/>
      <c r="B56" s="299" t="s">
        <v>42</v>
      </c>
      <c r="C56" s="413">
        <v>1.1000000000000001</v>
      </c>
      <c r="D56" s="413">
        <v>0.9</v>
      </c>
      <c r="E56" s="413">
        <v>0.9</v>
      </c>
      <c r="F56" s="413">
        <v>1</v>
      </c>
      <c r="G56" s="413">
        <v>1</v>
      </c>
      <c r="H56" s="413">
        <v>0.7</v>
      </c>
      <c r="I56" s="413">
        <v>0.8</v>
      </c>
      <c r="J56" s="413">
        <v>0.8</v>
      </c>
      <c r="K56" s="413">
        <v>0.8</v>
      </c>
      <c r="L56" s="413">
        <v>1</v>
      </c>
      <c r="M56" s="413">
        <v>1</v>
      </c>
      <c r="N56" s="413">
        <v>0.8</v>
      </c>
      <c r="O56" s="413">
        <v>1</v>
      </c>
      <c r="P56" s="413">
        <v>1.3</v>
      </c>
      <c r="Q56" s="413">
        <v>1.6</v>
      </c>
      <c r="R56" s="413">
        <v>1.9</v>
      </c>
      <c r="S56" s="413">
        <v>2.2999999999999998</v>
      </c>
      <c r="T56" s="413">
        <v>2.8</v>
      </c>
      <c r="U56" s="413">
        <v>2.9</v>
      </c>
      <c r="V56" s="416">
        <v>3.1</v>
      </c>
      <c r="W56" s="354">
        <f>V56/N56</f>
        <v>3.875</v>
      </c>
      <c r="X56" s="76"/>
    </row>
    <row r="57" spans="1:24" x14ac:dyDescent="0.25">
      <c r="A57" s="76"/>
      <c r="B57" s="299" t="s">
        <v>109</v>
      </c>
      <c r="C57" s="365"/>
      <c r="D57" s="365"/>
      <c r="E57" s="365"/>
      <c r="F57" s="365"/>
      <c r="G57" s="365"/>
      <c r="H57" s="365"/>
      <c r="I57" s="365"/>
      <c r="J57" s="365"/>
      <c r="K57" s="314">
        <v>0.9</v>
      </c>
      <c r="L57" s="365"/>
      <c r="M57" s="365">
        <v>1.3</v>
      </c>
      <c r="N57" s="365">
        <v>1.1000000000000001</v>
      </c>
      <c r="O57" s="365">
        <v>1.8</v>
      </c>
      <c r="P57" s="365">
        <v>1.7</v>
      </c>
      <c r="Q57" s="365">
        <v>2.7</v>
      </c>
      <c r="R57" s="365">
        <v>3.7</v>
      </c>
      <c r="S57" s="365">
        <v>4.4000000000000004</v>
      </c>
      <c r="T57" s="365">
        <v>5</v>
      </c>
      <c r="U57" s="421">
        <v>5.2</v>
      </c>
      <c r="V57" s="418">
        <v>5.0999999999999996</v>
      </c>
      <c r="W57" s="350">
        <f>V57/N57</f>
        <v>4.6363636363636358</v>
      </c>
      <c r="X57" s="76"/>
    </row>
    <row r="58" spans="1:24" ht="15.75" x14ac:dyDescent="0.25">
      <c r="A58" s="76"/>
      <c r="B58" s="93" t="s">
        <v>82</v>
      </c>
      <c r="C58" s="102">
        <v>1.4</v>
      </c>
      <c r="D58" s="102">
        <v>1.3</v>
      </c>
      <c r="E58" s="102">
        <v>1.3</v>
      </c>
      <c r="F58" s="102">
        <v>1.6</v>
      </c>
      <c r="G58" s="102">
        <v>1.8</v>
      </c>
      <c r="H58" s="102">
        <v>1.9</v>
      </c>
      <c r="I58" s="102">
        <v>2.1</v>
      </c>
      <c r="J58" s="102">
        <v>2.5</v>
      </c>
      <c r="K58" s="102">
        <v>2.2000000000000002</v>
      </c>
      <c r="L58" s="102">
        <v>1.7</v>
      </c>
      <c r="M58" s="102">
        <v>1.4</v>
      </c>
      <c r="N58" s="102">
        <v>1.3</v>
      </c>
      <c r="O58" s="102">
        <v>1.5</v>
      </c>
      <c r="P58" s="102">
        <v>1.4</v>
      </c>
      <c r="Q58" s="102">
        <v>1.6</v>
      </c>
      <c r="R58" s="102">
        <v>1.7</v>
      </c>
      <c r="S58" s="102">
        <v>2.1</v>
      </c>
      <c r="T58" s="395">
        <v>3.2</v>
      </c>
      <c r="U58" s="102">
        <v>4.3</v>
      </c>
      <c r="V58" s="102">
        <v>4.5</v>
      </c>
      <c r="W58" s="94">
        <f>V58/N58</f>
        <v>3.4615384615384612</v>
      </c>
      <c r="X58" s="76"/>
    </row>
    <row r="59" spans="1:24" x14ac:dyDescent="0.25">
      <c r="A59" s="76"/>
      <c r="B59" s="431" t="s">
        <v>0</v>
      </c>
      <c r="C59" s="426">
        <v>0.6</v>
      </c>
      <c r="D59" s="426">
        <v>0.6</v>
      </c>
      <c r="E59" s="426">
        <v>0.7</v>
      </c>
      <c r="F59" s="426">
        <v>0.8</v>
      </c>
      <c r="G59" s="426">
        <v>0.9</v>
      </c>
      <c r="H59" s="426">
        <v>1</v>
      </c>
      <c r="I59" s="426">
        <v>1.1000000000000001</v>
      </c>
      <c r="J59" s="426">
        <v>1.3</v>
      </c>
      <c r="K59" s="426">
        <v>1.1000000000000001</v>
      </c>
      <c r="L59" s="427">
        <v>0.9</v>
      </c>
      <c r="M59" s="427">
        <v>0.7</v>
      </c>
      <c r="N59" s="427">
        <v>0.7</v>
      </c>
      <c r="O59" s="427">
        <v>0.8</v>
      </c>
      <c r="P59" s="427">
        <v>0.8</v>
      </c>
      <c r="Q59" s="427">
        <v>0.9</v>
      </c>
      <c r="R59" s="427">
        <v>1</v>
      </c>
      <c r="S59" s="427">
        <v>1.2</v>
      </c>
      <c r="T59" s="427">
        <v>1.8</v>
      </c>
      <c r="U59" s="427">
        <v>2.5</v>
      </c>
      <c r="V59" s="400">
        <v>2.6</v>
      </c>
      <c r="W59" s="428">
        <f>V59/L59</f>
        <v>2.8888888888888888</v>
      </c>
      <c r="X59" s="76"/>
    </row>
    <row r="60" spans="1:24" x14ac:dyDescent="0.25">
      <c r="A60" s="76"/>
      <c r="B60" s="301" t="s">
        <v>1</v>
      </c>
      <c r="C60" s="338">
        <v>2.1</v>
      </c>
      <c r="D60" s="338">
        <v>1.9</v>
      </c>
      <c r="E60" s="338">
        <v>2</v>
      </c>
      <c r="F60" s="338">
        <v>2.4</v>
      </c>
      <c r="G60" s="338">
        <v>2.7</v>
      </c>
      <c r="H60" s="338">
        <v>2.8</v>
      </c>
      <c r="I60" s="338">
        <v>3.1</v>
      </c>
      <c r="J60" s="338">
        <v>3.8</v>
      </c>
      <c r="K60" s="338">
        <v>3.2</v>
      </c>
      <c r="L60" s="432">
        <v>2.5</v>
      </c>
      <c r="M60" s="432">
        <v>2.1</v>
      </c>
      <c r="N60" s="432">
        <v>2</v>
      </c>
      <c r="O60" s="432">
        <v>2.2000000000000002</v>
      </c>
      <c r="P60" s="432">
        <v>2</v>
      </c>
      <c r="Q60" s="432">
        <v>2.2999999999999998</v>
      </c>
      <c r="R60" s="432">
        <v>2.4</v>
      </c>
      <c r="S60" s="432">
        <v>3.1</v>
      </c>
      <c r="T60" s="432">
        <v>4.7</v>
      </c>
      <c r="U60" s="432">
        <v>6.2</v>
      </c>
      <c r="V60" s="404">
        <v>6.4</v>
      </c>
      <c r="W60" s="351">
        <f>V60/L60</f>
        <v>2.56</v>
      </c>
      <c r="X60" s="76"/>
    </row>
    <row r="61" spans="1:24" x14ac:dyDescent="0.25">
      <c r="A61" s="76"/>
      <c r="B61" s="299" t="s">
        <v>40</v>
      </c>
      <c r="C61" s="336">
        <v>1</v>
      </c>
      <c r="D61" s="336">
        <v>1</v>
      </c>
      <c r="E61" s="336">
        <v>1</v>
      </c>
      <c r="F61" s="336">
        <v>1.3</v>
      </c>
      <c r="G61" s="336">
        <v>1.6</v>
      </c>
      <c r="H61" s="336">
        <v>1.7</v>
      </c>
      <c r="I61" s="336">
        <v>1.9</v>
      </c>
      <c r="J61" s="336">
        <v>2.2999999999999998</v>
      </c>
      <c r="K61" s="336">
        <v>2</v>
      </c>
      <c r="L61" s="336">
        <v>1.6</v>
      </c>
      <c r="M61" s="336">
        <v>1.3</v>
      </c>
      <c r="N61" s="336">
        <v>1.2</v>
      </c>
      <c r="O61" s="336">
        <v>1.4</v>
      </c>
      <c r="P61" s="336">
        <v>1.3</v>
      </c>
      <c r="Q61" s="336">
        <v>1.5</v>
      </c>
      <c r="R61" s="336">
        <v>1.7</v>
      </c>
      <c r="S61" s="336">
        <v>2.2000000000000002</v>
      </c>
      <c r="T61" s="336">
        <v>3.4</v>
      </c>
      <c r="U61" s="336">
        <v>4.5999999999999996</v>
      </c>
      <c r="V61" s="386">
        <v>4.5999999999999996</v>
      </c>
      <c r="W61" s="350">
        <f t="shared" ref="W61:W66" si="3">V61/N61</f>
        <v>3.833333333333333</v>
      </c>
      <c r="X61" s="76"/>
    </row>
    <row r="62" spans="1:24" x14ac:dyDescent="0.25">
      <c r="A62" s="76"/>
      <c r="B62" s="299" t="s">
        <v>41</v>
      </c>
      <c r="C62" s="333">
        <v>3.7</v>
      </c>
      <c r="D62" s="333">
        <v>3.3</v>
      </c>
      <c r="E62" s="333">
        <v>3.6</v>
      </c>
      <c r="F62" s="333">
        <v>4</v>
      </c>
      <c r="G62" s="333">
        <v>4.0999999999999996</v>
      </c>
      <c r="H62" s="333">
        <v>4.3</v>
      </c>
      <c r="I62" s="333">
        <v>4.9000000000000004</v>
      </c>
      <c r="J62" s="333">
        <v>5.6</v>
      </c>
      <c r="K62" s="333">
        <v>4.7</v>
      </c>
      <c r="L62" s="333">
        <v>3.4</v>
      </c>
      <c r="M62" s="333">
        <v>3.2</v>
      </c>
      <c r="N62" s="333">
        <v>3.1</v>
      </c>
      <c r="O62" s="333">
        <v>3.1</v>
      </c>
      <c r="P62" s="333">
        <v>3</v>
      </c>
      <c r="Q62" s="333">
        <v>3.4</v>
      </c>
      <c r="R62" s="333">
        <v>3.4</v>
      </c>
      <c r="S62" s="333">
        <v>4</v>
      </c>
      <c r="T62" s="333">
        <v>6.1</v>
      </c>
      <c r="U62" s="333">
        <v>8.3000000000000007</v>
      </c>
      <c r="V62" s="389">
        <v>9</v>
      </c>
      <c r="W62" s="354">
        <f t="shared" si="3"/>
        <v>2.903225806451613</v>
      </c>
      <c r="X62" s="76"/>
    </row>
    <row r="63" spans="1:24" x14ac:dyDescent="0.25">
      <c r="A63" s="76"/>
      <c r="B63" s="299" t="s">
        <v>105</v>
      </c>
      <c r="C63" s="333"/>
      <c r="D63" s="333"/>
      <c r="E63" s="333">
        <v>0.2</v>
      </c>
      <c r="F63" s="333">
        <v>0.2</v>
      </c>
      <c r="G63" s="333">
        <v>0.2</v>
      </c>
      <c r="H63" s="333">
        <v>0.2</v>
      </c>
      <c r="I63" s="333">
        <v>0.2</v>
      </c>
      <c r="J63" s="333">
        <v>0.4</v>
      </c>
      <c r="K63" s="333">
        <v>0.3</v>
      </c>
      <c r="L63" s="333">
        <v>0.2</v>
      </c>
      <c r="M63" s="333">
        <v>0.2</v>
      </c>
      <c r="N63" s="333">
        <v>0.2</v>
      </c>
      <c r="O63" s="333">
        <v>0.2</v>
      </c>
      <c r="P63" s="333">
        <v>0.2</v>
      </c>
      <c r="Q63" s="333">
        <v>0.2</v>
      </c>
      <c r="R63" s="333">
        <v>0.2</v>
      </c>
      <c r="S63" s="333">
        <v>0.3</v>
      </c>
      <c r="T63" s="333">
        <v>0.4</v>
      </c>
      <c r="U63" s="333">
        <v>0.6</v>
      </c>
      <c r="V63" s="430">
        <v>0.6</v>
      </c>
      <c r="W63" s="354">
        <f t="shared" si="3"/>
        <v>2.9999999999999996</v>
      </c>
      <c r="X63" s="76"/>
    </row>
    <row r="64" spans="1:24" x14ac:dyDescent="0.25">
      <c r="A64" s="76"/>
      <c r="B64" s="299" t="s">
        <v>42</v>
      </c>
      <c r="C64" s="413">
        <v>1.7</v>
      </c>
      <c r="D64" s="413">
        <v>1.3</v>
      </c>
      <c r="E64" s="413">
        <v>1.3</v>
      </c>
      <c r="F64" s="413">
        <v>1.5</v>
      </c>
      <c r="G64" s="413">
        <v>1.6</v>
      </c>
      <c r="H64" s="413">
        <v>1.4</v>
      </c>
      <c r="I64" s="413">
        <v>1.7</v>
      </c>
      <c r="J64" s="413">
        <v>1.9</v>
      </c>
      <c r="K64" s="413">
        <v>1.6</v>
      </c>
      <c r="L64" s="413">
        <v>1.3</v>
      </c>
      <c r="M64" s="413">
        <v>1.1000000000000001</v>
      </c>
      <c r="N64" s="413">
        <v>0.9</v>
      </c>
      <c r="O64" s="413">
        <v>1.1000000000000001</v>
      </c>
      <c r="P64" s="413">
        <v>1</v>
      </c>
      <c r="Q64" s="413">
        <v>1.1000000000000001</v>
      </c>
      <c r="R64" s="413">
        <v>1</v>
      </c>
      <c r="S64" s="413">
        <v>1.3</v>
      </c>
      <c r="T64" s="413">
        <v>2</v>
      </c>
      <c r="U64" s="413">
        <v>2.5</v>
      </c>
      <c r="V64" s="389">
        <v>3</v>
      </c>
      <c r="W64" s="354">
        <f t="shared" si="3"/>
        <v>3.333333333333333</v>
      </c>
      <c r="X64" s="76"/>
    </row>
    <row r="65" spans="1:24" x14ac:dyDescent="0.25">
      <c r="A65" s="76"/>
      <c r="B65" s="299" t="s">
        <v>109</v>
      </c>
      <c r="C65" s="421">
        <v>0.9</v>
      </c>
      <c r="D65" s="488">
        <v>1</v>
      </c>
      <c r="E65" s="421">
        <v>1.1000000000000001</v>
      </c>
      <c r="F65" s="488">
        <v>1</v>
      </c>
      <c r="G65" s="421">
        <v>1.7</v>
      </c>
      <c r="H65" s="421">
        <v>1.5</v>
      </c>
      <c r="I65" s="421">
        <v>2.2999999999999998</v>
      </c>
      <c r="J65" s="421">
        <v>1.6</v>
      </c>
      <c r="K65" s="421">
        <v>2</v>
      </c>
      <c r="L65" s="421">
        <v>1.5</v>
      </c>
      <c r="M65" s="421">
        <v>1.7</v>
      </c>
      <c r="N65" s="421">
        <v>1.8</v>
      </c>
      <c r="O65" s="421">
        <v>1.5</v>
      </c>
      <c r="P65" s="421">
        <v>1.5</v>
      </c>
      <c r="Q65" s="421">
        <v>1.2</v>
      </c>
      <c r="R65" s="421">
        <v>1.3</v>
      </c>
      <c r="S65" s="421">
        <v>1.6</v>
      </c>
      <c r="T65" s="421">
        <v>2.1</v>
      </c>
      <c r="U65" s="421">
        <v>2.4</v>
      </c>
      <c r="V65" s="388">
        <v>3.3</v>
      </c>
      <c r="W65" s="350">
        <f t="shared" si="3"/>
        <v>1.8333333333333333</v>
      </c>
      <c r="X65" s="76"/>
    </row>
    <row r="66" spans="1:24" ht="15.75" x14ac:dyDescent="0.25">
      <c r="A66" s="10"/>
      <c r="B66" s="397" t="s">
        <v>32</v>
      </c>
      <c r="C66" s="347">
        <v>0.2</v>
      </c>
      <c r="D66" s="347">
        <v>0.2</v>
      </c>
      <c r="E66" s="347">
        <v>0.2</v>
      </c>
      <c r="F66" s="347">
        <v>0.3</v>
      </c>
      <c r="G66" s="347">
        <v>0.4</v>
      </c>
      <c r="H66" s="347">
        <v>0.4</v>
      </c>
      <c r="I66" s="347">
        <v>0.5</v>
      </c>
      <c r="J66" s="347">
        <v>0.5</v>
      </c>
      <c r="K66" s="347">
        <v>0.4</v>
      </c>
      <c r="L66" s="347">
        <v>0.4</v>
      </c>
      <c r="M66" s="347">
        <v>0.5</v>
      </c>
      <c r="N66" s="347">
        <v>0.6</v>
      </c>
      <c r="O66" s="347">
        <v>0.7</v>
      </c>
      <c r="P66" s="347">
        <v>0.8</v>
      </c>
      <c r="Q66" s="347">
        <v>1.2</v>
      </c>
      <c r="R66" s="347">
        <v>1.4</v>
      </c>
      <c r="S66" s="347">
        <v>1.8</v>
      </c>
      <c r="T66" s="396">
        <v>2.4</v>
      </c>
      <c r="U66" s="347">
        <v>3.2</v>
      </c>
      <c r="V66" s="347">
        <v>3.9</v>
      </c>
      <c r="W66" s="425">
        <f t="shared" si="3"/>
        <v>6.5</v>
      </c>
      <c r="X66" s="76"/>
    </row>
    <row r="67" spans="1:24" x14ac:dyDescent="0.25">
      <c r="A67" s="10"/>
      <c r="B67" s="299" t="s">
        <v>0</v>
      </c>
      <c r="C67" s="342">
        <v>0.1</v>
      </c>
      <c r="D67" s="342">
        <v>0.1</v>
      </c>
      <c r="E67" s="342">
        <v>0.1</v>
      </c>
      <c r="F67" s="342">
        <v>0.2</v>
      </c>
      <c r="G67" s="342">
        <v>0.2</v>
      </c>
      <c r="H67" s="342">
        <v>0.3</v>
      </c>
      <c r="I67" s="342">
        <v>0.3</v>
      </c>
      <c r="J67" s="342">
        <v>0.3</v>
      </c>
      <c r="K67" s="342">
        <v>0.3</v>
      </c>
      <c r="L67" s="316">
        <v>0.2</v>
      </c>
      <c r="M67" s="316">
        <v>0.3</v>
      </c>
      <c r="N67" s="316">
        <v>0.4</v>
      </c>
      <c r="O67" s="392">
        <v>0.4</v>
      </c>
      <c r="P67" s="316">
        <v>0.5</v>
      </c>
      <c r="Q67" s="316">
        <v>0.7</v>
      </c>
      <c r="R67" s="316">
        <v>0.8</v>
      </c>
      <c r="S67" s="316">
        <v>1.1000000000000001</v>
      </c>
      <c r="T67" s="343">
        <v>1.4</v>
      </c>
      <c r="U67" s="317">
        <v>1.9</v>
      </c>
      <c r="V67" s="400">
        <v>2.4</v>
      </c>
      <c r="W67" s="424">
        <f>V67/L67</f>
        <v>11.999999999999998</v>
      </c>
      <c r="X67" s="76"/>
    </row>
    <row r="68" spans="1:24" x14ac:dyDescent="0.25">
      <c r="A68" s="10"/>
      <c r="B68" s="301" t="s">
        <v>1</v>
      </c>
      <c r="C68" s="344">
        <v>0.3</v>
      </c>
      <c r="D68" s="344">
        <v>0.3</v>
      </c>
      <c r="E68" s="344">
        <v>0.3</v>
      </c>
      <c r="F68" s="344">
        <v>0.5</v>
      </c>
      <c r="G68" s="344">
        <v>0.6</v>
      </c>
      <c r="H68" s="344">
        <v>0.6</v>
      </c>
      <c r="I68" s="344">
        <v>0.8</v>
      </c>
      <c r="J68" s="344">
        <v>0.7</v>
      </c>
      <c r="K68" s="344">
        <v>0.7</v>
      </c>
      <c r="L68" s="343">
        <v>0.6</v>
      </c>
      <c r="M68" s="343">
        <v>0.8</v>
      </c>
      <c r="N68" s="343">
        <v>0.8</v>
      </c>
      <c r="O68" s="345">
        <v>1</v>
      </c>
      <c r="P68" s="320">
        <v>1.2</v>
      </c>
      <c r="Q68" s="320">
        <v>1.6</v>
      </c>
      <c r="R68" s="320">
        <v>1.9</v>
      </c>
      <c r="S68" s="320">
        <v>2.5</v>
      </c>
      <c r="T68" s="320">
        <v>3.4</v>
      </c>
      <c r="U68" s="346">
        <v>4.5</v>
      </c>
      <c r="V68" s="429">
        <v>5.5</v>
      </c>
      <c r="W68" s="361">
        <f>V68/L68</f>
        <v>9.1666666666666679</v>
      </c>
      <c r="X68" s="76"/>
    </row>
    <row r="69" spans="1:24" x14ac:dyDescent="0.25">
      <c r="A69" s="76"/>
      <c r="B69" s="299" t="s">
        <v>40</v>
      </c>
      <c r="C69" s="336">
        <v>0.2</v>
      </c>
      <c r="D69" s="336">
        <v>0.2</v>
      </c>
      <c r="E69" s="336">
        <v>0.2</v>
      </c>
      <c r="F69" s="336">
        <v>0.4</v>
      </c>
      <c r="G69" s="336">
        <v>0.5</v>
      </c>
      <c r="H69" s="336">
        <v>0.5</v>
      </c>
      <c r="I69" s="336">
        <v>0.6</v>
      </c>
      <c r="J69" s="336">
        <v>0.6</v>
      </c>
      <c r="K69" s="336">
        <v>0.6</v>
      </c>
      <c r="L69" s="336">
        <v>0.5</v>
      </c>
      <c r="M69" s="336">
        <v>0.6</v>
      </c>
      <c r="N69" s="336">
        <v>0.7</v>
      </c>
      <c r="O69" s="336">
        <v>0.9</v>
      </c>
      <c r="P69" s="336">
        <v>1</v>
      </c>
      <c r="Q69" s="336">
        <v>1.4</v>
      </c>
      <c r="R69" s="336">
        <v>1.7</v>
      </c>
      <c r="S69" s="336">
        <v>2.2000000000000002</v>
      </c>
      <c r="T69" s="336">
        <v>3</v>
      </c>
      <c r="U69" s="337">
        <v>4.2</v>
      </c>
      <c r="V69" s="434">
        <v>5</v>
      </c>
      <c r="W69" s="350">
        <f>V69/N69</f>
        <v>7.1428571428571432</v>
      </c>
      <c r="X69" s="76"/>
    </row>
    <row r="70" spans="1:24" x14ac:dyDescent="0.25">
      <c r="A70" s="76"/>
      <c r="B70" s="299" t="s">
        <v>41</v>
      </c>
      <c r="C70" s="333">
        <v>0.1</v>
      </c>
      <c r="D70" s="333"/>
      <c r="E70" s="333"/>
      <c r="F70" s="333">
        <v>0.1</v>
      </c>
      <c r="G70" s="333">
        <v>0.1</v>
      </c>
      <c r="H70" s="333">
        <v>0.1</v>
      </c>
      <c r="I70" s="333">
        <v>0.2</v>
      </c>
      <c r="J70" s="333">
        <v>0.2</v>
      </c>
      <c r="K70" s="333">
        <v>0.2</v>
      </c>
      <c r="L70" s="333">
        <v>0.2</v>
      </c>
      <c r="M70" s="333">
        <v>0.1</v>
      </c>
      <c r="N70" s="333">
        <v>0.2</v>
      </c>
      <c r="O70" s="333">
        <v>0.2</v>
      </c>
      <c r="P70" s="333">
        <v>0.3</v>
      </c>
      <c r="Q70" s="333">
        <v>0.4</v>
      </c>
      <c r="R70" s="333">
        <v>0.5</v>
      </c>
      <c r="S70" s="333">
        <v>0.8</v>
      </c>
      <c r="T70" s="333">
        <v>1.2</v>
      </c>
      <c r="U70" s="334">
        <v>1.6</v>
      </c>
      <c r="V70" s="389">
        <v>2.2000000000000002</v>
      </c>
      <c r="W70" s="354">
        <f>V70/N70</f>
        <v>11</v>
      </c>
      <c r="X70" s="76"/>
    </row>
    <row r="71" spans="1:24" x14ac:dyDescent="0.25">
      <c r="A71" s="76"/>
      <c r="B71" s="299" t="s">
        <v>105</v>
      </c>
      <c r="C71" s="314"/>
      <c r="D71" s="314"/>
      <c r="E71" s="314">
        <v>0.2</v>
      </c>
      <c r="F71" s="314">
        <v>0.2</v>
      </c>
      <c r="G71" s="314">
        <v>0.3</v>
      </c>
      <c r="H71" s="314">
        <v>0.2</v>
      </c>
      <c r="I71" s="314">
        <v>0.3</v>
      </c>
      <c r="J71" s="314">
        <v>0.3</v>
      </c>
      <c r="K71" s="314">
        <v>0.2</v>
      </c>
      <c r="L71" s="314">
        <v>0.3</v>
      </c>
      <c r="M71" s="314">
        <v>0.4</v>
      </c>
      <c r="N71" s="314">
        <v>0.4</v>
      </c>
      <c r="O71" s="314">
        <v>0.4</v>
      </c>
      <c r="P71" s="314">
        <v>0.4</v>
      </c>
      <c r="Q71" s="314">
        <v>0.5</v>
      </c>
      <c r="R71" s="314">
        <v>0.5</v>
      </c>
      <c r="S71" s="314">
        <v>0.7</v>
      </c>
      <c r="T71" s="314">
        <v>0.8</v>
      </c>
      <c r="U71" s="348">
        <v>1</v>
      </c>
      <c r="V71" s="435">
        <v>1.3</v>
      </c>
      <c r="W71" s="354">
        <f>V71/N71</f>
        <v>3.25</v>
      </c>
      <c r="X71" s="76"/>
    </row>
    <row r="72" spans="1:24" x14ac:dyDescent="0.25">
      <c r="A72" s="76"/>
      <c r="B72" s="299" t="s">
        <v>42</v>
      </c>
      <c r="C72" s="413">
        <v>0.2</v>
      </c>
      <c r="D72" s="413">
        <v>0.2</v>
      </c>
      <c r="E72" s="413">
        <v>0.2</v>
      </c>
      <c r="F72" s="413">
        <v>0.3</v>
      </c>
      <c r="G72" s="413">
        <v>0.4</v>
      </c>
      <c r="H72" s="413">
        <v>0.4</v>
      </c>
      <c r="I72" s="413">
        <v>0.5</v>
      </c>
      <c r="J72" s="413">
        <v>0.5</v>
      </c>
      <c r="K72" s="413">
        <v>0.4</v>
      </c>
      <c r="L72" s="413">
        <v>0.4</v>
      </c>
      <c r="M72" s="413">
        <v>0.4</v>
      </c>
      <c r="N72" s="413">
        <v>0.5</v>
      </c>
      <c r="O72" s="413">
        <v>0.5</v>
      </c>
      <c r="P72" s="413">
        <v>0.6</v>
      </c>
      <c r="Q72" s="413">
        <v>0.9</v>
      </c>
      <c r="R72" s="413">
        <v>1</v>
      </c>
      <c r="S72" s="413">
        <v>1.4</v>
      </c>
      <c r="T72" s="413">
        <v>1.5</v>
      </c>
      <c r="U72" s="414">
        <v>2</v>
      </c>
      <c r="V72" s="389">
        <v>2.5</v>
      </c>
      <c r="W72" s="354">
        <f>V72/N72</f>
        <v>5</v>
      </c>
      <c r="X72" s="76"/>
    </row>
    <row r="73" spans="1:24" x14ac:dyDescent="0.25">
      <c r="A73" s="76"/>
      <c r="B73" s="299" t="s">
        <v>109</v>
      </c>
      <c r="C73" s="364"/>
      <c r="D73" s="365"/>
      <c r="E73" s="365"/>
      <c r="F73" s="365"/>
      <c r="G73" s="365"/>
      <c r="H73" s="365">
        <v>1.3</v>
      </c>
      <c r="I73" s="365">
        <v>1.5</v>
      </c>
      <c r="J73" s="365">
        <v>1.2</v>
      </c>
      <c r="K73" s="365">
        <v>0.9</v>
      </c>
      <c r="L73" s="365">
        <v>1.1000000000000001</v>
      </c>
      <c r="M73" s="365">
        <v>1.2</v>
      </c>
      <c r="N73" s="365">
        <v>1.5</v>
      </c>
      <c r="O73" s="365">
        <v>2.4</v>
      </c>
      <c r="P73" s="365">
        <v>2.6</v>
      </c>
      <c r="Q73" s="365">
        <v>3.5</v>
      </c>
      <c r="R73" s="365">
        <v>4.5</v>
      </c>
      <c r="S73" s="365">
        <v>5.4</v>
      </c>
      <c r="T73" s="365">
        <v>6.9</v>
      </c>
      <c r="U73" s="433">
        <v>8.5</v>
      </c>
      <c r="V73" s="436">
        <v>10.8</v>
      </c>
      <c r="W73" s="350">
        <f>V73/N73</f>
        <v>7.2</v>
      </c>
      <c r="X73" s="76"/>
    </row>
    <row r="74" spans="1:24" x14ac:dyDescent="0.25">
      <c r="A74" s="5"/>
      <c r="B74" s="299"/>
      <c r="C74" s="76"/>
      <c r="D74" s="76"/>
      <c r="E74" s="76"/>
      <c r="F74" s="76"/>
      <c r="G74" s="76"/>
      <c r="H74" s="76"/>
      <c r="I74" s="76"/>
      <c r="J74" s="76"/>
      <c r="K74" s="76"/>
      <c r="L74" s="76"/>
      <c r="M74" s="76"/>
      <c r="N74" s="76"/>
      <c r="O74" s="76"/>
      <c r="P74" s="76"/>
      <c r="Q74" s="76"/>
      <c r="R74" s="76"/>
      <c r="S74" s="76"/>
      <c r="T74" s="76"/>
      <c r="U74" s="76"/>
      <c r="V74" s="76"/>
      <c r="W74" s="76"/>
      <c r="X74" s="76"/>
    </row>
    <row r="75" spans="1:24" ht="17.25" x14ac:dyDescent="0.25">
      <c r="A75" s="5"/>
      <c r="B75" s="64" t="s">
        <v>44</v>
      </c>
      <c r="C75" s="76"/>
      <c r="D75" s="76"/>
      <c r="E75" s="76"/>
      <c r="F75" s="76"/>
      <c r="G75" s="76"/>
      <c r="H75" s="76"/>
      <c r="I75" s="76"/>
      <c r="J75" s="76"/>
      <c r="K75" s="76"/>
      <c r="L75" s="76"/>
      <c r="M75" s="76"/>
      <c r="N75" s="76"/>
      <c r="O75" s="76"/>
      <c r="P75" s="76"/>
      <c r="Q75" s="76"/>
      <c r="R75" s="76"/>
      <c r="S75" s="76"/>
      <c r="T75" s="76"/>
      <c r="U75" s="76"/>
      <c r="V75" s="76"/>
      <c r="W75" s="76"/>
      <c r="X75" s="76"/>
    </row>
    <row r="76" spans="1:24" ht="17.25" x14ac:dyDescent="0.25">
      <c r="A76" s="5"/>
      <c r="B76" s="64" t="s">
        <v>46</v>
      </c>
      <c r="C76" s="76"/>
      <c r="D76" s="76"/>
      <c r="E76" s="76"/>
      <c r="F76" s="76"/>
      <c r="G76" s="76"/>
      <c r="H76" s="76"/>
      <c r="I76" s="76"/>
      <c r="J76" s="76"/>
      <c r="K76" s="76"/>
      <c r="L76" s="76"/>
      <c r="M76" s="76"/>
      <c r="N76" s="76"/>
      <c r="O76" s="76"/>
      <c r="P76" s="76"/>
      <c r="Q76" s="76"/>
      <c r="R76" s="76"/>
      <c r="S76" s="76"/>
      <c r="T76" s="76"/>
      <c r="U76" s="76"/>
      <c r="V76" s="76"/>
      <c r="W76" s="76"/>
      <c r="X76" s="76"/>
    </row>
    <row r="77" spans="1:24" ht="17.25" x14ac:dyDescent="0.25">
      <c r="A77" s="76"/>
      <c r="B77" s="46" t="s">
        <v>47</v>
      </c>
      <c r="C77" s="76"/>
      <c r="D77" s="76"/>
      <c r="E77" s="76"/>
      <c r="F77" s="76"/>
      <c r="G77" s="76"/>
      <c r="H77" s="76"/>
      <c r="I77" s="76"/>
      <c r="J77" s="76"/>
      <c r="K77" s="76"/>
      <c r="L77" s="76"/>
      <c r="M77" s="76"/>
      <c r="N77" s="76"/>
      <c r="O77" s="76"/>
      <c r="P77" s="76"/>
      <c r="Q77" s="76"/>
      <c r="R77" s="76"/>
      <c r="S77" s="76"/>
      <c r="T77" s="76"/>
      <c r="U77" s="76"/>
      <c r="V77" s="76"/>
      <c r="W77" s="76"/>
      <c r="X77" s="76"/>
    </row>
    <row r="78" spans="1:24" ht="17.25" x14ac:dyDescent="0.25">
      <c r="A78" s="76"/>
      <c r="B78" s="64" t="s">
        <v>45</v>
      </c>
      <c r="C78" s="76"/>
      <c r="D78" s="76"/>
      <c r="E78" s="76"/>
      <c r="F78" s="76"/>
      <c r="G78" s="76"/>
      <c r="H78" s="76"/>
      <c r="I78" s="76"/>
      <c r="J78" s="76"/>
      <c r="K78" s="76"/>
      <c r="L78" s="76"/>
      <c r="M78" s="76"/>
      <c r="N78" s="76"/>
      <c r="O78" s="76"/>
      <c r="P78" s="76"/>
      <c r="Q78" s="76"/>
      <c r="R78" s="76"/>
      <c r="S78" s="76"/>
      <c r="T78" s="76"/>
      <c r="U78" s="76"/>
      <c r="V78" s="76"/>
      <c r="W78" s="76"/>
      <c r="X78" s="76"/>
    </row>
    <row r="79" spans="1:24" ht="17.25" x14ac:dyDescent="0.25">
      <c r="A79" s="76"/>
      <c r="B79" s="64" t="s">
        <v>79</v>
      </c>
      <c r="C79" s="76"/>
      <c r="D79" s="76"/>
      <c r="E79" s="76"/>
      <c r="F79" s="76"/>
      <c r="G79" s="76"/>
      <c r="H79" s="76"/>
      <c r="I79" s="76"/>
      <c r="J79" s="76"/>
      <c r="K79" s="76"/>
      <c r="L79" s="76"/>
      <c r="M79" s="76"/>
      <c r="N79" s="76"/>
      <c r="O79" s="76"/>
      <c r="P79" s="76"/>
      <c r="Q79" s="76"/>
      <c r="R79" s="76"/>
      <c r="S79" s="76"/>
      <c r="T79" s="76"/>
      <c r="U79" s="76"/>
      <c r="V79" s="76"/>
      <c r="W79" s="76"/>
      <c r="X79" s="76"/>
    </row>
    <row r="80" spans="1:24" ht="17.25" x14ac:dyDescent="0.25">
      <c r="A80" s="76"/>
      <c r="B80" s="64" t="s">
        <v>35</v>
      </c>
      <c r="C80" s="76"/>
      <c r="D80" s="76"/>
      <c r="E80" s="76"/>
      <c r="F80" s="76"/>
      <c r="G80" s="76"/>
      <c r="H80" s="76"/>
      <c r="I80" s="76"/>
      <c r="J80" s="76"/>
      <c r="K80" s="76"/>
      <c r="L80" s="76"/>
      <c r="M80" s="76"/>
      <c r="N80" s="76"/>
      <c r="O80" s="76"/>
      <c r="P80" s="76"/>
      <c r="Q80" s="76"/>
      <c r="R80" s="76"/>
      <c r="S80" s="76"/>
      <c r="T80" s="76"/>
      <c r="U80" s="76"/>
      <c r="V80" s="76"/>
      <c r="W80" s="76"/>
      <c r="X80" s="76"/>
    </row>
    <row r="81" spans="1:24" x14ac:dyDescent="0.25">
      <c r="A81" s="76"/>
      <c r="B81" s="76"/>
      <c r="C81" s="76"/>
      <c r="D81" s="76"/>
      <c r="E81" s="76"/>
      <c r="F81" s="76"/>
      <c r="G81" s="76"/>
      <c r="H81" s="76"/>
      <c r="I81" s="76"/>
      <c r="J81" s="76"/>
      <c r="K81" s="76"/>
      <c r="L81" s="76"/>
      <c r="M81" s="76"/>
      <c r="N81" s="76"/>
      <c r="O81" s="76"/>
      <c r="P81" s="76"/>
      <c r="Q81" s="76"/>
      <c r="R81" s="76"/>
      <c r="S81" s="76"/>
      <c r="T81" s="76"/>
      <c r="U81" s="76"/>
      <c r="V81" s="76"/>
      <c r="W81" s="76"/>
      <c r="X81" s="76"/>
    </row>
    <row r="82" spans="1:24" x14ac:dyDescent="0.25">
      <c r="A82" s="76"/>
      <c r="B82" s="76"/>
      <c r="C82" s="76"/>
      <c r="D82" s="76"/>
      <c r="E82" s="76"/>
      <c r="F82" s="76"/>
      <c r="G82" s="76"/>
      <c r="H82" s="76"/>
      <c r="I82" s="76"/>
      <c r="J82" s="76"/>
      <c r="K82" s="76"/>
      <c r="L82" s="76"/>
      <c r="M82" s="76"/>
      <c r="N82" s="76"/>
      <c r="O82" s="76"/>
      <c r="P82" s="76"/>
      <c r="Q82" s="76"/>
      <c r="R82" s="76"/>
      <c r="S82" s="76"/>
      <c r="T82" s="76"/>
      <c r="U82" s="76"/>
      <c r="V82" s="76"/>
      <c r="W82" s="76"/>
      <c r="X82" s="76"/>
    </row>
  </sheetData>
  <mergeCells count="1">
    <mergeCell ref="Q1:S6"/>
  </mergeCells>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Props1.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1B3477-1979-409E-ADD4-235CA6BA3CD1}">
  <ds:schemaRefs>
    <ds:schemaRef ds:uri="http://schemas.microsoft.com/sharepoint/v3/contenttype/forms"/>
  </ds:schemaRefs>
</ds:datastoreItem>
</file>

<file path=customXml/itemProps3.xml><?xml version="1.0" encoding="utf-8"?>
<ds:datastoreItem xmlns:ds="http://schemas.openxmlformats.org/officeDocument/2006/customXml" ds:itemID="{AC0AA69D-6F17-4D06-89F5-CE8EFDE4609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9bf8e28b-92b8-4beb-a82c-0707e345e2a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Charts Number of Drug OD Deaths</vt:lpstr>
      <vt:lpstr>Number Drug OD Deaths</vt:lpstr>
      <vt:lpstr>Rate Drug OD Deaths</vt:lpstr>
      <vt:lpstr>Number Drug OD, 15-24 Years</vt:lpstr>
      <vt:lpstr>Rate Drug OD, 15-24 Years</vt:lpstr>
      <vt:lpstr>Rate OD by Demographic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Cotto, Jessica (NIH/NIDA) [E]</cp:lastModifiedBy>
  <cp:lastPrinted>2014-10-08T14:45:08Z</cp:lastPrinted>
  <dcterms:created xsi:type="dcterms:W3CDTF">2014-07-24T15:19:03Z</dcterms:created>
  <dcterms:modified xsi:type="dcterms:W3CDTF">2020-10-15T14:15:17Z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