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Desktop\Assessment\"/>
    </mc:Choice>
  </mc:AlternateContent>
  <xr:revisionPtr revIDLastSave="0" documentId="13_ncr:1_{81BBC6D7-45CC-49FA-B66E-7BBA0DE55141}" xr6:coauthVersionLast="47" xr6:coauthVersionMax="47" xr10:uidLastSave="{00000000-0000-0000-0000-000000000000}"/>
  <bookViews>
    <workbookView xWindow="-108" yWindow="-108" windowWidth="23256" windowHeight="12456" xr2:uid="{00000000-000D-0000-FFFF-FFFF00000000}"/>
  </bookViews>
  <sheets>
    <sheet name="Commercials" sheetId="10" r:id="rId1"/>
  </sheets>
  <definedNames>
    <definedName name="_xlnm._FilterDatabase" localSheetId="0" hidden="1">Commercials!$C$191:$C$215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 i="10" l="1"/>
  <c r="AA2" i="10"/>
  <c r="Z2" i="10"/>
  <c r="Y2" i="10"/>
  <c r="X2" i="10"/>
  <c r="K2" i="10"/>
  <c r="I2" i="10"/>
  <c r="W2" i="10"/>
  <c r="G2" i="10"/>
  <c r="Y1" i="10"/>
  <c r="AA1" i="10"/>
  <c r="W1" i="10"/>
  <c r="AC166" i="10"/>
  <c r="AB166" i="10"/>
  <c r="X166" i="10"/>
  <c r="U166" i="10"/>
  <c r="T166" i="10"/>
  <c r="S166" i="10"/>
  <c r="Q166" i="10"/>
  <c r="P166" i="10"/>
  <c r="O166" i="10"/>
  <c r="N166" i="10"/>
  <c r="M166" i="10"/>
  <c r="L166" i="10"/>
  <c r="K166" i="10"/>
  <c r="J166" i="10"/>
  <c r="I166" i="10"/>
  <c r="H166" i="10"/>
  <c r="G166" i="10"/>
  <c r="F166" i="10"/>
  <c r="R5" i="10"/>
  <c r="U5" i="10" s="1"/>
  <c r="R6" i="10"/>
  <c r="U6" i="10" s="1"/>
  <c r="R7" i="10"/>
  <c r="R8" i="10"/>
  <c r="U8" i="10" s="1"/>
  <c r="R9" i="10"/>
  <c r="U9" i="10" s="1"/>
  <c r="R10" i="10"/>
  <c r="U10" i="10" s="1"/>
  <c r="R11" i="10"/>
  <c r="R12" i="10"/>
  <c r="R13" i="10"/>
  <c r="U13" i="10" s="1"/>
  <c r="R14" i="10"/>
  <c r="U14" i="10" s="1"/>
  <c r="R15" i="10"/>
  <c r="R16" i="10"/>
  <c r="U16" i="10" s="1"/>
  <c r="R17" i="10"/>
  <c r="U17" i="10" s="1"/>
  <c r="R18" i="10"/>
  <c r="U18" i="10" s="1"/>
  <c r="R19" i="10"/>
  <c r="U19" i="10" s="1"/>
  <c r="R20" i="10"/>
  <c r="U20" i="10" s="1"/>
  <c r="R21" i="10"/>
  <c r="U21" i="10" s="1"/>
  <c r="R22" i="10"/>
  <c r="U22" i="10" s="1"/>
  <c r="R23" i="10"/>
  <c r="U23" i="10" s="1"/>
  <c r="R24" i="10"/>
  <c r="U24" i="10" s="1"/>
  <c r="R25" i="10"/>
  <c r="R26" i="10"/>
  <c r="U26" i="10" s="1"/>
  <c r="R27" i="10"/>
  <c r="U27" i="10" s="1"/>
  <c r="R28" i="10"/>
  <c r="U28" i="10" s="1"/>
  <c r="R29" i="10"/>
  <c r="U29" i="10" s="1"/>
  <c r="R30" i="10"/>
  <c r="U30" i="10" s="1"/>
  <c r="R31" i="10"/>
  <c r="R32" i="10"/>
  <c r="U32" i="10" s="1"/>
  <c r="R33" i="10"/>
  <c r="U33" i="10" s="1"/>
  <c r="R34" i="10"/>
  <c r="U34" i="10" s="1"/>
  <c r="R35" i="10"/>
  <c r="U35" i="10" s="1"/>
  <c r="R36" i="10"/>
  <c r="U36" i="10" s="1"/>
  <c r="R37" i="10"/>
  <c r="U37" i="10" s="1"/>
  <c r="R38" i="10"/>
  <c r="R39" i="10"/>
  <c r="U39" i="10" s="1"/>
  <c r="R40" i="10"/>
  <c r="U40" i="10" s="1"/>
  <c r="R41" i="10"/>
  <c r="U41" i="10" s="1"/>
  <c r="R42" i="10"/>
  <c r="U42" i="10" s="1"/>
  <c r="R43" i="10"/>
  <c r="U43" i="10" s="1"/>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86" i="10"/>
  <c r="R87" i="10"/>
  <c r="R88" i="10"/>
  <c r="R89" i="10"/>
  <c r="R90" i="10"/>
  <c r="R91" i="10"/>
  <c r="R92" i="10"/>
  <c r="R93" i="10"/>
  <c r="R94" i="10"/>
  <c r="R95" i="10"/>
  <c r="R96" i="10"/>
  <c r="R97" i="10"/>
  <c r="R98" i="10"/>
  <c r="R99" i="10"/>
  <c r="R100" i="10"/>
  <c r="R101" i="10"/>
  <c r="R102" i="10"/>
  <c r="R103" i="10"/>
  <c r="R104" i="10"/>
  <c r="R105" i="10"/>
  <c r="R106" i="10"/>
  <c r="R107" i="10"/>
  <c r="R108" i="10"/>
  <c r="R109" i="10"/>
  <c r="R110" i="10"/>
  <c r="R111" i="10"/>
  <c r="R112" i="10"/>
  <c r="R113" i="10"/>
  <c r="R114" i="10"/>
  <c r="R115" i="10"/>
  <c r="R116" i="10"/>
  <c r="R117" i="10"/>
  <c r="R118" i="10"/>
  <c r="R119" i="10"/>
  <c r="R120" i="10"/>
  <c r="R121" i="10"/>
  <c r="R122" i="10"/>
  <c r="R123" i="10"/>
  <c r="R124" i="10"/>
  <c r="R125" i="10"/>
  <c r="R126" i="10"/>
  <c r="R127" i="10"/>
  <c r="R128" i="10"/>
  <c r="R129" i="10"/>
  <c r="R130" i="10"/>
  <c r="R131" i="10"/>
  <c r="R132" i="10"/>
  <c r="R133" i="10"/>
  <c r="R134" i="10"/>
  <c r="R135" i="10"/>
  <c r="R136" i="10"/>
  <c r="R137" i="10"/>
  <c r="R138" i="10"/>
  <c r="R139" i="10"/>
  <c r="R140" i="10"/>
  <c r="R141"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7" i="10"/>
  <c r="R166" i="10" s="1"/>
  <c r="R168" i="10"/>
  <c r="R169" i="10"/>
  <c r="R170" i="10"/>
  <c r="R171" i="10"/>
  <c r="R172" i="10"/>
  <c r="R173" i="10"/>
  <c r="R174" i="10"/>
  <c r="R175" i="10"/>
  <c r="R176" i="10"/>
  <c r="AO176" i="10"/>
  <c r="AN176" i="10"/>
  <c r="AM176" i="10"/>
  <c r="AL176" i="10"/>
  <c r="AK176" i="10"/>
  <c r="AJ176" i="10"/>
  <c r="AI176" i="10"/>
  <c r="AH176" i="10"/>
  <c r="AG176" i="10"/>
  <c r="AF176" i="10"/>
  <c r="AO175" i="10"/>
  <c r="AN175" i="10"/>
  <c r="AM175" i="10"/>
  <c r="AL175" i="10"/>
  <c r="AK175" i="10"/>
  <c r="AJ175" i="10"/>
  <c r="AI175" i="10"/>
  <c r="AH175" i="10"/>
  <c r="AG175" i="10"/>
  <c r="AF175" i="10"/>
  <c r="AO174" i="10"/>
  <c r="AN174" i="10"/>
  <c r="AM174" i="10"/>
  <c r="AL174" i="10"/>
  <c r="AK174" i="10"/>
  <c r="AJ174" i="10"/>
  <c r="AI174" i="10"/>
  <c r="AH174" i="10"/>
  <c r="AG174" i="10"/>
  <c r="AF174" i="10"/>
  <c r="AO173" i="10"/>
  <c r="AN173" i="10"/>
  <c r="AM173" i="10"/>
  <c r="AL173" i="10"/>
  <c r="AK173" i="10"/>
  <c r="AJ173" i="10"/>
  <c r="AI173" i="10"/>
  <c r="AH173" i="10"/>
  <c r="AG173" i="10"/>
  <c r="AF173" i="10"/>
  <c r="AO172" i="10"/>
  <c r="AN172" i="10"/>
  <c r="AM172" i="10"/>
  <c r="AL172" i="10"/>
  <c r="AK172" i="10"/>
  <c r="AJ172" i="10"/>
  <c r="AI172" i="10"/>
  <c r="AH172" i="10"/>
  <c r="AG172" i="10"/>
  <c r="AF172" i="10"/>
  <c r="AO171" i="10"/>
  <c r="AN171" i="10"/>
  <c r="AM171" i="10"/>
  <c r="AL171" i="10"/>
  <c r="AK171" i="10"/>
  <c r="AJ171" i="10"/>
  <c r="AI171" i="10"/>
  <c r="AH171" i="10"/>
  <c r="AG171" i="10"/>
  <c r="AF171" i="10"/>
  <c r="AO170" i="10"/>
  <c r="AN170" i="10"/>
  <c r="AM170" i="10"/>
  <c r="AL170" i="10"/>
  <c r="AK170" i="10"/>
  <c r="AJ170" i="10"/>
  <c r="AI170" i="10"/>
  <c r="AH170" i="10"/>
  <c r="AG170" i="10"/>
  <c r="AF170" i="10"/>
  <c r="AO169" i="10"/>
  <c r="AN169" i="10"/>
  <c r="AM169" i="10"/>
  <c r="AL169" i="10"/>
  <c r="AK169" i="10"/>
  <c r="AJ169" i="10"/>
  <c r="AI169" i="10"/>
  <c r="AH169" i="10"/>
  <c r="AG169" i="10"/>
  <c r="AF169" i="10"/>
  <c r="AO168" i="10"/>
  <c r="AN168" i="10"/>
  <c r="AM168" i="10"/>
  <c r="AL168" i="10"/>
  <c r="AK168" i="10"/>
  <c r="AJ168" i="10"/>
  <c r="AI168" i="10"/>
  <c r="AH168" i="10"/>
  <c r="AG168" i="10"/>
  <c r="AF168" i="10"/>
  <c r="AO167" i="10"/>
  <c r="AO166" i="10" s="1"/>
  <c r="AN167" i="10"/>
  <c r="AN166" i="10" s="1"/>
  <c r="AM167" i="10"/>
  <c r="AM166" i="10" s="1"/>
  <c r="AL167" i="10"/>
  <c r="AL166" i="10" s="1"/>
  <c r="AK167" i="10"/>
  <c r="AK166" i="10" s="1"/>
  <c r="AJ167" i="10"/>
  <c r="AJ166" i="10" s="1"/>
  <c r="AI167" i="10"/>
  <c r="AI166" i="10" s="1"/>
  <c r="AH167" i="10"/>
  <c r="AH166" i="10" s="1"/>
  <c r="AG167" i="10"/>
  <c r="AG166" i="10" s="1"/>
  <c r="AF167" i="10"/>
  <c r="AF166" i="10" s="1"/>
  <c r="AO165" i="10"/>
  <c r="AN165" i="10"/>
  <c r="AM165" i="10"/>
  <c r="AL165" i="10"/>
  <c r="AK165" i="10"/>
  <c r="AJ165" i="10"/>
  <c r="AI165" i="10"/>
  <c r="AH165" i="10"/>
  <c r="AG165" i="10"/>
  <c r="AF165" i="10"/>
  <c r="AO164" i="10"/>
  <c r="AN164" i="10"/>
  <c r="AM164" i="10"/>
  <c r="AL164" i="10"/>
  <c r="AK164" i="10"/>
  <c r="AJ164" i="10"/>
  <c r="AI164" i="10"/>
  <c r="AH164" i="10"/>
  <c r="AG164" i="10"/>
  <c r="AF164" i="10"/>
  <c r="AO163" i="10"/>
  <c r="AN163" i="10"/>
  <c r="AM163" i="10"/>
  <c r="AL163" i="10"/>
  <c r="AK163" i="10"/>
  <c r="AJ163" i="10"/>
  <c r="AI163" i="10"/>
  <c r="AH163" i="10"/>
  <c r="AG163" i="10"/>
  <c r="AF163" i="10"/>
  <c r="AO162" i="10"/>
  <c r="AN162" i="10"/>
  <c r="AM162" i="10"/>
  <c r="AL162" i="10"/>
  <c r="AK162" i="10"/>
  <c r="AJ162" i="10"/>
  <c r="AI162" i="10"/>
  <c r="AH162" i="10"/>
  <c r="AG162" i="10"/>
  <c r="AF162" i="10"/>
  <c r="AO161" i="10"/>
  <c r="AN161" i="10"/>
  <c r="AM161" i="10"/>
  <c r="AL161" i="10"/>
  <c r="AK161" i="10"/>
  <c r="AJ161" i="10"/>
  <c r="AI161" i="10"/>
  <c r="AH161" i="10"/>
  <c r="AG161" i="10"/>
  <c r="AF161" i="10"/>
  <c r="AO160" i="10"/>
  <c r="AN160" i="10"/>
  <c r="AM160" i="10"/>
  <c r="AL160" i="10"/>
  <c r="AK160" i="10"/>
  <c r="AJ160" i="10"/>
  <c r="AI160" i="10"/>
  <c r="AH160" i="10"/>
  <c r="AG160" i="10"/>
  <c r="AF160" i="10"/>
  <c r="AO159" i="10"/>
  <c r="AN159" i="10"/>
  <c r="AM159" i="10"/>
  <c r="AL159" i="10"/>
  <c r="AK159" i="10"/>
  <c r="AJ159" i="10"/>
  <c r="AI159" i="10"/>
  <c r="AH159" i="10"/>
  <c r="AG159" i="10"/>
  <c r="AF159" i="10"/>
  <c r="AO158" i="10"/>
  <c r="AN158" i="10"/>
  <c r="AM158" i="10"/>
  <c r="AL158" i="10"/>
  <c r="AK158" i="10"/>
  <c r="AJ158" i="10"/>
  <c r="AI158" i="10"/>
  <c r="AH158" i="10"/>
  <c r="AG158" i="10"/>
  <c r="AF158" i="10"/>
  <c r="AO157" i="10"/>
  <c r="AN157" i="10"/>
  <c r="AM157" i="10"/>
  <c r="AL157" i="10"/>
  <c r="AK157" i="10"/>
  <c r="AJ157" i="10"/>
  <c r="AI157" i="10"/>
  <c r="AH157" i="10"/>
  <c r="AG157" i="10"/>
  <c r="AF157" i="10"/>
  <c r="AO156" i="10"/>
  <c r="AN156" i="10"/>
  <c r="AM156" i="10"/>
  <c r="AL156" i="10"/>
  <c r="AK156" i="10"/>
  <c r="AJ156" i="10"/>
  <c r="AI156" i="10"/>
  <c r="AH156" i="10"/>
  <c r="AG156" i="10"/>
  <c r="AF156" i="10"/>
  <c r="AO155" i="10"/>
  <c r="AN155" i="10"/>
  <c r="AM155" i="10"/>
  <c r="AL155" i="10"/>
  <c r="AK155" i="10"/>
  <c r="AJ155" i="10"/>
  <c r="AI155" i="10"/>
  <c r="AH155" i="10"/>
  <c r="AG155" i="10"/>
  <c r="AF155" i="10"/>
  <c r="AO154" i="10"/>
  <c r="AN154" i="10"/>
  <c r="AM154" i="10"/>
  <c r="AL154" i="10"/>
  <c r="AK154" i="10"/>
  <c r="AJ154" i="10"/>
  <c r="AI154" i="10"/>
  <c r="AH154" i="10"/>
  <c r="AG154" i="10"/>
  <c r="AF154" i="10"/>
  <c r="AO153" i="10"/>
  <c r="AN153" i="10"/>
  <c r="AM153" i="10"/>
  <c r="AL153" i="10"/>
  <c r="AK153" i="10"/>
  <c r="AJ153" i="10"/>
  <c r="AI153" i="10"/>
  <c r="AH153" i="10"/>
  <c r="AG153" i="10"/>
  <c r="AF153" i="10"/>
  <c r="AO152" i="10"/>
  <c r="AN152" i="10"/>
  <c r="AM152" i="10"/>
  <c r="AL152" i="10"/>
  <c r="AK152" i="10"/>
  <c r="AJ152" i="10"/>
  <c r="AI152" i="10"/>
  <c r="AH152" i="10"/>
  <c r="AG152" i="10"/>
  <c r="AF152" i="10"/>
  <c r="AO151" i="10"/>
  <c r="AN151" i="10"/>
  <c r="AM151" i="10"/>
  <c r="AL151" i="10"/>
  <c r="AK151" i="10"/>
  <c r="AJ151" i="10"/>
  <c r="AI151" i="10"/>
  <c r="AH151" i="10"/>
  <c r="AG151" i="10"/>
  <c r="AF151" i="10"/>
  <c r="AO150" i="10"/>
  <c r="AN150" i="10"/>
  <c r="AM150" i="10"/>
  <c r="AL150" i="10"/>
  <c r="AK150" i="10"/>
  <c r="AJ150" i="10"/>
  <c r="AI150" i="10"/>
  <c r="AH150" i="10"/>
  <c r="AG150" i="10"/>
  <c r="AF150" i="10"/>
  <c r="AO149" i="10"/>
  <c r="AN149" i="10"/>
  <c r="AM149" i="10"/>
  <c r="AL149" i="10"/>
  <c r="AK149" i="10"/>
  <c r="AJ149" i="10"/>
  <c r="AI149" i="10"/>
  <c r="AH149" i="10"/>
  <c r="AG149" i="10"/>
  <c r="AF149" i="10"/>
  <c r="AO148" i="10"/>
  <c r="AN148" i="10"/>
  <c r="AM148" i="10"/>
  <c r="AL148" i="10"/>
  <c r="AK148" i="10"/>
  <c r="AJ148" i="10"/>
  <c r="AI148" i="10"/>
  <c r="AH148" i="10"/>
  <c r="AG148" i="10"/>
  <c r="AF148" i="10"/>
  <c r="AO147" i="10"/>
  <c r="AN147" i="10"/>
  <c r="AM147" i="10"/>
  <c r="AL147" i="10"/>
  <c r="AK147" i="10"/>
  <c r="AJ147" i="10"/>
  <c r="AI147" i="10"/>
  <c r="AH147" i="10"/>
  <c r="AG147" i="10"/>
  <c r="AF147" i="10"/>
  <c r="AO146" i="10"/>
  <c r="AN146" i="10"/>
  <c r="AM146" i="10"/>
  <c r="AL146" i="10"/>
  <c r="AK146" i="10"/>
  <c r="AJ146" i="10"/>
  <c r="AI146" i="10"/>
  <c r="AH146" i="10"/>
  <c r="AG146" i="10"/>
  <c r="AF146" i="10"/>
  <c r="AO145" i="10"/>
  <c r="AN145" i="10"/>
  <c r="AM145" i="10"/>
  <c r="AL145" i="10"/>
  <c r="AK145" i="10"/>
  <c r="AJ145" i="10"/>
  <c r="AI145" i="10"/>
  <c r="AH145" i="10"/>
  <c r="AG145" i="10"/>
  <c r="AF145" i="10"/>
  <c r="AO144" i="10"/>
  <c r="AN144" i="10"/>
  <c r="AM144" i="10"/>
  <c r="AL144" i="10"/>
  <c r="AK144" i="10"/>
  <c r="AJ144" i="10"/>
  <c r="AI144" i="10"/>
  <c r="AH144" i="10"/>
  <c r="AG144" i="10"/>
  <c r="AF144" i="10"/>
  <c r="AO143" i="10"/>
  <c r="AN143" i="10"/>
  <c r="AM143" i="10"/>
  <c r="AL143" i="10"/>
  <c r="AK143" i="10"/>
  <c r="AJ143" i="10"/>
  <c r="AI143" i="10"/>
  <c r="AH143" i="10"/>
  <c r="AG143" i="10"/>
  <c r="AF143" i="10"/>
  <c r="AO142" i="10"/>
  <c r="AN142" i="10"/>
  <c r="AM142" i="10"/>
  <c r="AL142" i="10"/>
  <c r="AK142" i="10"/>
  <c r="AJ142" i="10"/>
  <c r="AI142" i="10"/>
  <c r="AH142" i="10"/>
  <c r="AG142" i="10"/>
  <c r="AF142" i="10"/>
  <c r="AO141" i="10"/>
  <c r="AN141" i="10"/>
  <c r="AM141" i="10"/>
  <c r="AL141" i="10"/>
  <c r="AK141" i="10"/>
  <c r="AJ141" i="10"/>
  <c r="AI141" i="10"/>
  <c r="AH141" i="10"/>
  <c r="AG141" i="10"/>
  <c r="AF141" i="10"/>
  <c r="AO140" i="10"/>
  <c r="AN140" i="10"/>
  <c r="AM140" i="10"/>
  <c r="AL140" i="10"/>
  <c r="AK140" i="10"/>
  <c r="AJ140" i="10"/>
  <c r="AI140" i="10"/>
  <c r="AH140" i="10"/>
  <c r="AG140" i="10"/>
  <c r="AF140" i="10"/>
  <c r="AO139" i="10"/>
  <c r="AN139" i="10"/>
  <c r="AM139" i="10"/>
  <c r="AL139" i="10"/>
  <c r="AK139" i="10"/>
  <c r="AJ139" i="10"/>
  <c r="AI139" i="10"/>
  <c r="AH139" i="10"/>
  <c r="AG139" i="10"/>
  <c r="AF139" i="10"/>
  <c r="AO138" i="10"/>
  <c r="AN138" i="10"/>
  <c r="AM138" i="10"/>
  <c r="AL138" i="10"/>
  <c r="AK138" i="10"/>
  <c r="AJ138" i="10"/>
  <c r="AI138" i="10"/>
  <c r="AH138" i="10"/>
  <c r="AG138" i="10"/>
  <c r="AF138" i="10"/>
  <c r="AO137" i="10"/>
  <c r="AN137" i="10"/>
  <c r="AM137" i="10"/>
  <c r="AL137" i="10"/>
  <c r="AK137" i="10"/>
  <c r="AJ137" i="10"/>
  <c r="AI137" i="10"/>
  <c r="AH137" i="10"/>
  <c r="AG137" i="10"/>
  <c r="AF137" i="10"/>
  <c r="AO136" i="10"/>
  <c r="AN136" i="10"/>
  <c r="AM136" i="10"/>
  <c r="AL136" i="10"/>
  <c r="AK136" i="10"/>
  <c r="AJ136" i="10"/>
  <c r="AI136" i="10"/>
  <c r="AH136" i="10"/>
  <c r="AG136" i="10"/>
  <c r="AF136" i="10"/>
  <c r="AO135" i="10"/>
  <c r="AN135" i="10"/>
  <c r="AM135" i="10"/>
  <c r="AL135" i="10"/>
  <c r="AK135" i="10"/>
  <c r="AJ135" i="10"/>
  <c r="AI135" i="10"/>
  <c r="AH135" i="10"/>
  <c r="AG135" i="10"/>
  <c r="AF135" i="10"/>
  <c r="AO134" i="10"/>
  <c r="AN134" i="10"/>
  <c r="AM134" i="10"/>
  <c r="AL134" i="10"/>
  <c r="AK134" i="10"/>
  <c r="AJ134" i="10"/>
  <c r="AI134" i="10"/>
  <c r="AH134" i="10"/>
  <c r="AG134" i="10"/>
  <c r="AF134" i="10"/>
  <c r="AO133" i="10"/>
  <c r="AN133" i="10"/>
  <c r="AM133" i="10"/>
  <c r="AL133" i="10"/>
  <c r="AK133" i="10"/>
  <c r="AJ133" i="10"/>
  <c r="AI133" i="10"/>
  <c r="AH133" i="10"/>
  <c r="AG133" i="10"/>
  <c r="AF133" i="10"/>
  <c r="AO132" i="10"/>
  <c r="AN132" i="10"/>
  <c r="AM132" i="10"/>
  <c r="AL132" i="10"/>
  <c r="AK132" i="10"/>
  <c r="AJ132" i="10"/>
  <c r="AI132" i="10"/>
  <c r="AH132" i="10"/>
  <c r="AG132" i="10"/>
  <c r="AF132" i="10"/>
  <c r="AO131" i="10"/>
  <c r="AN131" i="10"/>
  <c r="AM131" i="10"/>
  <c r="AL131" i="10"/>
  <c r="AK131" i="10"/>
  <c r="AJ131" i="10"/>
  <c r="AI131" i="10"/>
  <c r="AH131" i="10"/>
  <c r="AG131" i="10"/>
  <c r="AF131" i="10"/>
  <c r="AO130" i="10"/>
  <c r="AN130" i="10"/>
  <c r="AM130" i="10"/>
  <c r="AL130" i="10"/>
  <c r="AK130" i="10"/>
  <c r="AJ130" i="10"/>
  <c r="AI130" i="10"/>
  <c r="AH130" i="10"/>
  <c r="AG130" i="10"/>
  <c r="AF130" i="10"/>
  <c r="AO129" i="10"/>
  <c r="AN129" i="10"/>
  <c r="AM129" i="10"/>
  <c r="AL129" i="10"/>
  <c r="AK129" i="10"/>
  <c r="AJ129" i="10"/>
  <c r="AI129" i="10"/>
  <c r="AH129" i="10"/>
  <c r="AG129" i="10"/>
  <c r="AF129" i="10"/>
  <c r="AO128" i="10"/>
  <c r="AN128" i="10"/>
  <c r="AM128" i="10"/>
  <c r="AL128" i="10"/>
  <c r="AK128" i="10"/>
  <c r="AJ128" i="10"/>
  <c r="AI128" i="10"/>
  <c r="AH128" i="10"/>
  <c r="AG128" i="10"/>
  <c r="AF128" i="10"/>
  <c r="AO127" i="10"/>
  <c r="AN127" i="10"/>
  <c r="AM127" i="10"/>
  <c r="AL127" i="10"/>
  <c r="AK127" i="10"/>
  <c r="AJ127" i="10"/>
  <c r="AI127" i="10"/>
  <c r="AH127" i="10"/>
  <c r="AG127" i="10"/>
  <c r="AF127" i="10"/>
  <c r="AO126" i="10"/>
  <c r="AN126" i="10"/>
  <c r="AM126" i="10"/>
  <c r="AL126" i="10"/>
  <c r="AK126" i="10"/>
  <c r="AJ126" i="10"/>
  <c r="AI126" i="10"/>
  <c r="AH126" i="10"/>
  <c r="AG126" i="10"/>
  <c r="AF126" i="10"/>
  <c r="AO125" i="10"/>
  <c r="AN125" i="10"/>
  <c r="AM125" i="10"/>
  <c r="AL125" i="10"/>
  <c r="AK125" i="10"/>
  <c r="AJ125" i="10"/>
  <c r="AI125" i="10"/>
  <c r="AH125" i="10"/>
  <c r="AG125" i="10"/>
  <c r="AF125" i="10"/>
  <c r="AO124" i="10"/>
  <c r="AN124" i="10"/>
  <c r="AM124" i="10"/>
  <c r="AL124" i="10"/>
  <c r="AK124" i="10"/>
  <c r="AJ124" i="10"/>
  <c r="AI124" i="10"/>
  <c r="AH124" i="10"/>
  <c r="AG124" i="10"/>
  <c r="AF124" i="10"/>
  <c r="AO123" i="10"/>
  <c r="AN123" i="10"/>
  <c r="AM123" i="10"/>
  <c r="AL123" i="10"/>
  <c r="AK123" i="10"/>
  <c r="AJ123" i="10"/>
  <c r="AI123" i="10"/>
  <c r="AH123" i="10"/>
  <c r="AG123" i="10"/>
  <c r="AF123" i="10"/>
  <c r="AO122" i="10"/>
  <c r="AN122" i="10"/>
  <c r="AM122" i="10"/>
  <c r="AL122" i="10"/>
  <c r="AK122" i="10"/>
  <c r="AJ122" i="10"/>
  <c r="AI122" i="10"/>
  <c r="AH122" i="10"/>
  <c r="AG122" i="10"/>
  <c r="AF122" i="10"/>
  <c r="AO121" i="10"/>
  <c r="AN121" i="10"/>
  <c r="AM121" i="10"/>
  <c r="AL121" i="10"/>
  <c r="AK121" i="10"/>
  <c r="AJ121" i="10"/>
  <c r="AI121" i="10"/>
  <c r="AH121" i="10"/>
  <c r="AG121" i="10"/>
  <c r="AF121" i="10"/>
  <c r="AO120" i="10"/>
  <c r="AN120" i="10"/>
  <c r="AM120" i="10"/>
  <c r="AL120" i="10"/>
  <c r="AK120" i="10"/>
  <c r="AJ120" i="10"/>
  <c r="AI120" i="10"/>
  <c r="AH120" i="10"/>
  <c r="AG120" i="10"/>
  <c r="AF120" i="10"/>
  <c r="AO119" i="10"/>
  <c r="AN119" i="10"/>
  <c r="AM119" i="10"/>
  <c r="AL119" i="10"/>
  <c r="AK119" i="10"/>
  <c r="AJ119" i="10"/>
  <c r="AI119" i="10"/>
  <c r="AH119" i="10"/>
  <c r="AG119" i="10"/>
  <c r="AF119" i="10"/>
  <c r="AO118" i="10"/>
  <c r="AN118" i="10"/>
  <c r="AM118" i="10"/>
  <c r="AL118" i="10"/>
  <c r="AK118" i="10"/>
  <c r="AJ118" i="10"/>
  <c r="AI118" i="10"/>
  <c r="AH118" i="10"/>
  <c r="AG118" i="10"/>
  <c r="AF118" i="10"/>
  <c r="AO117" i="10"/>
  <c r="AN117" i="10"/>
  <c r="AM117" i="10"/>
  <c r="AL117" i="10"/>
  <c r="AK117" i="10"/>
  <c r="AJ117" i="10"/>
  <c r="AI117" i="10"/>
  <c r="AH117" i="10"/>
  <c r="AG117" i="10"/>
  <c r="AF117" i="10"/>
  <c r="AO116" i="10"/>
  <c r="AN116" i="10"/>
  <c r="AM116" i="10"/>
  <c r="AL116" i="10"/>
  <c r="AK116" i="10"/>
  <c r="AJ116" i="10"/>
  <c r="AI116" i="10"/>
  <c r="AH116" i="10"/>
  <c r="AG116" i="10"/>
  <c r="AF116" i="10"/>
  <c r="AO115" i="10"/>
  <c r="AN115" i="10"/>
  <c r="AM115" i="10"/>
  <c r="AL115" i="10"/>
  <c r="AK115" i="10"/>
  <c r="AJ115" i="10"/>
  <c r="AI115" i="10"/>
  <c r="AH115" i="10"/>
  <c r="AG115" i="10"/>
  <c r="AF115" i="10"/>
  <c r="AO114" i="10"/>
  <c r="AN114" i="10"/>
  <c r="AM114" i="10"/>
  <c r="AL114" i="10"/>
  <c r="AK114" i="10"/>
  <c r="AJ114" i="10"/>
  <c r="AI114" i="10"/>
  <c r="AH114" i="10"/>
  <c r="AG114" i="10"/>
  <c r="AF114" i="10"/>
  <c r="AO113" i="10"/>
  <c r="AN113" i="10"/>
  <c r="AM113" i="10"/>
  <c r="AL113" i="10"/>
  <c r="AK113" i="10"/>
  <c r="AJ113" i="10"/>
  <c r="AI113" i="10"/>
  <c r="AH113" i="10"/>
  <c r="AG113" i="10"/>
  <c r="AF113" i="10"/>
  <c r="AO112" i="10"/>
  <c r="AN112" i="10"/>
  <c r="AM112" i="10"/>
  <c r="AL112" i="10"/>
  <c r="AK112" i="10"/>
  <c r="AJ112" i="10"/>
  <c r="AI112" i="10"/>
  <c r="AH112" i="10"/>
  <c r="AG112" i="10"/>
  <c r="AF112" i="10"/>
  <c r="AO111" i="10"/>
  <c r="AN111" i="10"/>
  <c r="AM111" i="10"/>
  <c r="AL111" i="10"/>
  <c r="AK111" i="10"/>
  <c r="AJ111" i="10"/>
  <c r="AI111" i="10"/>
  <c r="AH111" i="10"/>
  <c r="AG111" i="10"/>
  <c r="AF111" i="10"/>
  <c r="AO110" i="10"/>
  <c r="AN110" i="10"/>
  <c r="AM110" i="10"/>
  <c r="AL110" i="10"/>
  <c r="AK110" i="10"/>
  <c r="AJ110" i="10"/>
  <c r="AI110" i="10"/>
  <c r="AH110" i="10"/>
  <c r="AG110" i="10"/>
  <c r="AF110" i="10"/>
  <c r="AO109" i="10"/>
  <c r="AN109" i="10"/>
  <c r="AM109" i="10"/>
  <c r="AL109" i="10"/>
  <c r="AK109" i="10"/>
  <c r="AJ109" i="10"/>
  <c r="AI109" i="10"/>
  <c r="AH109" i="10"/>
  <c r="AG109" i="10"/>
  <c r="AF109" i="10"/>
  <c r="AO108" i="10"/>
  <c r="AN108" i="10"/>
  <c r="AM108" i="10"/>
  <c r="AL108" i="10"/>
  <c r="AK108" i="10"/>
  <c r="AJ108" i="10"/>
  <c r="AI108" i="10"/>
  <c r="AH108" i="10"/>
  <c r="AG108" i="10"/>
  <c r="AF108" i="10"/>
  <c r="AO107" i="10"/>
  <c r="AN107" i="10"/>
  <c r="AM107" i="10"/>
  <c r="AL107" i="10"/>
  <c r="AK107" i="10"/>
  <c r="AJ107" i="10"/>
  <c r="AI107" i="10"/>
  <c r="AH107" i="10"/>
  <c r="AG107" i="10"/>
  <c r="AF107" i="10"/>
  <c r="AO106" i="10"/>
  <c r="AN106" i="10"/>
  <c r="AM106" i="10"/>
  <c r="AL106" i="10"/>
  <c r="AK106" i="10"/>
  <c r="AJ106" i="10"/>
  <c r="AI106" i="10"/>
  <c r="AH106" i="10"/>
  <c r="AG106" i="10"/>
  <c r="AF106" i="10"/>
  <c r="AO105" i="10"/>
  <c r="AN105" i="10"/>
  <c r="AM105" i="10"/>
  <c r="AL105" i="10"/>
  <c r="AK105" i="10"/>
  <c r="AJ105" i="10"/>
  <c r="AI105" i="10"/>
  <c r="AH105" i="10"/>
  <c r="AG105" i="10"/>
  <c r="AF105" i="10"/>
  <c r="AO104" i="10"/>
  <c r="AN104" i="10"/>
  <c r="AM104" i="10"/>
  <c r="AL104" i="10"/>
  <c r="AK104" i="10"/>
  <c r="AJ104" i="10"/>
  <c r="AI104" i="10"/>
  <c r="AH104" i="10"/>
  <c r="AG104" i="10"/>
  <c r="AF104" i="10"/>
  <c r="AO103" i="10"/>
  <c r="AN103" i="10"/>
  <c r="AM103" i="10"/>
  <c r="AL103" i="10"/>
  <c r="AK103" i="10"/>
  <c r="AJ103" i="10"/>
  <c r="AI103" i="10"/>
  <c r="AH103" i="10"/>
  <c r="AG103" i="10"/>
  <c r="AF103" i="10"/>
  <c r="AO102" i="10"/>
  <c r="AN102" i="10"/>
  <c r="AM102" i="10"/>
  <c r="AL102" i="10"/>
  <c r="AK102" i="10"/>
  <c r="AJ102" i="10"/>
  <c r="AI102" i="10"/>
  <c r="AH102" i="10"/>
  <c r="AG102" i="10"/>
  <c r="AF102" i="10"/>
  <c r="AO101" i="10"/>
  <c r="AN101" i="10"/>
  <c r="AM101" i="10"/>
  <c r="AL101" i="10"/>
  <c r="AK101" i="10"/>
  <c r="AJ101" i="10"/>
  <c r="AI101" i="10"/>
  <c r="AH101" i="10"/>
  <c r="AG101" i="10"/>
  <c r="AF101" i="10"/>
  <c r="AO100" i="10"/>
  <c r="AN100" i="10"/>
  <c r="AM100" i="10"/>
  <c r="AL100" i="10"/>
  <c r="AK100" i="10"/>
  <c r="AJ100" i="10"/>
  <c r="AI100" i="10"/>
  <c r="AH100" i="10"/>
  <c r="AG100" i="10"/>
  <c r="AF100" i="10"/>
  <c r="AO99" i="10"/>
  <c r="AN99" i="10"/>
  <c r="AM99" i="10"/>
  <c r="AL99" i="10"/>
  <c r="AK99" i="10"/>
  <c r="AJ99" i="10"/>
  <c r="AI99" i="10"/>
  <c r="AH99" i="10"/>
  <c r="AG99" i="10"/>
  <c r="AF99" i="10"/>
  <c r="AO98" i="10"/>
  <c r="AN98" i="10"/>
  <c r="AM98" i="10"/>
  <c r="AL98" i="10"/>
  <c r="AK98" i="10"/>
  <c r="AJ98" i="10"/>
  <c r="AI98" i="10"/>
  <c r="AH98" i="10"/>
  <c r="AG98" i="10"/>
  <c r="AF98" i="10"/>
  <c r="AO97" i="10"/>
  <c r="AN97" i="10"/>
  <c r="AM97" i="10"/>
  <c r="AL97" i="10"/>
  <c r="AK97" i="10"/>
  <c r="AJ97" i="10"/>
  <c r="AI97" i="10"/>
  <c r="AH97" i="10"/>
  <c r="AG97" i="10"/>
  <c r="AF97" i="10"/>
  <c r="AO96" i="10"/>
  <c r="AN96" i="10"/>
  <c r="AM96" i="10"/>
  <c r="AL96" i="10"/>
  <c r="AK96" i="10"/>
  <c r="AJ96" i="10"/>
  <c r="AI96" i="10"/>
  <c r="AH96" i="10"/>
  <c r="AG96" i="10"/>
  <c r="AF96" i="10"/>
  <c r="AO95" i="10"/>
  <c r="AN95" i="10"/>
  <c r="AM95" i="10"/>
  <c r="AL95" i="10"/>
  <c r="AK95" i="10"/>
  <c r="AJ95" i="10"/>
  <c r="AI95" i="10"/>
  <c r="AH95" i="10"/>
  <c r="AG95" i="10"/>
  <c r="AF95" i="10"/>
  <c r="AO94" i="10"/>
  <c r="AN94" i="10"/>
  <c r="AM94" i="10"/>
  <c r="AL94" i="10"/>
  <c r="AK94" i="10"/>
  <c r="AJ94" i="10"/>
  <c r="AI94" i="10"/>
  <c r="AH94" i="10"/>
  <c r="AG94" i="10"/>
  <c r="AF94" i="10"/>
  <c r="AO93" i="10"/>
  <c r="AN93" i="10"/>
  <c r="AM93" i="10"/>
  <c r="AL93" i="10"/>
  <c r="AK93" i="10"/>
  <c r="AJ93" i="10"/>
  <c r="AI93" i="10"/>
  <c r="AH93" i="10"/>
  <c r="AG93" i="10"/>
  <c r="AF93" i="10"/>
  <c r="AO92" i="10"/>
  <c r="AN92" i="10"/>
  <c r="AM92" i="10"/>
  <c r="AL92" i="10"/>
  <c r="AK92" i="10"/>
  <c r="AJ92" i="10"/>
  <c r="AI92" i="10"/>
  <c r="AH92" i="10"/>
  <c r="AG92" i="10"/>
  <c r="AF92" i="10"/>
  <c r="AO91" i="10"/>
  <c r="AN91" i="10"/>
  <c r="AM91" i="10"/>
  <c r="AL91" i="10"/>
  <c r="AK91" i="10"/>
  <c r="AJ91" i="10"/>
  <c r="AI91" i="10"/>
  <c r="AH91" i="10"/>
  <c r="AG91" i="10"/>
  <c r="AF91" i="10"/>
  <c r="AO90" i="10"/>
  <c r="AN90" i="10"/>
  <c r="AM90" i="10"/>
  <c r="AL90" i="10"/>
  <c r="AK90" i="10"/>
  <c r="AJ90" i="10"/>
  <c r="AI90" i="10"/>
  <c r="AH90" i="10"/>
  <c r="AG90" i="10"/>
  <c r="AF90" i="10"/>
  <c r="AO89" i="10"/>
  <c r="AN89" i="10"/>
  <c r="AM89" i="10"/>
  <c r="AL89" i="10"/>
  <c r="AK89" i="10"/>
  <c r="AJ89" i="10"/>
  <c r="AI89" i="10"/>
  <c r="AH89" i="10"/>
  <c r="AG89" i="10"/>
  <c r="AF89" i="10"/>
  <c r="AO88" i="10"/>
  <c r="AN88" i="10"/>
  <c r="AM88" i="10"/>
  <c r="AL88" i="10"/>
  <c r="AK88" i="10"/>
  <c r="AJ88" i="10"/>
  <c r="AI88" i="10"/>
  <c r="AH88" i="10"/>
  <c r="AG88" i="10"/>
  <c r="AF88" i="10"/>
  <c r="AO87" i="10"/>
  <c r="AN87" i="10"/>
  <c r="AM87" i="10"/>
  <c r="AL87" i="10"/>
  <c r="AK87" i="10"/>
  <c r="AJ87" i="10"/>
  <c r="AI87" i="10"/>
  <c r="AH87" i="10"/>
  <c r="AG87" i="10"/>
  <c r="AF87" i="10"/>
  <c r="AO86" i="10"/>
  <c r="AN86" i="10"/>
  <c r="AM86" i="10"/>
  <c r="AL86" i="10"/>
  <c r="AK86" i="10"/>
  <c r="AJ86" i="10"/>
  <c r="AI86" i="10"/>
  <c r="AH86" i="10"/>
  <c r="AG86" i="10"/>
  <c r="AF86" i="10"/>
  <c r="AO85" i="10"/>
  <c r="AN85" i="10"/>
  <c r="AM85" i="10"/>
  <c r="AL85" i="10"/>
  <c r="AK85" i="10"/>
  <c r="AJ85" i="10"/>
  <c r="AI85" i="10"/>
  <c r="AH85" i="10"/>
  <c r="AG85" i="10"/>
  <c r="AF85" i="10"/>
  <c r="AO84" i="10"/>
  <c r="AN84" i="10"/>
  <c r="AM84" i="10"/>
  <c r="AL84" i="10"/>
  <c r="AK84" i="10"/>
  <c r="AJ84" i="10"/>
  <c r="AI84" i="10"/>
  <c r="AH84" i="10"/>
  <c r="AG84" i="10"/>
  <c r="AF84" i="10"/>
  <c r="AO83" i="10"/>
  <c r="AN83" i="10"/>
  <c r="AM83" i="10"/>
  <c r="AL83" i="10"/>
  <c r="AK83" i="10"/>
  <c r="AJ83" i="10"/>
  <c r="AI83" i="10"/>
  <c r="AH83" i="10"/>
  <c r="AG83" i="10"/>
  <c r="AF83" i="10"/>
  <c r="AO82" i="10"/>
  <c r="AN82" i="10"/>
  <c r="AM82" i="10"/>
  <c r="AL82" i="10"/>
  <c r="AK82" i="10"/>
  <c r="AJ82" i="10"/>
  <c r="AI82" i="10"/>
  <c r="AH82" i="10"/>
  <c r="AG82" i="10"/>
  <c r="AF82" i="10"/>
  <c r="AO81" i="10"/>
  <c r="AN81" i="10"/>
  <c r="AM81" i="10"/>
  <c r="AL81" i="10"/>
  <c r="AK81" i="10"/>
  <c r="AJ81" i="10"/>
  <c r="AI81" i="10"/>
  <c r="AH81" i="10"/>
  <c r="AG81" i="10"/>
  <c r="AF81" i="10"/>
  <c r="AO80" i="10"/>
  <c r="AN80" i="10"/>
  <c r="AM80" i="10"/>
  <c r="AL80" i="10"/>
  <c r="AK80" i="10"/>
  <c r="AJ80" i="10"/>
  <c r="AI80" i="10"/>
  <c r="AH80" i="10"/>
  <c r="AG80" i="10"/>
  <c r="AF80" i="10"/>
  <c r="AO79" i="10"/>
  <c r="AN79" i="10"/>
  <c r="AM79" i="10"/>
  <c r="AL79" i="10"/>
  <c r="AK79" i="10"/>
  <c r="AJ79" i="10"/>
  <c r="AI79" i="10"/>
  <c r="AH79" i="10"/>
  <c r="AG79" i="10"/>
  <c r="AF79" i="10"/>
  <c r="AO78" i="10"/>
  <c r="AN78" i="10"/>
  <c r="AM78" i="10"/>
  <c r="AL78" i="10"/>
  <c r="AK78" i="10"/>
  <c r="AJ78" i="10"/>
  <c r="AI78" i="10"/>
  <c r="AH78" i="10"/>
  <c r="AG78" i="10"/>
  <c r="AF78" i="10"/>
  <c r="AO77" i="10"/>
  <c r="AN77" i="10"/>
  <c r="AM77" i="10"/>
  <c r="AL77" i="10"/>
  <c r="AK77" i="10"/>
  <c r="AJ77" i="10"/>
  <c r="AI77" i="10"/>
  <c r="AH77" i="10"/>
  <c r="AG77" i="10"/>
  <c r="AF77" i="10"/>
  <c r="AO76" i="10"/>
  <c r="AN76" i="10"/>
  <c r="AM76" i="10"/>
  <c r="AL76" i="10"/>
  <c r="AK76" i="10"/>
  <c r="AJ76" i="10"/>
  <c r="AI76" i="10"/>
  <c r="AH76" i="10"/>
  <c r="AG76" i="10"/>
  <c r="AF76" i="10"/>
  <c r="AO75" i="10"/>
  <c r="AN75" i="10"/>
  <c r="AM75" i="10"/>
  <c r="AL75" i="10"/>
  <c r="AK75" i="10"/>
  <c r="AJ75" i="10"/>
  <c r="AI75" i="10"/>
  <c r="AH75" i="10"/>
  <c r="AG75" i="10"/>
  <c r="AF75" i="10"/>
  <c r="AO74" i="10"/>
  <c r="AN74" i="10"/>
  <c r="AM74" i="10"/>
  <c r="AL74" i="10"/>
  <c r="AK74" i="10"/>
  <c r="AJ74" i="10"/>
  <c r="AI74" i="10"/>
  <c r="AH74" i="10"/>
  <c r="AG74" i="10"/>
  <c r="AF74" i="10"/>
  <c r="AO73" i="10"/>
  <c r="AN73" i="10"/>
  <c r="AM73" i="10"/>
  <c r="AL73" i="10"/>
  <c r="AK73" i="10"/>
  <c r="AJ73" i="10"/>
  <c r="AI73" i="10"/>
  <c r="AH73" i="10"/>
  <c r="AG73" i="10"/>
  <c r="AF73" i="10"/>
  <c r="AO72" i="10"/>
  <c r="AN72" i="10"/>
  <c r="AM72" i="10"/>
  <c r="AL72" i="10"/>
  <c r="AK72" i="10"/>
  <c r="AJ72" i="10"/>
  <c r="AI72" i="10"/>
  <c r="AH72" i="10"/>
  <c r="AG72" i="10"/>
  <c r="AF72" i="10"/>
  <c r="AO71" i="10"/>
  <c r="AN71" i="10"/>
  <c r="AM71" i="10"/>
  <c r="AL71" i="10"/>
  <c r="AK71" i="10"/>
  <c r="AJ71" i="10"/>
  <c r="AI71" i="10"/>
  <c r="AH71" i="10"/>
  <c r="AG71" i="10"/>
  <c r="AF71" i="10"/>
  <c r="AO70" i="10"/>
  <c r="AN70" i="10"/>
  <c r="AM70" i="10"/>
  <c r="AL70" i="10"/>
  <c r="AK70" i="10"/>
  <c r="AJ70" i="10"/>
  <c r="AI70" i="10"/>
  <c r="AH70" i="10"/>
  <c r="AG70" i="10"/>
  <c r="AF70" i="10"/>
  <c r="AO69" i="10"/>
  <c r="AN69" i="10"/>
  <c r="AM69" i="10"/>
  <c r="AL69" i="10"/>
  <c r="AK69" i="10"/>
  <c r="AJ69" i="10"/>
  <c r="AI69" i="10"/>
  <c r="AH69" i="10"/>
  <c r="AG69" i="10"/>
  <c r="AF69" i="10"/>
  <c r="AO68" i="10"/>
  <c r="AN68" i="10"/>
  <c r="AM68" i="10"/>
  <c r="AL68" i="10"/>
  <c r="AK68" i="10"/>
  <c r="AJ68" i="10"/>
  <c r="AI68" i="10"/>
  <c r="AH68" i="10"/>
  <c r="AG68" i="10"/>
  <c r="AF68" i="10"/>
  <c r="AO67" i="10"/>
  <c r="AN67" i="10"/>
  <c r="AM67" i="10"/>
  <c r="AL67" i="10"/>
  <c r="AK67" i="10"/>
  <c r="AJ67" i="10"/>
  <c r="AI67" i="10"/>
  <c r="AH67" i="10"/>
  <c r="AG67" i="10"/>
  <c r="AF67" i="10"/>
  <c r="AO66" i="10"/>
  <c r="AN66" i="10"/>
  <c r="AM66" i="10"/>
  <c r="AL66" i="10"/>
  <c r="AK66" i="10"/>
  <c r="AJ66" i="10"/>
  <c r="AI66" i="10"/>
  <c r="AH66" i="10"/>
  <c r="AG66" i="10"/>
  <c r="AF66" i="10"/>
  <c r="AO65" i="10"/>
  <c r="AN65" i="10"/>
  <c r="AM65" i="10"/>
  <c r="AL65" i="10"/>
  <c r="AK65" i="10"/>
  <c r="AJ65" i="10"/>
  <c r="AI65" i="10"/>
  <c r="AH65" i="10"/>
  <c r="AG65" i="10"/>
  <c r="AF65" i="10"/>
  <c r="AO64" i="10"/>
  <c r="AN64" i="10"/>
  <c r="AM64" i="10"/>
  <c r="AL64" i="10"/>
  <c r="AK64" i="10"/>
  <c r="AJ64" i="10"/>
  <c r="AI64" i="10"/>
  <c r="AH64" i="10"/>
  <c r="AG64" i="10"/>
  <c r="AF64" i="10"/>
  <c r="AO63" i="10"/>
  <c r="AN63" i="10"/>
  <c r="AM63" i="10"/>
  <c r="AL63" i="10"/>
  <c r="AK63" i="10"/>
  <c r="AJ63" i="10"/>
  <c r="AI63" i="10"/>
  <c r="AH63" i="10"/>
  <c r="AG63" i="10"/>
  <c r="AF63" i="10"/>
  <c r="AO62" i="10"/>
  <c r="AN62" i="10"/>
  <c r="AM62" i="10"/>
  <c r="AL62" i="10"/>
  <c r="AK62" i="10"/>
  <c r="AJ62" i="10"/>
  <c r="AI62" i="10"/>
  <c r="AH62" i="10"/>
  <c r="AG62" i="10"/>
  <c r="AF62" i="10"/>
  <c r="AO61" i="10"/>
  <c r="AN61" i="10"/>
  <c r="AM61" i="10"/>
  <c r="AL61" i="10"/>
  <c r="AK61" i="10"/>
  <c r="AJ61" i="10"/>
  <c r="AI61" i="10"/>
  <c r="AH61" i="10"/>
  <c r="AG61" i="10"/>
  <c r="AF61" i="10"/>
  <c r="AO60" i="10"/>
  <c r="AN60" i="10"/>
  <c r="AM60" i="10"/>
  <c r="AL60" i="10"/>
  <c r="AK60" i="10"/>
  <c r="AJ60" i="10"/>
  <c r="AI60" i="10"/>
  <c r="AH60" i="10"/>
  <c r="AG60" i="10"/>
  <c r="AF60" i="10"/>
  <c r="AO59" i="10"/>
  <c r="AN59" i="10"/>
  <c r="AM59" i="10"/>
  <c r="AL59" i="10"/>
  <c r="AK59" i="10"/>
  <c r="AJ59" i="10"/>
  <c r="AI59" i="10"/>
  <c r="AH59" i="10"/>
  <c r="AG59" i="10"/>
  <c r="AF59" i="10"/>
  <c r="AO58" i="10"/>
  <c r="AN58" i="10"/>
  <c r="AM58" i="10"/>
  <c r="AL58" i="10"/>
  <c r="AK58" i="10"/>
  <c r="AJ58" i="10"/>
  <c r="AI58" i="10"/>
  <c r="AH58" i="10"/>
  <c r="AG58" i="10"/>
  <c r="AF58" i="10"/>
  <c r="AO57" i="10"/>
  <c r="AN57" i="10"/>
  <c r="AM57" i="10"/>
  <c r="AL57" i="10"/>
  <c r="AK57" i="10"/>
  <c r="AJ57" i="10"/>
  <c r="AI57" i="10"/>
  <c r="AH57" i="10"/>
  <c r="AG57" i="10"/>
  <c r="AF57" i="10"/>
  <c r="AO56" i="10"/>
  <c r="AN56" i="10"/>
  <c r="AM56" i="10"/>
  <c r="AL56" i="10"/>
  <c r="AK56" i="10"/>
  <c r="AJ56" i="10"/>
  <c r="AI56" i="10"/>
  <c r="AH56" i="10"/>
  <c r="AG56" i="10"/>
  <c r="AF56" i="10"/>
  <c r="AO55" i="10"/>
  <c r="AN55" i="10"/>
  <c r="AM55" i="10"/>
  <c r="AL55" i="10"/>
  <c r="AK55" i="10"/>
  <c r="AJ55" i="10"/>
  <c r="AI55" i="10"/>
  <c r="AH55" i="10"/>
  <c r="AG55" i="10"/>
  <c r="AF55" i="10"/>
  <c r="AO54" i="10"/>
  <c r="AN54" i="10"/>
  <c r="AM54" i="10"/>
  <c r="AL54" i="10"/>
  <c r="AK54" i="10"/>
  <c r="AJ54" i="10"/>
  <c r="AI54" i="10"/>
  <c r="AH54" i="10"/>
  <c r="AG54" i="10"/>
  <c r="AF54" i="10"/>
  <c r="AO53" i="10"/>
  <c r="AN53" i="10"/>
  <c r="AM53" i="10"/>
  <c r="AL53" i="10"/>
  <c r="AK53" i="10"/>
  <c r="AJ53" i="10"/>
  <c r="AI53" i="10"/>
  <c r="AH53" i="10"/>
  <c r="AG53" i="10"/>
  <c r="AF53" i="10"/>
  <c r="AO52" i="10"/>
  <c r="AN52" i="10"/>
  <c r="AM52" i="10"/>
  <c r="AL52" i="10"/>
  <c r="AK52" i="10"/>
  <c r="AJ52" i="10"/>
  <c r="AI52" i="10"/>
  <c r="AH52" i="10"/>
  <c r="AG52" i="10"/>
  <c r="AF52" i="10"/>
  <c r="AO51" i="10"/>
  <c r="AN51" i="10"/>
  <c r="AM51" i="10"/>
  <c r="AL51" i="10"/>
  <c r="AK51" i="10"/>
  <c r="AJ51" i="10"/>
  <c r="AI51" i="10"/>
  <c r="AH51" i="10"/>
  <c r="AG51" i="10"/>
  <c r="AF51" i="10"/>
  <c r="AO50" i="10"/>
  <c r="AN50" i="10"/>
  <c r="AM50" i="10"/>
  <c r="AL50" i="10"/>
  <c r="AK50" i="10"/>
  <c r="AJ50" i="10"/>
  <c r="AI50" i="10"/>
  <c r="AH50" i="10"/>
  <c r="AG50" i="10"/>
  <c r="AF50" i="10"/>
  <c r="AO49" i="10"/>
  <c r="AN49" i="10"/>
  <c r="AM49" i="10"/>
  <c r="AL49" i="10"/>
  <c r="AK49" i="10"/>
  <c r="AJ49" i="10"/>
  <c r="AI49" i="10"/>
  <c r="AH49" i="10"/>
  <c r="AG49" i="10"/>
  <c r="AF49" i="10"/>
  <c r="AO48" i="10"/>
  <c r="AN48" i="10"/>
  <c r="AM48" i="10"/>
  <c r="AL48" i="10"/>
  <c r="AK48" i="10"/>
  <c r="AJ48" i="10"/>
  <c r="AI48" i="10"/>
  <c r="AH48" i="10"/>
  <c r="AG48" i="10"/>
  <c r="AF48" i="10"/>
  <c r="AO47" i="10"/>
  <c r="AN47" i="10"/>
  <c r="AM47" i="10"/>
  <c r="AL47" i="10"/>
  <c r="AK47" i="10"/>
  <c r="AJ47" i="10"/>
  <c r="AI47" i="10"/>
  <c r="AH47" i="10"/>
  <c r="AG47" i="10"/>
  <c r="AF47" i="10"/>
  <c r="AO46" i="10"/>
  <c r="AN46" i="10"/>
  <c r="AM46" i="10"/>
  <c r="AL46" i="10"/>
  <c r="AK46" i="10"/>
  <c r="AJ46" i="10"/>
  <c r="AI46" i="10"/>
  <c r="AH46" i="10"/>
  <c r="AG46" i="10"/>
  <c r="AF46" i="10"/>
  <c r="AK45" i="10"/>
  <c r="AF45" i="10"/>
  <c r="AK44" i="10"/>
  <c r="AF44" i="10"/>
  <c r="AK43" i="10"/>
  <c r="AF43" i="10"/>
  <c r="AK42" i="10"/>
  <c r="AF42" i="10"/>
  <c r="AK41" i="10"/>
  <c r="AF41" i="10"/>
  <c r="AK40" i="10"/>
  <c r="AF40" i="10"/>
  <c r="AK39" i="10"/>
  <c r="AF39" i="10"/>
  <c r="AK38" i="10"/>
  <c r="AF38" i="10"/>
  <c r="AL37" i="10"/>
  <c r="AK37" i="10"/>
  <c r="AG37" i="10"/>
  <c r="AF37" i="10"/>
  <c r="AK36" i="10"/>
  <c r="AF36" i="10"/>
  <c r="AK35" i="10"/>
  <c r="AF35" i="10"/>
  <c r="AK34" i="10"/>
  <c r="AF34" i="10"/>
  <c r="AK33" i="10"/>
  <c r="AF33" i="10"/>
  <c r="AK32" i="10"/>
  <c r="AF32" i="10"/>
  <c r="AK31" i="10"/>
  <c r="AF31" i="10"/>
  <c r="AK30" i="10"/>
  <c r="AF30" i="10"/>
  <c r="AK29" i="10"/>
  <c r="AF29" i="10"/>
  <c r="AK28" i="10"/>
  <c r="AF28" i="10"/>
  <c r="AK27" i="10"/>
  <c r="AF27" i="10"/>
  <c r="AK26" i="10"/>
  <c r="AF26" i="10"/>
  <c r="AO25" i="10"/>
  <c r="AN25" i="10"/>
  <c r="AM25" i="10"/>
  <c r="AL25" i="10"/>
  <c r="AK25" i="10"/>
  <c r="AJ25" i="10"/>
  <c r="AI25" i="10"/>
  <c r="AH25" i="10"/>
  <c r="AG25" i="10"/>
  <c r="AF25" i="10"/>
  <c r="AK24" i="10"/>
  <c r="AF24" i="10"/>
  <c r="AK23" i="10"/>
  <c r="AF23" i="10"/>
  <c r="AK22" i="10"/>
  <c r="AF22" i="10"/>
  <c r="AK21" i="10"/>
  <c r="AF21" i="10"/>
  <c r="AK20" i="10"/>
  <c r="AF20" i="10"/>
  <c r="AK19" i="10"/>
  <c r="AF19" i="10"/>
  <c r="AK18" i="10"/>
  <c r="AF18" i="10"/>
  <c r="AK17" i="10"/>
  <c r="AF17" i="10"/>
  <c r="AK16" i="10"/>
  <c r="AF16" i="10"/>
  <c r="AK15" i="10"/>
  <c r="AF15" i="10"/>
  <c r="AK14" i="10"/>
  <c r="AF14" i="10"/>
  <c r="AL13" i="10"/>
  <c r="AK13" i="10"/>
  <c r="AG13" i="10"/>
  <c r="AF13" i="10"/>
  <c r="AK12" i="10"/>
  <c r="AF12" i="10"/>
  <c r="AK11" i="10"/>
  <c r="AF11" i="10"/>
  <c r="AL10" i="10"/>
  <c r="AK10" i="10"/>
  <c r="AG10" i="10"/>
  <c r="AF10" i="10"/>
  <c r="AK9" i="10"/>
  <c r="AF9" i="10"/>
  <c r="AK8" i="10"/>
  <c r="AF8" i="10"/>
  <c r="AK7" i="10"/>
  <c r="AF7" i="10"/>
  <c r="AK6" i="10"/>
  <c r="AF6" i="10"/>
  <c r="AK5" i="10"/>
  <c r="AF5" i="10"/>
  <c r="AO4" i="10"/>
  <c r="AN4" i="10"/>
  <c r="AM4" i="10"/>
  <c r="AL4" i="10"/>
  <c r="AK4" i="10"/>
  <c r="AJ4" i="10"/>
  <c r="AI4" i="10"/>
  <c r="AH4" i="10"/>
  <c r="AG4" i="10"/>
  <c r="AF4" i="10"/>
  <c r="Y5" i="10"/>
  <c r="Z5" i="10" s="1"/>
  <c r="AA5" i="10" s="1"/>
  <c r="Y6" i="10"/>
  <c r="Z6" i="10" s="1"/>
  <c r="AA6" i="10" s="1"/>
  <c r="Y7" i="10"/>
  <c r="Z7" i="10" s="1"/>
  <c r="AA7" i="10" s="1"/>
  <c r="Y8" i="10"/>
  <c r="Z8" i="10" s="1"/>
  <c r="AA8" i="10" s="1"/>
  <c r="Y9" i="10"/>
  <c r="Z9" i="10" s="1"/>
  <c r="AA9" i="10" s="1"/>
  <c r="Y10" i="10"/>
  <c r="Z10" i="10" s="1"/>
  <c r="AA10" i="10" s="1"/>
  <c r="Y11" i="10"/>
  <c r="Z11" i="10" s="1"/>
  <c r="AA11" i="10" s="1"/>
  <c r="Y12" i="10"/>
  <c r="Z12" i="10" s="1"/>
  <c r="AA12" i="10" s="1"/>
  <c r="Y13" i="10"/>
  <c r="Z13" i="10" s="1"/>
  <c r="AA13" i="10" s="1"/>
  <c r="Y14" i="10"/>
  <c r="Z14" i="10" s="1"/>
  <c r="AA14" i="10" s="1"/>
  <c r="Y15" i="10"/>
  <c r="Z15" i="10" s="1"/>
  <c r="AA15" i="10" s="1"/>
  <c r="Y16" i="10"/>
  <c r="Z16" i="10" s="1"/>
  <c r="AA16" i="10" s="1"/>
  <c r="Y17" i="10"/>
  <c r="Z17" i="10" s="1"/>
  <c r="AA17" i="10" s="1"/>
  <c r="Y18" i="10"/>
  <c r="Z18" i="10" s="1"/>
  <c r="AA18" i="10" s="1"/>
  <c r="Y19" i="10"/>
  <c r="Z19" i="10" s="1"/>
  <c r="AA19" i="10" s="1"/>
  <c r="Y20" i="10"/>
  <c r="Z20" i="10" s="1"/>
  <c r="AA20" i="10" s="1"/>
  <c r="Y21" i="10"/>
  <c r="Z21" i="10" s="1"/>
  <c r="AA21" i="10" s="1"/>
  <c r="Y22" i="10"/>
  <c r="Z22" i="10" s="1"/>
  <c r="AA22" i="10" s="1"/>
  <c r="Y23" i="10"/>
  <c r="Z23" i="10" s="1"/>
  <c r="AA23" i="10" s="1"/>
  <c r="Y24" i="10"/>
  <c r="Z24" i="10" s="1"/>
  <c r="AA24" i="10" s="1"/>
  <c r="Y25" i="10"/>
  <c r="Z25" i="10" s="1"/>
  <c r="AA25" i="10" s="1"/>
  <c r="AD25" i="10" s="1"/>
  <c r="AE25" i="10" s="1"/>
  <c r="Y26" i="10"/>
  <c r="Z26" i="10" s="1"/>
  <c r="AA26" i="10" s="1"/>
  <c r="Y27" i="10"/>
  <c r="Z27" i="10" s="1"/>
  <c r="AA27" i="10" s="1"/>
  <c r="Y28" i="10"/>
  <c r="Z28" i="10" s="1"/>
  <c r="AA28" i="10" s="1"/>
  <c r="Y29" i="10"/>
  <c r="Z29" i="10" s="1"/>
  <c r="AA29" i="10" s="1"/>
  <c r="Y30" i="10"/>
  <c r="Z30" i="10" s="1"/>
  <c r="AA30" i="10" s="1"/>
  <c r="Y31" i="10"/>
  <c r="Z31" i="10" s="1"/>
  <c r="AA31" i="10" s="1"/>
  <c r="Y32" i="10"/>
  <c r="Z32" i="10" s="1"/>
  <c r="AA32" i="10" s="1"/>
  <c r="Y33" i="10"/>
  <c r="Z33" i="10" s="1"/>
  <c r="AA33" i="10" s="1"/>
  <c r="Y34" i="10"/>
  <c r="Z34" i="10" s="1"/>
  <c r="AA34" i="10" s="1"/>
  <c r="Y35" i="10"/>
  <c r="Z35" i="10" s="1"/>
  <c r="AA35" i="10" s="1"/>
  <c r="Y36" i="10"/>
  <c r="Z36" i="10" s="1"/>
  <c r="AA36" i="10" s="1"/>
  <c r="Y37" i="10"/>
  <c r="Z37" i="10" s="1"/>
  <c r="AA37" i="10" s="1"/>
  <c r="Y38" i="10"/>
  <c r="Z38" i="10" s="1"/>
  <c r="AA38" i="10" s="1"/>
  <c r="Y39" i="10"/>
  <c r="Z39" i="10" s="1"/>
  <c r="AA39" i="10" s="1"/>
  <c r="Y40" i="10"/>
  <c r="Z40" i="10" s="1"/>
  <c r="AA40" i="10" s="1"/>
  <c r="Y41" i="10"/>
  <c r="Z41" i="10" s="1"/>
  <c r="AA41" i="10" s="1"/>
  <c r="Y42" i="10"/>
  <c r="Z42" i="10" s="1"/>
  <c r="AA42" i="10" s="1"/>
  <c r="Y43" i="10"/>
  <c r="Z43" i="10" s="1"/>
  <c r="AA43" i="10" s="1"/>
  <c r="Y44" i="10"/>
  <c r="Z44" i="10" s="1"/>
  <c r="AA44" i="10" s="1"/>
  <c r="Y45" i="10"/>
  <c r="Z45" i="10" s="1"/>
  <c r="AA45" i="10" s="1"/>
  <c r="Y46" i="10"/>
  <c r="Z46" i="10" s="1"/>
  <c r="AA46" i="10" s="1"/>
  <c r="AD46" i="10" s="1"/>
  <c r="AE46" i="10" s="1"/>
  <c r="Y47" i="10"/>
  <c r="Z47" i="10" s="1"/>
  <c r="AA47" i="10" s="1"/>
  <c r="AD47" i="10" s="1"/>
  <c r="AE47" i="10" s="1"/>
  <c r="Y48" i="10"/>
  <c r="Z48" i="10" s="1"/>
  <c r="AA48" i="10" s="1"/>
  <c r="AD48" i="10" s="1"/>
  <c r="AE48" i="10" s="1"/>
  <c r="Y49" i="10"/>
  <c r="Z49" i="10" s="1"/>
  <c r="AA49" i="10" s="1"/>
  <c r="AD49" i="10" s="1"/>
  <c r="AE49" i="10" s="1"/>
  <c r="Y50" i="10"/>
  <c r="Z50" i="10" s="1"/>
  <c r="AA50" i="10" s="1"/>
  <c r="AD50" i="10" s="1"/>
  <c r="AE50" i="10" s="1"/>
  <c r="Y51" i="10"/>
  <c r="Z51" i="10" s="1"/>
  <c r="AA51" i="10" s="1"/>
  <c r="AD51" i="10" s="1"/>
  <c r="AE51" i="10" s="1"/>
  <c r="Y52" i="10"/>
  <c r="Z52" i="10" s="1"/>
  <c r="AA52" i="10" s="1"/>
  <c r="AD52" i="10" s="1"/>
  <c r="AE52" i="10" s="1"/>
  <c r="Y53" i="10"/>
  <c r="Z53" i="10" s="1"/>
  <c r="AA53" i="10" s="1"/>
  <c r="AD53" i="10" s="1"/>
  <c r="AE53" i="10" s="1"/>
  <c r="Y54" i="10"/>
  <c r="Z54" i="10" s="1"/>
  <c r="AA54" i="10" s="1"/>
  <c r="AD54" i="10" s="1"/>
  <c r="AE54" i="10" s="1"/>
  <c r="Y55" i="10"/>
  <c r="Z55" i="10" s="1"/>
  <c r="AA55" i="10" s="1"/>
  <c r="AD55" i="10" s="1"/>
  <c r="AE55" i="10" s="1"/>
  <c r="Y56" i="10"/>
  <c r="Z56" i="10" s="1"/>
  <c r="AA56" i="10" s="1"/>
  <c r="AD56" i="10" s="1"/>
  <c r="AE56" i="10" s="1"/>
  <c r="Y57" i="10"/>
  <c r="Z57" i="10" s="1"/>
  <c r="AA57" i="10" s="1"/>
  <c r="AD57" i="10" s="1"/>
  <c r="AE57" i="10" s="1"/>
  <c r="Y58" i="10"/>
  <c r="Z58" i="10" s="1"/>
  <c r="AA58" i="10" s="1"/>
  <c r="AD58" i="10" s="1"/>
  <c r="AE58" i="10" s="1"/>
  <c r="Y59" i="10"/>
  <c r="Z59" i="10" s="1"/>
  <c r="AA59" i="10" s="1"/>
  <c r="AD59" i="10" s="1"/>
  <c r="AE59" i="10" s="1"/>
  <c r="Y60" i="10"/>
  <c r="Z60" i="10" s="1"/>
  <c r="AA60" i="10" s="1"/>
  <c r="AD60" i="10" s="1"/>
  <c r="AE60" i="10" s="1"/>
  <c r="Y61" i="10"/>
  <c r="Z61" i="10" s="1"/>
  <c r="AA61" i="10" s="1"/>
  <c r="AD61" i="10" s="1"/>
  <c r="AE61" i="10" s="1"/>
  <c r="Y62" i="10"/>
  <c r="Z62" i="10" s="1"/>
  <c r="AA62" i="10" s="1"/>
  <c r="AD62" i="10" s="1"/>
  <c r="AE62" i="10" s="1"/>
  <c r="Y63" i="10"/>
  <c r="Z63" i="10" s="1"/>
  <c r="AA63" i="10" s="1"/>
  <c r="AD63" i="10" s="1"/>
  <c r="AE63" i="10" s="1"/>
  <c r="Y64" i="10"/>
  <c r="Z64" i="10" s="1"/>
  <c r="AA64" i="10" s="1"/>
  <c r="AD64" i="10" s="1"/>
  <c r="AE64" i="10" s="1"/>
  <c r="Y65" i="10"/>
  <c r="Z65" i="10" s="1"/>
  <c r="AA65" i="10" s="1"/>
  <c r="AD65" i="10" s="1"/>
  <c r="AE65" i="10" s="1"/>
  <c r="Y66" i="10"/>
  <c r="Z66" i="10" s="1"/>
  <c r="AA66" i="10" s="1"/>
  <c r="AD66" i="10" s="1"/>
  <c r="AE66" i="10" s="1"/>
  <c r="Y67" i="10"/>
  <c r="Z67" i="10" s="1"/>
  <c r="AA67" i="10" s="1"/>
  <c r="AD67" i="10" s="1"/>
  <c r="AE67" i="10" s="1"/>
  <c r="Y68" i="10"/>
  <c r="Z68" i="10" s="1"/>
  <c r="AA68" i="10" s="1"/>
  <c r="AD68" i="10" s="1"/>
  <c r="AE68" i="10" s="1"/>
  <c r="Y69" i="10"/>
  <c r="Z69" i="10" s="1"/>
  <c r="AA69" i="10" s="1"/>
  <c r="AD69" i="10" s="1"/>
  <c r="AE69" i="10" s="1"/>
  <c r="Y70" i="10"/>
  <c r="Z70" i="10" s="1"/>
  <c r="AA70" i="10" s="1"/>
  <c r="AD70" i="10" s="1"/>
  <c r="AE70" i="10" s="1"/>
  <c r="Y71" i="10"/>
  <c r="Z71" i="10" s="1"/>
  <c r="AA71" i="10" s="1"/>
  <c r="AD71" i="10" s="1"/>
  <c r="AE71" i="10" s="1"/>
  <c r="Y72" i="10"/>
  <c r="Z72" i="10" s="1"/>
  <c r="AA72" i="10" s="1"/>
  <c r="AD72" i="10" s="1"/>
  <c r="AE72" i="10" s="1"/>
  <c r="Y73" i="10"/>
  <c r="Z73" i="10" s="1"/>
  <c r="AA73" i="10" s="1"/>
  <c r="AD73" i="10" s="1"/>
  <c r="AE73" i="10" s="1"/>
  <c r="Y74" i="10"/>
  <c r="Z74" i="10" s="1"/>
  <c r="AA74" i="10" s="1"/>
  <c r="AD74" i="10" s="1"/>
  <c r="AE74" i="10" s="1"/>
  <c r="Y75" i="10"/>
  <c r="Z75" i="10" s="1"/>
  <c r="AA75" i="10" s="1"/>
  <c r="AD75" i="10" s="1"/>
  <c r="AE75" i="10" s="1"/>
  <c r="Y76" i="10"/>
  <c r="Z76" i="10" s="1"/>
  <c r="AA76" i="10" s="1"/>
  <c r="AD76" i="10" s="1"/>
  <c r="AE76" i="10" s="1"/>
  <c r="Y77" i="10"/>
  <c r="Z77" i="10" s="1"/>
  <c r="AA77" i="10" s="1"/>
  <c r="AD77" i="10" s="1"/>
  <c r="AE77" i="10" s="1"/>
  <c r="Y78" i="10"/>
  <c r="Z78" i="10" s="1"/>
  <c r="AA78" i="10" s="1"/>
  <c r="AD78" i="10" s="1"/>
  <c r="AE78" i="10" s="1"/>
  <c r="Y79" i="10"/>
  <c r="Z79" i="10" s="1"/>
  <c r="AA79" i="10" s="1"/>
  <c r="AD79" i="10" s="1"/>
  <c r="AE79" i="10" s="1"/>
  <c r="Y80" i="10"/>
  <c r="Z80" i="10" s="1"/>
  <c r="AA80" i="10" s="1"/>
  <c r="AD80" i="10" s="1"/>
  <c r="AE80" i="10" s="1"/>
  <c r="Y81" i="10"/>
  <c r="Z81" i="10" s="1"/>
  <c r="AA81" i="10" s="1"/>
  <c r="AD81" i="10" s="1"/>
  <c r="AE81" i="10" s="1"/>
  <c r="Y82" i="10"/>
  <c r="Z82" i="10" s="1"/>
  <c r="AA82" i="10" s="1"/>
  <c r="AD82" i="10" s="1"/>
  <c r="AE82" i="10" s="1"/>
  <c r="Y83" i="10"/>
  <c r="Z83" i="10" s="1"/>
  <c r="AA83" i="10" s="1"/>
  <c r="AD83" i="10" s="1"/>
  <c r="AE83" i="10" s="1"/>
  <c r="Y84" i="10"/>
  <c r="Z84" i="10" s="1"/>
  <c r="AA84" i="10" s="1"/>
  <c r="AD84" i="10" s="1"/>
  <c r="AE84" i="10" s="1"/>
  <c r="Y85" i="10"/>
  <c r="Z85" i="10" s="1"/>
  <c r="AA85" i="10" s="1"/>
  <c r="AD85" i="10" s="1"/>
  <c r="AE85" i="10" s="1"/>
  <c r="Y86" i="10"/>
  <c r="Z86" i="10" s="1"/>
  <c r="AA86" i="10" s="1"/>
  <c r="AD86" i="10" s="1"/>
  <c r="AE86" i="10" s="1"/>
  <c r="Y87" i="10"/>
  <c r="Z87" i="10" s="1"/>
  <c r="AA87" i="10" s="1"/>
  <c r="AD87" i="10" s="1"/>
  <c r="AE87" i="10" s="1"/>
  <c r="Y88" i="10"/>
  <c r="Z88" i="10" s="1"/>
  <c r="AA88" i="10" s="1"/>
  <c r="AD88" i="10" s="1"/>
  <c r="AE88" i="10" s="1"/>
  <c r="Y89" i="10"/>
  <c r="Z89" i="10" s="1"/>
  <c r="AA89" i="10" s="1"/>
  <c r="AD89" i="10" s="1"/>
  <c r="AE89" i="10" s="1"/>
  <c r="Y90" i="10"/>
  <c r="Z90" i="10" s="1"/>
  <c r="AA90" i="10" s="1"/>
  <c r="AD90" i="10" s="1"/>
  <c r="AE90" i="10" s="1"/>
  <c r="Y91" i="10"/>
  <c r="Z91" i="10" s="1"/>
  <c r="AA91" i="10" s="1"/>
  <c r="AD91" i="10" s="1"/>
  <c r="AE91" i="10" s="1"/>
  <c r="Y92" i="10"/>
  <c r="Z92" i="10" s="1"/>
  <c r="AA92" i="10" s="1"/>
  <c r="AD92" i="10" s="1"/>
  <c r="AE92" i="10" s="1"/>
  <c r="Y93" i="10"/>
  <c r="Z93" i="10" s="1"/>
  <c r="AA93" i="10" s="1"/>
  <c r="AD93" i="10" s="1"/>
  <c r="AE93" i="10" s="1"/>
  <c r="Y94" i="10"/>
  <c r="Z94" i="10" s="1"/>
  <c r="AA94" i="10" s="1"/>
  <c r="AD94" i="10" s="1"/>
  <c r="AE94" i="10" s="1"/>
  <c r="Y95" i="10"/>
  <c r="Z95" i="10" s="1"/>
  <c r="AA95" i="10" s="1"/>
  <c r="AD95" i="10" s="1"/>
  <c r="AE95" i="10" s="1"/>
  <c r="Y96" i="10"/>
  <c r="Z96" i="10" s="1"/>
  <c r="AA96" i="10" s="1"/>
  <c r="AD96" i="10" s="1"/>
  <c r="AE96" i="10" s="1"/>
  <c r="Y97" i="10"/>
  <c r="Z97" i="10" s="1"/>
  <c r="AA97" i="10" s="1"/>
  <c r="AD97" i="10" s="1"/>
  <c r="AE97" i="10" s="1"/>
  <c r="Y98" i="10"/>
  <c r="Z98" i="10" s="1"/>
  <c r="AA98" i="10" s="1"/>
  <c r="AD98" i="10" s="1"/>
  <c r="AE98" i="10" s="1"/>
  <c r="Y99" i="10"/>
  <c r="Z99" i="10" s="1"/>
  <c r="AA99" i="10" s="1"/>
  <c r="AD99" i="10" s="1"/>
  <c r="AE99" i="10" s="1"/>
  <c r="Y100" i="10"/>
  <c r="Z100" i="10" s="1"/>
  <c r="AA100" i="10" s="1"/>
  <c r="AD100" i="10" s="1"/>
  <c r="AE100" i="10" s="1"/>
  <c r="Y101" i="10"/>
  <c r="Z101" i="10" s="1"/>
  <c r="AA101" i="10" s="1"/>
  <c r="AD101" i="10" s="1"/>
  <c r="AE101" i="10" s="1"/>
  <c r="Y102" i="10"/>
  <c r="Z102" i="10" s="1"/>
  <c r="AA102" i="10" s="1"/>
  <c r="AD102" i="10" s="1"/>
  <c r="AE102" i="10" s="1"/>
  <c r="Y103" i="10"/>
  <c r="Z103" i="10" s="1"/>
  <c r="AA103" i="10" s="1"/>
  <c r="AD103" i="10" s="1"/>
  <c r="AE103" i="10" s="1"/>
  <c r="Y104" i="10"/>
  <c r="Z104" i="10" s="1"/>
  <c r="AA104" i="10" s="1"/>
  <c r="AD104" i="10" s="1"/>
  <c r="AE104" i="10" s="1"/>
  <c r="Y105" i="10"/>
  <c r="Z105" i="10" s="1"/>
  <c r="AA105" i="10" s="1"/>
  <c r="AD105" i="10" s="1"/>
  <c r="AE105" i="10" s="1"/>
  <c r="Y106" i="10"/>
  <c r="Z106" i="10" s="1"/>
  <c r="AA106" i="10" s="1"/>
  <c r="AD106" i="10" s="1"/>
  <c r="AE106" i="10" s="1"/>
  <c r="Y107" i="10"/>
  <c r="Z107" i="10" s="1"/>
  <c r="AA107" i="10" s="1"/>
  <c r="AD107" i="10" s="1"/>
  <c r="AE107" i="10" s="1"/>
  <c r="Y108" i="10"/>
  <c r="Z108" i="10" s="1"/>
  <c r="AA108" i="10" s="1"/>
  <c r="AD108" i="10" s="1"/>
  <c r="AE108" i="10" s="1"/>
  <c r="Y109" i="10"/>
  <c r="Z109" i="10" s="1"/>
  <c r="AA109" i="10" s="1"/>
  <c r="AD109" i="10" s="1"/>
  <c r="AE109" i="10" s="1"/>
  <c r="Y110" i="10"/>
  <c r="Z110" i="10" s="1"/>
  <c r="AA110" i="10" s="1"/>
  <c r="AD110" i="10" s="1"/>
  <c r="AE110" i="10" s="1"/>
  <c r="Y111" i="10"/>
  <c r="Z111" i="10" s="1"/>
  <c r="AA111" i="10" s="1"/>
  <c r="AD111" i="10" s="1"/>
  <c r="AE111" i="10" s="1"/>
  <c r="Y112" i="10"/>
  <c r="Z112" i="10" s="1"/>
  <c r="AA112" i="10" s="1"/>
  <c r="AD112" i="10" s="1"/>
  <c r="AE112" i="10" s="1"/>
  <c r="Y113" i="10"/>
  <c r="Z113" i="10" s="1"/>
  <c r="AA113" i="10" s="1"/>
  <c r="AD113" i="10" s="1"/>
  <c r="AE113" i="10" s="1"/>
  <c r="Y114" i="10"/>
  <c r="Z114" i="10" s="1"/>
  <c r="AA114" i="10" s="1"/>
  <c r="AD114" i="10" s="1"/>
  <c r="AE114" i="10" s="1"/>
  <c r="Y115" i="10"/>
  <c r="Z115" i="10" s="1"/>
  <c r="AA115" i="10" s="1"/>
  <c r="AD115" i="10" s="1"/>
  <c r="AE115" i="10" s="1"/>
  <c r="Y116" i="10"/>
  <c r="Z116" i="10" s="1"/>
  <c r="AA116" i="10" s="1"/>
  <c r="AD116" i="10" s="1"/>
  <c r="AE116" i="10" s="1"/>
  <c r="Y117" i="10"/>
  <c r="Z117" i="10" s="1"/>
  <c r="AA117" i="10" s="1"/>
  <c r="AD117" i="10" s="1"/>
  <c r="AE117" i="10" s="1"/>
  <c r="Y118" i="10"/>
  <c r="Z118" i="10" s="1"/>
  <c r="AA118" i="10" s="1"/>
  <c r="AD118" i="10" s="1"/>
  <c r="AE118" i="10" s="1"/>
  <c r="Y119" i="10"/>
  <c r="Z119" i="10" s="1"/>
  <c r="AA119" i="10" s="1"/>
  <c r="AD119" i="10" s="1"/>
  <c r="AE119" i="10" s="1"/>
  <c r="Y120" i="10"/>
  <c r="Z120" i="10" s="1"/>
  <c r="AA120" i="10" s="1"/>
  <c r="AD120" i="10" s="1"/>
  <c r="AE120" i="10" s="1"/>
  <c r="Y121" i="10"/>
  <c r="Z121" i="10" s="1"/>
  <c r="AA121" i="10" s="1"/>
  <c r="AD121" i="10" s="1"/>
  <c r="AE121" i="10" s="1"/>
  <c r="Y122" i="10"/>
  <c r="Z122" i="10" s="1"/>
  <c r="AA122" i="10" s="1"/>
  <c r="AD122" i="10" s="1"/>
  <c r="AE122" i="10" s="1"/>
  <c r="Y123" i="10"/>
  <c r="Z123" i="10" s="1"/>
  <c r="AA123" i="10" s="1"/>
  <c r="AD123" i="10" s="1"/>
  <c r="AE123" i="10" s="1"/>
  <c r="Y124" i="10"/>
  <c r="Z124" i="10" s="1"/>
  <c r="AA124" i="10" s="1"/>
  <c r="AD124" i="10" s="1"/>
  <c r="AE124" i="10" s="1"/>
  <c r="Y125" i="10"/>
  <c r="Z125" i="10" s="1"/>
  <c r="AA125" i="10" s="1"/>
  <c r="AD125" i="10" s="1"/>
  <c r="AE125" i="10" s="1"/>
  <c r="Y126" i="10"/>
  <c r="Z126" i="10" s="1"/>
  <c r="AA126" i="10" s="1"/>
  <c r="AD126" i="10" s="1"/>
  <c r="AE126" i="10" s="1"/>
  <c r="Y127" i="10"/>
  <c r="Z127" i="10" s="1"/>
  <c r="AA127" i="10" s="1"/>
  <c r="AD127" i="10" s="1"/>
  <c r="AE127" i="10" s="1"/>
  <c r="Y128" i="10"/>
  <c r="Z128" i="10" s="1"/>
  <c r="AA128" i="10" s="1"/>
  <c r="AD128" i="10" s="1"/>
  <c r="AE128" i="10" s="1"/>
  <c r="Y129" i="10"/>
  <c r="Z129" i="10" s="1"/>
  <c r="AA129" i="10" s="1"/>
  <c r="AD129" i="10" s="1"/>
  <c r="AE129" i="10" s="1"/>
  <c r="Y130" i="10"/>
  <c r="Z130" i="10" s="1"/>
  <c r="AA130" i="10" s="1"/>
  <c r="AD130" i="10" s="1"/>
  <c r="AE130" i="10" s="1"/>
  <c r="Y131" i="10"/>
  <c r="Z131" i="10" s="1"/>
  <c r="AA131" i="10" s="1"/>
  <c r="AD131" i="10" s="1"/>
  <c r="AE131" i="10" s="1"/>
  <c r="Y132" i="10"/>
  <c r="Z132" i="10" s="1"/>
  <c r="AA132" i="10" s="1"/>
  <c r="AD132" i="10" s="1"/>
  <c r="AE132" i="10" s="1"/>
  <c r="Y133" i="10"/>
  <c r="Z133" i="10" s="1"/>
  <c r="AA133" i="10" s="1"/>
  <c r="AD133" i="10" s="1"/>
  <c r="AE133" i="10" s="1"/>
  <c r="Y134" i="10"/>
  <c r="Z134" i="10" s="1"/>
  <c r="AA134" i="10" s="1"/>
  <c r="AD134" i="10" s="1"/>
  <c r="AE134" i="10" s="1"/>
  <c r="Y135" i="10"/>
  <c r="Z135" i="10" s="1"/>
  <c r="AA135" i="10" s="1"/>
  <c r="AD135" i="10" s="1"/>
  <c r="AE135" i="10" s="1"/>
  <c r="Y136" i="10"/>
  <c r="Z136" i="10" s="1"/>
  <c r="AA136" i="10" s="1"/>
  <c r="AD136" i="10" s="1"/>
  <c r="AE136" i="10" s="1"/>
  <c r="Y137" i="10"/>
  <c r="Z137" i="10" s="1"/>
  <c r="AA137" i="10" s="1"/>
  <c r="AD137" i="10" s="1"/>
  <c r="AE137" i="10" s="1"/>
  <c r="Y138" i="10"/>
  <c r="Z138" i="10" s="1"/>
  <c r="AA138" i="10" s="1"/>
  <c r="AD138" i="10" s="1"/>
  <c r="AE138" i="10" s="1"/>
  <c r="Y139" i="10"/>
  <c r="Z139" i="10" s="1"/>
  <c r="AA139" i="10" s="1"/>
  <c r="AD139" i="10" s="1"/>
  <c r="AE139" i="10" s="1"/>
  <c r="Y140" i="10"/>
  <c r="Z140" i="10" s="1"/>
  <c r="AA140" i="10" s="1"/>
  <c r="AD140" i="10" s="1"/>
  <c r="AE140" i="10" s="1"/>
  <c r="Y141" i="10"/>
  <c r="Z141" i="10" s="1"/>
  <c r="AA141" i="10" s="1"/>
  <c r="AD141" i="10" s="1"/>
  <c r="AE141" i="10" s="1"/>
  <c r="Y142" i="10"/>
  <c r="Z142" i="10" s="1"/>
  <c r="AA142" i="10" s="1"/>
  <c r="AD142" i="10" s="1"/>
  <c r="AE142" i="10" s="1"/>
  <c r="Y143" i="10"/>
  <c r="Z143" i="10" s="1"/>
  <c r="AA143" i="10" s="1"/>
  <c r="AD143" i="10" s="1"/>
  <c r="AE143" i="10" s="1"/>
  <c r="Y144" i="10"/>
  <c r="Z144" i="10" s="1"/>
  <c r="AA144" i="10" s="1"/>
  <c r="AD144" i="10" s="1"/>
  <c r="AE144" i="10" s="1"/>
  <c r="Y145" i="10"/>
  <c r="Z145" i="10" s="1"/>
  <c r="AA145" i="10" s="1"/>
  <c r="AD145" i="10" s="1"/>
  <c r="AE145" i="10" s="1"/>
  <c r="Y146" i="10"/>
  <c r="Z146" i="10" s="1"/>
  <c r="AA146" i="10" s="1"/>
  <c r="AD146" i="10" s="1"/>
  <c r="AE146" i="10" s="1"/>
  <c r="Y147" i="10"/>
  <c r="Z147" i="10" s="1"/>
  <c r="AA147" i="10" s="1"/>
  <c r="AD147" i="10" s="1"/>
  <c r="AE147" i="10" s="1"/>
  <c r="Y148" i="10"/>
  <c r="Z148" i="10" s="1"/>
  <c r="AA148" i="10" s="1"/>
  <c r="AD148" i="10" s="1"/>
  <c r="AE148" i="10" s="1"/>
  <c r="Y149" i="10"/>
  <c r="Z149" i="10" s="1"/>
  <c r="AA149" i="10" s="1"/>
  <c r="AD149" i="10" s="1"/>
  <c r="AE149" i="10" s="1"/>
  <c r="Y150" i="10"/>
  <c r="Z150" i="10" s="1"/>
  <c r="AA150" i="10" s="1"/>
  <c r="AD150" i="10" s="1"/>
  <c r="AE150" i="10" s="1"/>
  <c r="Y151" i="10"/>
  <c r="Z151" i="10" s="1"/>
  <c r="AA151" i="10" s="1"/>
  <c r="AD151" i="10" s="1"/>
  <c r="AE151" i="10" s="1"/>
  <c r="Y152" i="10"/>
  <c r="Z152" i="10" s="1"/>
  <c r="AA152" i="10" s="1"/>
  <c r="AD152" i="10" s="1"/>
  <c r="AE152" i="10" s="1"/>
  <c r="Y153" i="10"/>
  <c r="Z153" i="10" s="1"/>
  <c r="AA153" i="10" s="1"/>
  <c r="AD153" i="10" s="1"/>
  <c r="AE153" i="10" s="1"/>
  <c r="Y154" i="10"/>
  <c r="Z154" i="10" s="1"/>
  <c r="AA154" i="10" s="1"/>
  <c r="AD154" i="10" s="1"/>
  <c r="AE154" i="10" s="1"/>
  <c r="Y155" i="10"/>
  <c r="Z155" i="10" s="1"/>
  <c r="AA155" i="10" s="1"/>
  <c r="AD155" i="10" s="1"/>
  <c r="AE155" i="10" s="1"/>
  <c r="Y156" i="10"/>
  <c r="Z156" i="10" s="1"/>
  <c r="AA156" i="10" s="1"/>
  <c r="AD156" i="10" s="1"/>
  <c r="AE156" i="10" s="1"/>
  <c r="Y157" i="10"/>
  <c r="Z157" i="10" s="1"/>
  <c r="AA157" i="10" s="1"/>
  <c r="AD157" i="10" s="1"/>
  <c r="AE157" i="10" s="1"/>
  <c r="Y158" i="10"/>
  <c r="Z158" i="10" s="1"/>
  <c r="AA158" i="10" s="1"/>
  <c r="AD158" i="10" s="1"/>
  <c r="AE158" i="10" s="1"/>
  <c r="Y159" i="10"/>
  <c r="Z159" i="10" s="1"/>
  <c r="AA159" i="10" s="1"/>
  <c r="AD159" i="10" s="1"/>
  <c r="AE159" i="10" s="1"/>
  <c r="Y160" i="10"/>
  <c r="Z160" i="10" s="1"/>
  <c r="AA160" i="10" s="1"/>
  <c r="AD160" i="10" s="1"/>
  <c r="AE160" i="10" s="1"/>
  <c r="Y161" i="10"/>
  <c r="Z161" i="10" s="1"/>
  <c r="AA161" i="10" s="1"/>
  <c r="AD161" i="10" s="1"/>
  <c r="AE161" i="10" s="1"/>
  <c r="Y162" i="10"/>
  <c r="Z162" i="10" s="1"/>
  <c r="AA162" i="10" s="1"/>
  <c r="AD162" i="10" s="1"/>
  <c r="AE162" i="10" s="1"/>
  <c r="Y163" i="10"/>
  <c r="Z163" i="10" s="1"/>
  <c r="AA163" i="10" s="1"/>
  <c r="AD163" i="10" s="1"/>
  <c r="AE163" i="10" s="1"/>
  <c r="Y164" i="10"/>
  <c r="Z164" i="10" s="1"/>
  <c r="AA164" i="10" s="1"/>
  <c r="AD164" i="10" s="1"/>
  <c r="AE164" i="10" s="1"/>
  <c r="Y165" i="10"/>
  <c r="Z165" i="10" s="1"/>
  <c r="AA165" i="10" s="1"/>
  <c r="AD165" i="10" s="1"/>
  <c r="AE165" i="10" s="1"/>
  <c r="Y167" i="10"/>
  <c r="Z167" i="10" s="1"/>
  <c r="AA167" i="10" s="1"/>
  <c r="AD167" i="10" s="1"/>
  <c r="AE167" i="10" s="1"/>
  <c r="AE166" i="10" s="1"/>
  <c r="Y168" i="10"/>
  <c r="Z168" i="10" s="1"/>
  <c r="AA168" i="10" s="1"/>
  <c r="AD168" i="10" s="1"/>
  <c r="AE168" i="10" s="1"/>
  <c r="Y169" i="10"/>
  <c r="Z169" i="10" s="1"/>
  <c r="AA169" i="10" s="1"/>
  <c r="AD169" i="10" s="1"/>
  <c r="AE169" i="10" s="1"/>
  <c r="Y170" i="10"/>
  <c r="Z170" i="10" s="1"/>
  <c r="AA170" i="10" s="1"/>
  <c r="AD170" i="10" s="1"/>
  <c r="AE170" i="10" s="1"/>
  <c r="Y171" i="10"/>
  <c r="Z171" i="10" s="1"/>
  <c r="AA171" i="10" s="1"/>
  <c r="AD171" i="10" s="1"/>
  <c r="AE171" i="10" s="1"/>
  <c r="Y172" i="10"/>
  <c r="Z172" i="10" s="1"/>
  <c r="AA172" i="10" s="1"/>
  <c r="AD172" i="10" s="1"/>
  <c r="AE172" i="10" s="1"/>
  <c r="Y173" i="10"/>
  <c r="Z173" i="10" s="1"/>
  <c r="AA173" i="10" s="1"/>
  <c r="AD173" i="10" s="1"/>
  <c r="AE173" i="10" s="1"/>
  <c r="Y174" i="10"/>
  <c r="Z174" i="10" s="1"/>
  <c r="AA174" i="10" s="1"/>
  <c r="AD174" i="10" s="1"/>
  <c r="AE174" i="10" s="1"/>
  <c r="Y175" i="10"/>
  <c r="Z175" i="10" s="1"/>
  <c r="AA175" i="10" s="1"/>
  <c r="AD175" i="10" s="1"/>
  <c r="AE175" i="10" s="1"/>
  <c r="Y176" i="10"/>
  <c r="Z176" i="10" s="1"/>
  <c r="AA176" i="10" s="1"/>
  <c r="AD176" i="10" s="1"/>
  <c r="AE176" i="10" s="1"/>
  <c r="Y4" i="10"/>
  <c r="Z4" i="10" s="1"/>
  <c r="AA4" i="10" s="1"/>
  <c r="W5" i="10"/>
  <c r="W6" i="10"/>
  <c r="W7" i="10"/>
  <c r="W8" i="10"/>
  <c r="W9" i="10"/>
  <c r="W10" i="10"/>
  <c r="W11" i="10"/>
  <c r="W12" i="10"/>
  <c r="W13" i="10"/>
  <c r="W14" i="10"/>
  <c r="W15" i="10"/>
  <c r="W16" i="10"/>
  <c r="W17" i="10"/>
  <c r="W18" i="10"/>
  <c r="W19" i="10"/>
  <c r="W20" i="10"/>
  <c r="W21" i="10"/>
  <c r="W22" i="10"/>
  <c r="W23" i="10"/>
  <c r="W24" i="10"/>
  <c r="W25" i="10"/>
  <c r="W26" i="10"/>
  <c r="W27" i="10"/>
  <c r="W28" i="10"/>
  <c r="W29" i="10"/>
  <c r="W30" i="10"/>
  <c r="W31" i="10"/>
  <c r="W32" i="10"/>
  <c r="W33" i="10"/>
  <c r="W34" i="10"/>
  <c r="W35" i="10"/>
  <c r="W36" i="10"/>
  <c r="W37" i="10"/>
  <c r="W38" i="10"/>
  <c r="W39" i="10"/>
  <c r="W40" i="10"/>
  <c r="W41" i="10"/>
  <c r="W42" i="10"/>
  <c r="W43" i="10"/>
  <c r="W44" i="10"/>
  <c r="W45" i="10"/>
  <c r="W46" i="10"/>
  <c r="W47" i="10"/>
  <c r="W48" i="10"/>
  <c r="W49" i="10"/>
  <c r="W50" i="10"/>
  <c r="W51" i="10"/>
  <c r="W52" i="10"/>
  <c r="W53" i="10"/>
  <c r="W54" i="10"/>
  <c r="W55" i="10"/>
  <c r="W56" i="10"/>
  <c r="W57" i="10"/>
  <c r="W58" i="10"/>
  <c r="W59" i="10"/>
  <c r="W60" i="10"/>
  <c r="W61" i="10"/>
  <c r="W62" i="10"/>
  <c r="W63" i="10"/>
  <c r="W64" i="10"/>
  <c r="W65" i="10"/>
  <c r="W66" i="10"/>
  <c r="W67" i="10"/>
  <c r="W68" i="10"/>
  <c r="W69" i="10"/>
  <c r="W70" i="10"/>
  <c r="W71" i="10"/>
  <c r="W72" i="10"/>
  <c r="W73" i="10"/>
  <c r="W74" i="10"/>
  <c r="W75" i="10"/>
  <c r="W76" i="10"/>
  <c r="W77" i="10"/>
  <c r="W78" i="10"/>
  <c r="W79" i="10"/>
  <c r="W80" i="10"/>
  <c r="W81" i="10"/>
  <c r="W82" i="10"/>
  <c r="W83" i="10"/>
  <c r="W84" i="10"/>
  <c r="W85" i="10"/>
  <c r="W86" i="10"/>
  <c r="W87" i="10"/>
  <c r="W88" i="10"/>
  <c r="W89" i="10"/>
  <c r="W90" i="10"/>
  <c r="W91" i="10"/>
  <c r="W92" i="10"/>
  <c r="W93" i="10"/>
  <c r="W94" i="10"/>
  <c r="W95" i="10"/>
  <c r="W96" i="10"/>
  <c r="W97" i="10"/>
  <c r="W98" i="10"/>
  <c r="W99" i="10"/>
  <c r="W100" i="10"/>
  <c r="W101" i="10"/>
  <c r="W102" i="10"/>
  <c r="W103" i="10"/>
  <c r="W104" i="10"/>
  <c r="W105" i="10"/>
  <c r="W106" i="10"/>
  <c r="W107" i="10"/>
  <c r="W108" i="10"/>
  <c r="W109" i="10"/>
  <c r="W110" i="10"/>
  <c r="W111" i="10"/>
  <c r="W112" i="10"/>
  <c r="W113" i="10"/>
  <c r="W114" i="10"/>
  <c r="W115" i="10"/>
  <c r="W116" i="10"/>
  <c r="W117" i="10"/>
  <c r="W118" i="10"/>
  <c r="W119" i="10"/>
  <c r="W120" i="10"/>
  <c r="W121" i="10"/>
  <c r="W122" i="10"/>
  <c r="W123" i="10"/>
  <c r="W124" i="10"/>
  <c r="W125" i="10"/>
  <c r="W126" i="10"/>
  <c r="W127" i="10"/>
  <c r="W128" i="10"/>
  <c r="W129" i="10"/>
  <c r="W130" i="10"/>
  <c r="W131" i="10"/>
  <c r="W132" i="10"/>
  <c r="W133" i="10"/>
  <c r="W134" i="10"/>
  <c r="W135" i="10"/>
  <c r="W136" i="10"/>
  <c r="W137" i="10"/>
  <c r="W138" i="10"/>
  <c r="W139" i="10"/>
  <c r="W140" i="10"/>
  <c r="W141" i="10"/>
  <c r="W142" i="10"/>
  <c r="W143" i="10"/>
  <c r="W144" i="10"/>
  <c r="W145" i="10"/>
  <c r="W146" i="10"/>
  <c r="W147" i="10"/>
  <c r="W148" i="10"/>
  <c r="W149" i="10"/>
  <c r="W150" i="10"/>
  <c r="W151" i="10"/>
  <c r="W152" i="10"/>
  <c r="W153" i="10"/>
  <c r="W154" i="10"/>
  <c r="W155" i="10"/>
  <c r="W156" i="10"/>
  <c r="W157" i="10"/>
  <c r="W158" i="10"/>
  <c r="W159" i="10"/>
  <c r="W160" i="10"/>
  <c r="W161" i="10"/>
  <c r="W162" i="10"/>
  <c r="W163" i="10"/>
  <c r="W164" i="10"/>
  <c r="W165" i="10"/>
  <c r="W167" i="10"/>
  <c r="W166" i="10" s="1"/>
  <c r="W168" i="10"/>
  <c r="W169" i="10"/>
  <c r="W170" i="10"/>
  <c r="W171" i="10"/>
  <c r="W172" i="10"/>
  <c r="W173" i="10"/>
  <c r="W174" i="10"/>
  <c r="W175" i="10"/>
  <c r="W176" i="10"/>
  <c r="W4" i="10"/>
  <c r="V4" i="10" s="1"/>
  <c r="V25" i="10"/>
  <c r="U45" i="10"/>
  <c r="T45" i="10"/>
  <c r="S45" i="10"/>
  <c r="H45" i="10"/>
  <c r="AL45" i="10" s="1"/>
  <c r="G45" i="10"/>
  <c r="T44" i="10"/>
  <c r="S44" i="10"/>
  <c r="H44" i="10"/>
  <c r="AL44" i="10" s="1"/>
  <c r="G44" i="10"/>
  <c r="T43" i="10"/>
  <c r="S43" i="10"/>
  <c r="H43" i="10"/>
  <c r="AG43" i="10" s="1"/>
  <c r="G43" i="10"/>
  <c r="T42" i="10"/>
  <c r="S42" i="10"/>
  <c r="H42" i="10"/>
  <c r="AG42" i="10" s="1"/>
  <c r="G42" i="10"/>
  <c r="T41" i="10"/>
  <c r="S41" i="10"/>
  <c r="H41" i="10"/>
  <c r="AL41" i="10" s="1"/>
  <c r="G41" i="10"/>
  <c r="T40" i="10"/>
  <c r="S40" i="10"/>
  <c r="H40" i="10"/>
  <c r="I40" i="10" s="1"/>
  <c r="G40" i="10"/>
  <c r="T39" i="10"/>
  <c r="S39" i="10"/>
  <c r="H39" i="10"/>
  <c r="AG39" i="10" s="1"/>
  <c r="G39" i="10"/>
  <c r="T38" i="10"/>
  <c r="S38" i="10"/>
  <c r="H38" i="10"/>
  <c r="AG38" i="10" s="1"/>
  <c r="G38" i="10"/>
  <c r="T37" i="10"/>
  <c r="S37" i="10"/>
  <c r="J37" i="10"/>
  <c r="AH37" i="10" s="1"/>
  <c r="I37" i="10"/>
  <c r="G37" i="10"/>
  <c r="T36" i="10"/>
  <c r="S36" i="10"/>
  <c r="H36" i="10"/>
  <c r="AL36" i="10" s="1"/>
  <c r="G36" i="10"/>
  <c r="T35" i="10"/>
  <c r="S35" i="10"/>
  <c r="H35" i="10"/>
  <c r="AG35" i="10" s="1"/>
  <c r="G35" i="10"/>
  <c r="T34" i="10"/>
  <c r="S34" i="10"/>
  <c r="H34" i="10"/>
  <c r="AG34" i="10" s="1"/>
  <c r="G34" i="10"/>
  <c r="T33" i="10"/>
  <c r="S33" i="10"/>
  <c r="H33" i="10"/>
  <c r="AL33" i="10" s="1"/>
  <c r="G33" i="10"/>
  <c r="T32" i="10"/>
  <c r="S32" i="10"/>
  <c r="H32" i="10"/>
  <c r="AL32" i="10" s="1"/>
  <c r="G32" i="10"/>
  <c r="U31" i="10"/>
  <c r="T31" i="10"/>
  <c r="S31" i="10"/>
  <c r="H31" i="10"/>
  <c r="AG31" i="10" s="1"/>
  <c r="G31" i="10"/>
  <c r="T30" i="10"/>
  <c r="S30" i="10"/>
  <c r="H30" i="10"/>
  <c r="AG30" i="10" s="1"/>
  <c r="G30" i="10"/>
  <c r="T29" i="10"/>
  <c r="S29" i="10"/>
  <c r="H29" i="10"/>
  <c r="G29" i="10"/>
  <c r="T28" i="10"/>
  <c r="S28" i="10"/>
  <c r="H28" i="10"/>
  <c r="AL28" i="10" s="1"/>
  <c r="G28" i="10"/>
  <c r="T27" i="10"/>
  <c r="S27" i="10"/>
  <c r="H27" i="10"/>
  <c r="AG27" i="10" s="1"/>
  <c r="G27" i="10"/>
  <c r="T26" i="10"/>
  <c r="S26" i="10"/>
  <c r="H26" i="10"/>
  <c r="I26" i="10" s="1"/>
  <c r="G26" i="10"/>
  <c r="T24" i="10"/>
  <c r="S24" i="10"/>
  <c r="H24" i="10"/>
  <c r="AL24" i="10" s="1"/>
  <c r="G24" i="10"/>
  <c r="T23" i="10"/>
  <c r="S23" i="10"/>
  <c r="H23" i="10"/>
  <c r="AG23" i="10" s="1"/>
  <c r="G23" i="10"/>
  <c r="T22" i="10"/>
  <c r="S22" i="10"/>
  <c r="H22" i="10"/>
  <c r="AG22" i="10" s="1"/>
  <c r="G22" i="10"/>
  <c r="T21" i="10"/>
  <c r="S21" i="10"/>
  <c r="H21" i="10"/>
  <c r="AG21" i="10" s="1"/>
  <c r="G21" i="10"/>
  <c r="T20" i="10"/>
  <c r="S20" i="10"/>
  <c r="H20" i="10"/>
  <c r="G20" i="10"/>
  <c r="T19" i="10"/>
  <c r="S19" i="10"/>
  <c r="H19" i="10"/>
  <c r="AG19" i="10" s="1"/>
  <c r="G19" i="10"/>
  <c r="T18" i="10"/>
  <c r="S18" i="10"/>
  <c r="H18" i="10"/>
  <c r="AG18" i="10" s="1"/>
  <c r="G18" i="10"/>
  <c r="T17" i="10"/>
  <c r="S17" i="10"/>
  <c r="H17" i="10"/>
  <c r="J17" i="10" s="1"/>
  <c r="AH17" i="10" s="1"/>
  <c r="G17" i="10"/>
  <c r="T16" i="10"/>
  <c r="S16" i="10"/>
  <c r="H16" i="10"/>
  <c r="AL16" i="10" s="1"/>
  <c r="G16" i="10"/>
  <c r="U15" i="10"/>
  <c r="T15" i="10"/>
  <c r="S15" i="10"/>
  <c r="H15" i="10"/>
  <c r="AG15" i="10" s="1"/>
  <c r="G15" i="10"/>
  <c r="T14" i="10"/>
  <c r="S14" i="10"/>
  <c r="H14" i="10"/>
  <c r="AL14" i="10" s="1"/>
  <c r="G14" i="10"/>
  <c r="T13" i="10"/>
  <c r="S13" i="10"/>
  <c r="J13" i="10"/>
  <c r="AH13" i="10" s="1"/>
  <c r="I13" i="10"/>
  <c r="H12" i="10"/>
  <c r="AL12" i="10" s="1"/>
  <c r="G12" i="10"/>
  <c r="U11" i="10"/>
  <c r="T11" i="10"/>
  <c r="S11" i="10"/>
  <c r="H11" i="10"/>
  <c r="I11" i="10" s="1"/>
  <c r="G11" i="10"/>
  <c r="T10" i="10"/>
  <c r="S10" i="10"/>
  <c r="J10" i="10"/>
  <c r="AH10" i="10" s="1"/>
  <c r="I10" i="10"/>
  <c r="T9" i="10"/>
  <c r="S9" i="10"/>
  <c r="H9" i="10"/>
  <c r="AG9" i="10" s="1"/>
  <c r="G9" i="10"/>
  <c r="T8" i="10"/>
  <c r="S8" i="10"/>
  <c r="H8" i="10"/>
  <c r="AL8" i="10" s="1"/>
  <c r="G8" i="10"/>
  <c r="U7" i="10"/>
  <c r="T7" i="10"/>
  <c r="S7" i="10"/>
  <c r="H7" i="10"/>
  <c r="AG7" i="10" s="1"/>
  <c r="G7" i="10"/>
  <c r="T6" i="10"/>
  <c r="S6" i="10"/>
  <c r="H6" i="10"/>
  <c r="AG6" i="10" s="1"/>
  <c r="G6" i="10"/>
  <c r="T5" i="10"/>
  <c r="S5" i="10"/>
  <c r="H5" i="10"/>
  <c r="G5" i="10"/>
  <c r="Z166" i="10" l="1"/>
  <c r="AA166" i="10"/>
  <c r="AD166" i="10"/>
  <c r="Y166" i="10"/>
  <c r="AL18" i="10"/>
  <c r="AL34" i="10"/>
  <c r="AG16" i="10"/>
  <c r="AL42" i="10"/>
  <c r="AL6" i="10"/>
  <c r="AL21" i="10"/>
  <c r="AL9" i="10"/>
  <c r="AL11" i="10"/>
  <c r="AM13" i="10"/>
  <c r="AG45" i="10"/>
  <c r="AG17" i="10"/>
  <c r="AG8" i="10"/>
  <c r="AL26" i="10"/>
  <c r="AG40" i="10"/>
  <c r="AL17" i="10"/>
  <c r="AL23" i="10"/>
  <c r="AG33" i="10"/>
  <c r="AL35" i="10"/>
  <c r="AG41" i="10"/>
  <c r="AL43" i="10"/>
  <c r="AG32" i="10"/>
  <c r="AM10" i="10"/>
  <c r="AL15" i="10"/>
  <c r="AL30" i="10"/>
  <c r="AL38" i="10"/>
  <c r="AL27" i="10"/>
  <c r="I5" i="10"/>
  <c r="AL5" i="10"/>
  <c r="AG5" i="10"/>
  <c r="AL20" i="10"/>
  <c r="AG20" i="10"/>
  <c r="AL29" i="10"/>
  <c r="AG29" i="10"/>
  <c r="AG12" i="10"/>
  <c r="AM17" i="10"/>
  <c r="AG24" i="10"/>
  <c r="AG28" i="10"/>
  <c r="AG36" i="10"/>
  <c r="AM37" i="10"/>
  <c r="AG44" i="10"/>
  <c r="AL22" i="10"/>
  <c r="AL19" i="10"/>
  <c r="AL31" i="10"/>
  <c r="AL39" i="10"/>
  <c r="AG14" i="10"/>
  <c r="AG26" i="10"/>
  <c r="AL7" i="10"/>
  <c r="AL40" i="10"/>
  <c r="AG11" i="10"/>
  <c r="I9" i="10"/>
  <c r="I21" i="10"/>
  <c r="AC4" i="10"/>
  <c r="I28" i="10"/>
  <c r="I36" i="10"/>
  <c r="I44" i="10"/>
  <c r="K13" i="10"/>
  <c r="L13" i="10" s="1"/>
  <c r="J30" i="10"/>
  <c r="I30" i="10"/>
  <c r="J32" i="10"/>
  <c r="K10" i="10"/>
  <c r="L10" i="10" s="1"/>
  <c r="J9" i="10"/>
  <c r="I6" i="10"/>
  <c r="J7" i="10"/>
  <c r="K17" i="10"/>
  <c r="L17" i="10" s="1"/>
  <c r="J21" i="10"/>
  <c r="I35" i="10"/>
  <c r="J36" i="10"/>
  <c r="J40" i="10"/>
  <c r="J42" i="10"/>
  <c r="I42" i="10"/>
  <c r="J6" i="10"/>
  <c r="I12" i="10"/>
  <c r="J35" i="10"/>
  <c r="J11" i="10"/>
  <c r="J12" i="10"/>
  <c r="I19" i="10"/>
  <c r="I39" i="10"/>
  <c r="J39" i="10"/>
  <c r="J14" i="10"/>
  <c r="I15" i="10"/>
  <c r="I27" i="10"/>
  <c r="I38" i="10"/>
  <c r="J45" i="10"/>
  <c r="I34" i="10"/>
  <c r="J23" i="10"/>
  <c r="J15" i="10"/>
  <c r="I17" i="10"/>
  <c r="J27" i="10"/>
  <c r="J28" i="10"/>
  <c r="J38" i="10"/>
  <c r="I29" i="10"/>
  <c r="J43" i="10"/>
  <c r="I23" i="10"/>
  <c r="J29" i="10"/>
  <c r="I18" i="10"/>
  <c r="I33" i="10"/>
  <c r="I43" i="10"/>
  <c r="J33" i="10"/>
  <c r="I45" i="10"/>
  <c r="J5" i="10"/>
  <c r="I7" i="10"/>
  <c r="J18" i="10"/>
  <c r="J16" i="10"/>
  <c r="I16" i="10"/>
  <c r="I14" i="10"/>
  <c r="I22" i="10"/>
  <c r="I20" i="10"/>
  <c r="J22" i="10"/>
  <c r="K37" i="10"/>
  <c r="L37" i="10" s="1"/>
  <c r="J44" i="10"/>
  <c r="J8" i="10"/>
  <c r="I8" i="10"/>
  <c r="J24" i="10"/>
  <c r="I24" i="10"/>
  <c r="J20" i="10"/>
  <c r="J19" i="10"/>
  <c r="J26" i="10"/>
  <c r="J31" i="10"/>
  <c r="I31" i="10"/>
  <c r="I32" i="10"/>
  <c r="J41" i="10"/>
  <c r="I41" i="10"/>
  <c r="J34" i="10"/>
  <c r="AM24" i="10" l="1"/>
  <c r="AH24" i="10"/>
  <c r="AH6" i="10"/>
  <c r="AM6" i="10"/>
  <c r="AH18" i="10"/>
  <c r="AM18" i="10"/>
  <c r="AH39" i="10"/>
  <c r="AM39" i="10"/>
  <c r="AH9" i="10"/>
  <c r="AM9" i="10"/>
  <c r="AM28" i="10"/>
  <c r="AH28" i="10"/>
  <c r="AH21" i="10"/>
  <c r="AM21" i="10"/>
  <c r="AH27" i="10"/>
  <c r="AM27" i="10"/>
  <c r="AI17" i="10"/>
  <c r="AN17" i="10"/>
  <c r="AM16" i="10"/>
  <c r="AH16" i="10"/>
  <c r="AM7" i="10"/>
  <c r="AH7" i="10"/>
  <c r="AH31" i="10"/>
  <c r="AM31" i="10"/>
  <c r="AH29" i="10"/>
  <c r="AM29" i="10"/>
  <c r="AM26" i="10"/>
  <c r="AH26" i="10"/>
  <c r="AM19" i="10"/>
  <c r="AH19" i="10"/>
  <c r="AM43" i="10"/>
  <c r="AH43" i="10"/>
  <c r="AI10" i="10"/>
  <c r="AN10" i="10"/>
  <c r="AH34" i="10"/>
  <c r="AM34" i="10"/>
  <c r="AH45" i="10"/>
  <c r="AM45" i="10"/>
  <c r="AM12" i="10"/>
  <c r="AH12" i="10"/>
  <c r="AM36" i="10"/>
  <c r="AH36" i="10"/>
  <c r="AM32" i="10"/>
  <c r="AH32" i="10"/>
  <c r="AH41" i="10"/>
  <c r="AM41" i="10"/>
  <c r="AH35" i="10"/>
  <c r="AM35" i="10"/>
  <c r="AM30" i="10"/>
  <c r="AH30" i="10"/>
  <c r="AI13" i="10"/>
  <c r="AN13" i="10"/>
  <c r="AM8" i="10"/>
  <c r="AH8" i="10"/>
  <c r="AH14" i="10"/>
  <c r="AM14" i="10"/>
  <c r="AM44" i="10"/>
  <c r="AH44" i="10"/>
  <c r="AH15" i="10"/>
  <c r="AM15" i="10"/>
  <c r="AN37" i="10"/>
  <c r="AI37" i="10"/>
  <c r="AM23" i="10"/>
  <c r="AH23" i="10"/>
  <c r="AH42" i="10"/>
  <c r="AM42" i="10"/>
  <c r="AH22" i="10"/>
  <c r="AM22" i="10"/>
  <c r="AH5" i="10"/>
  <c r="AM5" i="10"/>
  <c r="AM40" i="10"/>
  <c r="AH40" i="10"/>
  <c r="AM20" i="10"/>
  <c r="AH20" i="10"/>
  <c r="AH33" i="10"/>
  <c r="AM33" i="10"/>
  <c r="AH38" i="10"/>
  <c r="AM38" i="10"/>
  <c r="AM11" i="10"/>
  <c r="AH11" i="10"/>
  <c r="K40" i="10"/>
  <c r="L40" i="10" s="1"/>
  <c r="M10" i="10"/>
  <c r="N10" i="10" s="1"/>
  <c r="K33" i="10"/>
  <c r="L33" i="10" s="1"/>
  <c r="AD4" i="10"/>
  <c r="AE4" i="10" s="1"/>
  <c r="K12" i="10"/>
  <c r="L12" i="10" s="1"/>
  <c r="K36" i="10"/>
  <c r="L36" i="10" s="1"/>
  <c r="K30" i="10"/>
  <c r="L30" i="10" s="1"/>
  <c r="M13" i="10"/>
  <c r="N13" i="10" s="1"/>
  <c r="K9" i="10"/>
  <c r="L9" i="10" s="1"/>
  <c r="K21" i="10"/>
  <c r="L21" i="10" s="1"/>
  <c r="K39" i="10"/>
  <c r="L39" i="10" s="1"/>
  <c r="K32" i="10"/>
  <c r="L32" i="10" s="1"/>
  <c r="K29" i="10"/>
  <c r="L29" i="10" s="1"/>
  <c r="K7" i="10"/>
  <c r="L7" i="10" s="1"/>
  <c r="K38" i="10"/>
  <c r="L38" i="10" s="1"/>
  <c r="K42" i="10"/>
  <c r="L42" i="10" s="1"/>
  <c r="M17" i="10"/>
  <c r="N17" i="10" s="1"/>
  <c r="K14" i="10"/>
  <c r="L14" i="10" s="1"/>
  <c r="K11" i="10"/>
  <c r="L11" i="10" s="1"/>
  <c r="K6" i="10"/>
  <c r="L6" i="10" s="1"/>
  <c r="K35" i="10"/>
  <c r="L35" i="10" s="1"/>
  <c r="K43" i="10"/>
  <c r="L43" i="10" s="1"/>
  <c r="K27" i="10"/>
  <c r="L27" i="10" s="1"/>
  <c r="K45" i="10"/>
  <c r="L45" i="10" s="1"/>
  <c r="K5" i="10"/>
  <c r="L5" i="10" s="1"/>
  <c r="K18" i="10"/>
  <c r="L18" i="10" s="1"/>
  <c r="K23" i="10"/>
  <c r="L23" i="10" s="1"/>
  <c r="K28" i="10"/>
  <c r="L28" i="10" s="1"/>
  <c r="K15" i="10"/>
  <c r="L15" i="10" s="1"/>
  <c r="K20" i="10"/>
  <c r="L20" i="10" s="1"/>
  <c r="K24" i="10"/>
  <c r="L24" i="10" s="1"/>
  <c r="K34" i="10"/>
  <c r="L34" i="10" s="1"/>
  <c r="M37" i="10"/>
  <c r="N37" i="10" s="1"/>
  <c r="K16" i="10"/>
  <c r="L16" i="10" s="1"/>
  <c r="K44" i="10"/>
  <c r="L44" i="10" s="1"/>
  <c r="K22" i="10"/>
  <c r="L22" i="10" s="1"/>
  <c r="K41" i="10"/>
  <c r="L41" i="10" s="1"/>
  <c r="K31" i="10"/>
  <c r="L31" i="10" s="1"/>
  <c r="K26" i="10"/>
  <c r="L26" i="10" s="1"/>
  <c r="K19" i="10"/>
  <c r="L19" i="10" s="1"/>
  <c r="K8" i="10"/>
  <c r="L8" i="10" s="1"/>
  <c r="AO17" i="10" l="1"/>
  <c r="AJ17" i="10"/>
  <c r="AN45" i="10"/>
  <c r="AI45" i="10"/>
  <c r="AO37" i="10"/>
  <c r="AJ37" i="10"/>
  <c r="AN5" i="10"/>
  <c r="AI5" i="10"/>
  <c r="AN19" i="10"/>
  <c r="AI19" i="10"/>
  <c r="AI42" i="10"/>
  <c r="AN42" i="10"/>
  <c r="AN24" i="10"/>
  <c r="AI24" i="10"/>
  <c r="AN27" i="10"/>
  <c r="AI27" i="10"/>
  <c r="AI30" i="10"/>
  <c r="AN30" i="10"/>
  <c r="AN20" i="10"/>
  <c r="AI20" i="10"/>
  <c r="AN43" i="10"/>
  <c r="AI43" i="10"/>
  <c r="AI36" i="10"/>
  <c r="AN36" i="10"/>
  <c r="AI41" i="10"/>
  <c r="AN41" i="10"/>
  <c r="AN35" i="10"/>
  <c r="AI35" i="10"/>
  <c r="AI29" i="10"/>
  <c r="AN29" i="10"/>
  <c r="AI22" i="10"/>
  <c r="AN22" i="10"/>
  <c r="AI6" i="10"/>
  <c r="AN6" i="10"/>
  <c r="AN23" i="10"/>
  <c r="AI23" i="10"/>
  <c r="M33" i="10"/>
  <c r="N33" i="10" s="1"/>
  <c r="AN33" i="10"/>
  <c r="AI33" i="10"/>
  <c r="AN8" i="10"/>
  <c r="AI8" i="10"/>
  <c r="AI9" i="10"/>
  <c r="AN9" i="10"/>
  <c r="AI34" i="10"/>
  <c r="AN34" i="10"/>
  <c r="AJ13" i="10"/>
  <c r="AO13" i="10"/>
  <c r="AI26" i="10"/>
  <c r="AN26" i="10"/>
  <c r="AI38" i="10"/>
  <c r="AN38" i="10"/>
  <c r="AN31" i="10"/>
  <c r="AI31" i="10"/>
  <c r="AN7" i="10"/>
  <c r="AI7" i="10"/>
  <c r="AN15" i="10"/>
  <c r="AI15" i="10"/>
  <c r="M12" i="10"/>
  <c r="N12" i="10" s="1"/>
  <c r="AN12" i="10"/>
  <c r="AI12" i="10"/>
  <c r="AI28" i="10"/>
  <c r="AN28" i="10"/>
  <c r="AI32" i="10"/>
  <c r="AN32" i="10"/>
  <c r="AI44" i="10"/>
  <c r="AN44" i="10"/>
  <c r="AN11" i="10"/>
  <c r="AI11" i="10"/>
  <c r="AN39" i="10"/>
  <c r="AI39" i="10"/>
  <c r="AI16" i="10"/>
  <c r="AN16" i="10"/>
  <c r="AI18" i="10"/>
  <c r="AN18" i="10"/>
  <c r="AI14" i="10"/>
  <c r="AN14" i="10"/>
  <c r="AN21" i="10"/>
  <c r="AI21" i="10"/>
  <c r="AO10" i="10"/>
  <c r="AJ10" i="10"/>
  <c r="AI40" i="10"/>
  <c r="AN40" i="10"/>
  <c r="M36" i="10"/>
  <c r="N36" i="10" s="1"/>
  <c r="M18" i="10"/>
  <c r="N18" i="10" s="1"/>
  <c r="O10" i="10"/>
  <c r="O12" i="10"/>
  <c r="M40" i="10"/>
  <c r="N40" i="10" s="1"/>
  <c r="M45" i="10"/>
  <c r="N45" i="10" s="1"/>
  <c r="M42" i="10"/>
  <c r="N42" i="10" s="1"/>
  <c r="M38" i="10"/>
  <c r="N38" i="10" s="1"/>
  <c r="O13" i="10"/>
  <c r="M30" i="10"/>
  <c r="N30" i="10" s="1"/>
  <c r="M9" i="10"/>
  <c r="N9" i="10" s="1"/>
  <c r="M6" i="10"/>
  <c r="N6" i="10" s="1"/>
  <c r="M39" i="10"/>
  <c r="N39" i="10" s="1"/>
  <c r="M35" i="10"/>
  <c r="N35" i="10" s="1"/>
  <c r="M29" i="10"/>
  <c r="N29" i="10" s="1"/>
  <c r="M14" i="10"/>
  <c r="N14" i="10" s="1"/>
  <c r="M32" i="10"/>
  <c r="N32" i="10" s="1"/>
  <c r="M21" i="10"/>
  <c r="N21" i="10" s="1"/>
  <c r="M7" i="10"/>
  <c r="N7" i="10" s="1"/>
  <c r="M11" i="10"/>
  <c r="N11" i="10" s="1"/>
  <c r="M23" i="10"/>
  <c r="N23" i="10" s="1"/>
  <c r="O17" i="10"/>
  <c r="M43" i="10"/>
  <c r="N43" i="10" s="1"/>
  <c r="M28" i="10"/>
  <c r="N28" i="10" s="1"/>
  <c r="M27" i="10"/>
  <c r="N27" i="10" s="1"/>
  <c r="M5" i="10"/>
  <c r="N5" i="10" s="1"/>
  <c r="M15" i="10"/>
  <c r="N15" i="10" s="1"/>
  <c r="M24" i="10"/>
  <c r="N24" i="10" s="1"/>
  <c r="M31" i="10"/>
  <c r="N31" i="10" s="1"/>
  <c r="M44" i="10"/>
  <c r="N44" i="10" s="1"/>
  <c r="M19" i="10"/>
  <c r="N19" i="10" s="1"/>
  <c r="M26" i="10"/>
  <c r="N26" i="10" s="1"/>
  <c r="M34" i="10"/>
  <c r="N34" i="10" s="1"/>
  <c r="O37" i="10"/>
  <c r="M8" i="10"/>
  <c r="N8" i="10" s="1"/>
  <c r="M41" i="10"/>
  <c r="N41" i="10" s="1"/>
  <c r="M22" i="10"/>
  <c r="N22" i="10" s="1"/>
  <c r="M16" i="10"/>
  <c r="N16" i="10" s="1"/>
  <c r="M20" i="10"/>
  <c r="N20" i="10" s="1"/>
  <c r="AO23" i="10" l="1"/>
  <c r="AJ23" i="10"/>
  <c r="AJ41" i="10"/>
  <c r="AO41" i="10"/>
  <c r="AO15" i="10"/>
  <c r="AJ15" i="10"/>
  <c r="AO26" i="10"/>
  <c r="AJ26" i="10"/>
  <c r="AO22" i="10"/>
  <c r="AJ22" i="10"/>
  <c r="AO35" i="10"/>
  <c r="AJ35" i="10"/>
  <c r="AO11" i="10"/>
  <c r="AJ11" i="10"/>
  <c r="AO39" i="10"/>
  <c r="AJ39" i="10"/>
  <c r="AO7" i="10"/>
  <c r="AJ7" i="10"/>
  <c r="AJ5" i="10"/>
  <c r="AO5" i="10"/>
  <c r="AO21" i="10"/>
  <c r="AJ21" i="10"/>
  <c r="AO33" i="10"/>
  <c r="AJ33" i="10"/>
  <c r="AJ34" i="10"/>
  <c r="AO34" i="10"/>
  <c r="AJ32" i="10"/>
  <c r="AO32" i="10"/>
  <c r="AO18" i="10"/>
  <c r="AJ18" i="10"/>
  <c r="AJ28" i="10"/>
  <c r="AO28" i="10"/>
  <c r="AO14" i="10"/>
  <c r="AJ14" i="10"/>
  <c r="O36" i="10"/>
  <c r="AJ36" i="10"/>
  <c r="AO36" i="10"/>
  <c r="AJ20" i="10"/>
  <c r="AO20" i="10"/>
  <c r="AO19" i="10"/>
  <c r="AJ19" i="10"/>
  <c r="AO43" i="10"/>
  <c r="AJ43" i="10"/>
  <c r="AJ29" i="10"/>
  <c r="AO29" i="10"/>
  <c r="O38" i="10"/>
  <c r="AJ38" i="10"/>
  <c r="AO38" i="10"/>
  <c r="AJ12" i="10"/>
  <c r="AO12" i="10"/>
  <c r="AO31" i="10"/>
  <c r="AJ31" i="10"/>
  <c r="O45" i="10"/>
  <c r="AJ45" i="10"/>
  <c r="AO45" i="10"/>
  <c r="AJ24" i="10"/>
  <c r="AO24" i="10"/>
  <c r="AJ40" i="10"/>
  <c r="AO40" i="10"/>
  <c r="AJ8" i="10"/>
  <c r="AO8" i="10"/>
  <c r="AJ6" i="10"/>
  <c r="AO6" i="10"/>
  <c r="AJ9" i="10"/>
  <c r="AO9" i="10"/>
  <c r="AO27" i="10"/>
  <c r="AJ27" i="10"/>
  <c r="AO30" i="10"/>
  <c r="AJ30" i="10"/>
  <c r="AJ16" i="10"/>
  <c r="AO16" i="10"/>
  <c r="AJ44" i="10"/>
  <c r="AO44" i="10"/>
  <c r="O33" i="10"/>
  <c r="O42" i="10"/>
  <c r="AJ42" i="10"/>
  <c r="AO42" i="10"/>
  <c r="O6" i="10"/>
  <c r="O40" i="10"/>
  <c r="O43" i="10"/>
  <c r="O30" i="10"/>
  <c r="O23" i="10"/>
  <c r="O18" i="10"/>
  <c r="O9" i="10"/>
  <c r="O35" i="10"/>
  <c r="O39" i="10"/>
  <c r="O14" i="10"/>
  <c r="O29" i="10"/>
  <c r="O21" i="10"/>
  <c r="O32" i="10"/>
  <c r="O7" i="10"/>
  <c r="O11" i="10"/>
  <c r="O15" i="10"/>
  <c r="O27" i="10"/>
  <c r="O28" i="10"/>
  <c r="O5" i="10"/>
  <c r="O41" i="10"/>
  <c r="O19" i="10"/>
  <c r="O8" i="10"/>
  <c r="O44" i="10"/>
  <c r="O20" i="10"/>
  <c r="O22" i="10"/>
  <c r="O16" i="10"/>
  <c r="O24" i="10"/>
  <c r="O34" i="10"/>
  <c r="O26" i="10"/>
  <c r="O31" i="10"/>
  <c r="V174" i="10" l="1"/>
  <c r="V172" i="10"/>
  <c r="V135" i="10"/>
  <c r="V66" i="10"/>
  <c r="V73" i="10"/>
  <c r="V53" i="10"/>
  <c r="V151" i="10"/>
  <c r="V51" i="10"/>
  <c r="V97" i="10"/>
  <c r="V144" i="10"/>
  <c r="V140" i="10"/>
  <c r="V122" i="10"/>
  <c r="V80" i="10"/>
  <c r="V123" i="10"/>
  <c r="V117" i="10"/>
  <c r="V128" i="10"/>
  <c r="V69" i="10"/>
  <c r="V113" i="10"/>
  <c r="V104" i="10"/>
  <c r="V133" i="10"/>
  <c r="V156" i="10"/>
  <c r="V94" i="10"/>
  <c r="V130" i="10"/>
  <c r="V145" i="10"/>
  <c r="V47" i="10"/>
  <c r="V126" i="10"/>
  <c r="V146" i="10"/>
  <c r="V49" i="10"/>
  <c r="V121" i="10"/>
  <c r="V159" i="10"/>
  <c r="V99" i="10"/>
  <c r="V28" i="10"/>
  <c r="V17" i="10"/>
  <c r="V57" i="10"/>
  <c r="V26" i="10"/>
  <c r="V125" i="10"/>
  <c r="V124" i="10"/>
  <c r="V134" i="10"/>
  <c r="V118" i="10"/>
  <c r="V71" i="10"/>
  <c r="V153" i="10"/>
  <c r="V87" i="10"/>
  <c r="V150" i="10"/>
  <c r="V141" i="10"/>
  <c r="V61" i="10"/>
  <c r="V112" i="10"/>
  <c r="V116" i="10"/>
  <c r="V101" i="10"/>
  <c r="V93" i="10"/>
  <c r="V127" i="10"/>
  <c r="V14" i="10"/>
  <c r="V163" i="10"/>
  <c r="V33" i="10"/>
  <c r="V171" i="10"/>
  <c r="V12" i="10"/>
  <c r="V160" i="10"/>
  <c r="V48" i="10"/>
  <c r="V132" i="10"/>
  <c r="V92" i="10"/>
  <c r="V119" i="10"/>
  <c r="V129" i="10"/>
  <c r="V54" i="10"/>
  <c r="V15" i="10"/>
  <c r="V142" i="10"/>
  <c r="V74" i="10"/>
  <c r="V89" i="10"/>
  <c r="V152" i="10"/>
  <c r="V98" i="10"/>
  <c r="V76" i="10"/>
  <c r="V175" i="10"/>
  <c r="V161" i="10"/>
  <c r="V167" i="10"/>
  <c r="V166" i="10" s="1"/>
  <c r="V59" i="10"/>
  <c r="V75" i="10"/>
  <c r="V111" i="10"/>
  <c r="V23" i="10"/>
  <c r="V55" i="10"/>
  <c r="V110" i="10"/>
  <c r="V100" i="10"/>
  <c r="V50" i="10"/>
  <c r="V29" i="10"/>
  <c r="V32" i="10"/>
  <c r="V42" i="10"/>
  <c r="V149" i="10"/>
  <c r="V44" i="10"/>
  <c r="V24" i="10"/>
  <c r="V96" i="10"/>
  <c r="V148" i="10"/>
  <c r="V67" i="10"/>
  <c r="V155" i="10"/>
  <c r="V45" i="10"/>
  <c r="V136" i="10"/>
  <c r="V31" i="10"/>
  <c r="V46" i="10"/>
  <c r="V105" i="10"/>
  <c r="V103" i="10"/>
  <c r="V19" i="10"/>
  <c r="V139" i="10"/>
  <c r="V88" i="10"/>
  <c r="V131" i="10"/>
  <c r="V77" i="10"/>
  <c r="V65" i="10"/>
  <c r="V158" i="10"/>
  <c r="V115" i="10"/>
  <c r="V83" i="10"/>
  <c r="V143" i="10"/>
  <c r="V56" i="10"/>
  <c r="V138" i="10"/>
  <c r="V154" i="10"/>
  <c r="V176" i="10"/>
  <c r="V9" i="10"/>
  <c r="V109" i="10"/>
  <c r="V10" i="10"/>
  <c r="V90" i="10"/>
  <c r="V58" i="10"/>
  <c r="V30" i="10"/>
  <c r="V70" i="10"/>
  <c r="V170" i="10"/>
  <c r="V137" i="10"/>
  <c r="V64" i="10"/>
  <c r="V108" i="10"/>
  <c r="V169" i="10"/>
  <c r="V40" i="10"/>
  <c r="V39" i="10"/>
  <c r="V7" i="10"/>
  <c r="V60" i="10"/>
  <c r="V27" i="10"/>
  <c r="V37" i="10"/>
  <c r="V106" i="10"/>
  <c r="V84" i="10"/>
  <c r="V63" i="10"/>
  <c r="V78" i="10"/>
  <c r="V18" i="10"/>
  <c r="V20" i="10"/>
  <c r="V22" i="10"/>
  <c r="V91" i="10"/>
  <c r="V35" i="10"/>
  <c r="V72" i="10"/>
  <c r="V16" i="10"/>
  <c r="V21" i="10"/>
  <c r="V36" i="10"/>
  <c r="V86" i="10"/>
  <c r="V34" i="10"/>
  <c r="V13" i="10"/>
  <c r="V68" i="10"/>
  <c r="V41" i="10"/>
  <c r="V120" i="10"/>
  <c r="V6" i="10"/>
  <c r="V8" i="10"/>
  <c r="V165" i="10"/>
  <c r="V157" i="10"/>
  <c r="V43" i="10"/>
  <c r="V52" i="10"/>
  <c r="V79" i="10"/>
  <c r="V11" i="10"/>
  <c r="V173" i="10"/>
  <c r="V162" i="10"/>
  <c r="V38" i="10"/>
  <c r="V95" i="10"/>
  <c r="V82" i="10"/>
  <c r="V102" i="10"/>
  <c r="V62" i="10"/>
  <c r="V168" i="10"/>
  <c r="V81" i="10"/>
  <c r="V107" i="10"/>
  <c r="V147" i="10"/>
  <c r="V164" i="10"/>
  <c r="V114" i="10"/>
  <c r="V85" i="10"/>
  <c r="V5" i="10"/>
  <c r="AD33" i="10" l="1"/>
  <c r="AE33" i="10" s="1"/>
  <c r="AD21" i="10"/>
  <c r="AE21" i="10" s="1"/>
  <c r="AD11" i="10"/>
  <c r="AE11" i="10" s="1"/>
  <c r="AD39" i="10"/>
  <c r="AE39" i="10" s="1"/>
  <c r="AD7" i="10"/>
  <c r="AE7" i="10" s="1"/>
  <c r="AD45" i="10"/>
  <c r="AE45" i="10" s="1"/>
  <c r="AD42" i="10"/>
  <c r="AE42" i="10" s="1"/>
  <c r="AD37" i="10"/>
  <c r="AE37" i="10" s="1"/>
  <c r="AD34" i="10"/>
  <c r="AE34" i="10" s="1"/>
  <c r="AD22" i="10"/>
  <c r="AE22" i="10" s="1"/>
  <c r="AD44" i="10"/>
  <c r="AE44" i="10" s="1"/>
  <c r="AD41" i="10"/>
  <c r="AE41" i="10" s="1"/>
  <c r="AD32" i="10"/>
  <c r="AE32" i="10" s="1"/>
  <c r="AD15" i="10"/>
  <c r="AE15" i="10" s="1"/>
  <c r="AD18" i="10"/>
  <c r="AE18" i="10" s="1"/>
  <c r="AD8" i="10"/>
  <c r="AE8" i="10" s="1"/>
  <c r="AD27" i="10"/>
  <c r="AE27" i="10" s="1"/>
  <c r="AD19" i="10"/>
  <c r="AE19" i="10" s="1"/>
  <c r="AD14" i="10"/>
  <c r="AE14" i="10" s="1"/>
  <c r="AD26" i="10"/>
  <c r="AE26" i="10" s="1"/>
  <c r="AD16" i="10"/>
  <c r="AE16" i="10" s="1"/>
  <c r="AD10" i="10"/>
  <c r="AE10" i="10" s="1"/>
  <c r="AD12" i="10"/>
  <c r="AE12" i="10" s="1"/>
  <c r="AD17" i="10"/>
  <c r="AE17" i="10" s="1"/>
  <c r="AD38" i="10"/>
  <c r="AE38" i="10" s="1"/>
  <c r="AD6" i="10"/>
  <c r="AE6" i="10" s="1"/>
  <c r="AD36" i="10"/>
  <c r="AE36" i="10" s="1"/>
  <c r="AD30" i="10"/>
  <c r="AE30" i="10" s="1"/>
  <c r="AD23" i="10"/>
  <c r="AE23" i="10" s="1"/>
  <c r="AD43" i="10"/>
  <c r="AE43" i="10" s="1"/>
  <c r="AD35" i="10"/>
  <c r="AE35" i="10" s="1"/>
  <c r="AD40" i="10"/>
  <c r="AE40" i="10" s="1"/>
  <c r="AD31" i="10"/>
  <c r="AE31" i="10" s="1"/>
  <c r="AD29" i="10"/>
  <c r="AE29" i="10" s="1"/>
  <c r="AD5" i="10"/>
  <c r="AE5" i="10" s="1"/>
  <c r="AD13" i="10"/>
  <c r="AE13" i="10" s="1"/>
  <c r="AD20" i="10"/>
  <c r="AE20" i="10" s="1"/>
  <c r="AD9" i="10"/>
  <c r="AE9" i="10" s="1"/>
  <c r="AD24" i="10"/>
  <c r="AE24" i="10" s="1"/>
  <c r="AD28" i="10"/>
  <c r="AE28" i="10" s="1"/>
</calcChain>
</file>

<file path=xl/sharedStrings.xml><?xml version="1.0" encoding="utf-8"?>
<sst xmlns="http://schemas.openxmlformats.org/spreadsheetml/2006/main" count="1004" uniqueCount="263">
  <si>
    <t>Region</t>
  </si>
  <si>
    <t>Country</t>
  </si>
  <si>
    <t>Supplier</t>
  </si>
  <si>
    <t>Currency</t>
  </si>
  <si>
    <t>Payment terms</t>
  </si>
  <si>
    <t xml:space="preserve">L1 </t>
  </si>
  <si>
    <t>L2</t>
  </si>
  <si>
    <t>L3</t>
  </si>
  <si>
    <t>L4</t>
  </si>
  <si>
    <t>L5</t>
  </si>
  <si>
    <t>L1</t>
  </si>
  <si>
    <t>Dispatch  Rates</t>
  </si>
  <si>
    <t>Basic troubleshooting(Network connectivity troubleshooting  on End user devices like Laptop, Desktop, Printer), Resetting password,  equipment installation, and testing.
Experience : Minimum 6 months relevant experience</t>
  </si>
  <si>
    <t>Advanced troubleshooting(Analyze network logs) , system configuration(like Routers, Switches, Hardware Firewall, Access points), and upgrades. Configuring VLANs Experience: Minimum 18 months relevant experience</t>
  </si>
  <si>
    <t>Complex issue resolution (by using diagnostic tools, and conduct packet captures to identify problems), network design(Implementation and deploy network solutions), and Network optimization. Experience: Minimum 2 Years relevant experience</t>
  </si>
  <si>
    <t>Network Infrastructure Management, Performance Monitoring and Optimization, Network Security Management, Vendor and Stakeholders Management: 3-5 years overall and  relevant experience</t>
  </si>
  <si>
    <t>Architecture Design and Planning, Provide support for most complex ad critical network and hardware issues. Optimize network performance and capacity planning. Lead and manage complex network projects.</t>
  </si>
  <si>
    <t>Full Day Visit (8hrs) 
(Excluding travel time)</t>
  </si>
  <si>
    <t>1/2 Day Visit (4hrs) 
(Excluding travel time)</t>
  </si>
  <si>
    <t>Dispatch Ticket (Incident - including Service Management Fee)
Per hour</t>
  </si>
  <si>
    <t>Dispatch Pricing (IMAC including Service Management Fee)</t>
  </si>
  <si>
    <t>Short Term Project ( Up to 3 months)</t>
  </si>
  <si>
    <t>Long Term Project (more then 3 month)</t>
  </si>
  <si>
    <t xml:space="preserve"> With Backfill Yearly Rate</t>
  </si>
  <si>
    <t xml:space="preserve"> Without Backfill Yearly Rate</t>
  </si>
  <si>
    <t xml:space="preserve"> Backfill Yearly Rate</t>
  </si>
  <si>
    <t>Without Backfill Yearly Rate</t>
  </si>
  <si>
    <t>Daily rates</t>
  </si>
  <si>
    <t xml:space="preserve"> 9x5x4 Incident Response</t>
  </si>
  <si>
    <t>24x7x4 Response to site</t>
  </si>
  <si>
    <t>SBD Business Day Resolution to site</t>
  </si>
  <si>
    <t>NBD Resolution to site</t>
  </si>
  <si>
    <t>2BD Resolution to site</t>
  </si>
  <si>
    <t>3BD Resolution to site</t>
  </si>
  <si>
    <t>Additional Hour Rate</t>
  </si>
  <si>
    <t>2 BD Resolution to site</t>
  </si>
  <si>
    <t>3 BD Resolution to site</t>
  </si>
  <si>
    <t>4 BD Resolution to site</t>
  </si>
  <si>
    <t>Monthly</t>
  </si>
  <si>
    <t>APAC</t>
  </si>
  <si>
    <t>Australia</t>
  </si>
  <si>
    <t>Direct</t>
  </si>
  <si>
    <t>USD</t>
  </si>
  <si>
    <t>60 Days</t>
  </si>
  <si>
    <t>Europe</t>
  </si>
  <si>
    <t>Austria</t>
  </si>
  <si>
    <t>Euro</t>
  </si>
  <si>
    <t>Belgium</t>
  </si>
  <si>
    <t>Latin America (LAM)</t>
  </si>
  <si>
    <t>Brazil</t>
  </si>
  <si>
    <t>Bulgaria</t>
  </si>
  <si>
    <t>North America (NAM)</t>
  </si>
  <si>
    <t>Canada</t>
  </si>
  <si>
    <t>Denmark</t>
  </si>
  <si>
    <t>Africa</t>
  </si>
  <si>
    <t>Egypt</t>
  </si>
  <si>
    <t>Estonia</t>
  </si>
  <si>
    <t>Finland</t>
  </si>
  <si>
    <t>France</t>
  </si>
  <si>
    <t>Germany</t>
  </si>
  <si>
    <t>Greece</t>
  </si>
  <si>
    <t>Hungary</t>
  </si>
  <si>
    <t>India</t>
  </si>
  <si>
    <t>Italy</t>
  </si>
  <si>
    <t>Japan</t>
  </si>
  <si>
    <t>Latvia</t>
  </si>
  <si>
    <t>Lithuania</t>
  </si>
  <si>
    <t>Luxembourg</t>
  </si>
  <si>
    <t>Netherlands</t>
  </si>
  <si>
    <t>New Zealand</t>
  </si>
  <si>
    <t>Norway</t>
  </si>
  <si>
    <t>Philippines</t>
  </si>
  <si>
    <t>Poland</t>
  </si>
  <si>
    <t>Portugal</t>
  </si>
  <si>
    <t>Middle East</t>
  </si>
  <si>
    <t>Qatar</t>
  </si>
  <si>
    <t>Romania</t>
  </si>
  <si>
    <t>Saudi Arabia</t>
  </si>
  <si>
    <t>Singapore</t>
  </si>
  <si>
    <t>Slovakia</t>
  </si>
  <si>
    <t>Slovenia</t>
  </si>
  <si>
    <t>South Africa</t>
  </si>
  <si>
    <t>South Korea</t>
  </si>
  <si>
    <t>Spain</t>
  </si>
  <si>
    <t>Sri Lanka</t>
  </si>
  <si>
    <t>Sweden</t>
  </si>
  <si>
    <t>Switzerland</t>
  </si>
  <si>
    <t>Taiwan</t>
  </si>
  <si>
    <t>United Arab Emirates</t>
  </si>
  <si>
    <t>United Kingdom</t>
  </si>
  <si>
    <t>GBP</t>
  </si>
  <si>
    <t>Mexico</t>
  </si>
  <si>
    <t>Afghanistan</t>
  </si>
  <si>
    <t>Albania</t>
  </si>
  <si>
    <t>Algeria</t>
  </si>
  <si>
    <t>Andorra</t>
  </si>
  <si>
    <t>Angola</t>
  </si>
  <si>
    <t>Antigua and Barbuda</t>
  </si>
  <si>
    <t>Argentina</t>
  </si>
  <si>
    <t>Armenia</t>
  </si>
  <si>
    <t>Aruba</t>
  </si>
  <si>
    <t>Azerbaijan</t>
  </si>
  <si>
    <t>The Bahamas</t>
  </si>
  <si>
    <t>Bahrain</t>
  </si>
  <si>
    <t>Bangladesh</t>
  </si>
  <si>
    <t>Belarus</t>
  </si>
  <si>
    <t>Bhutan</t>
  </si>
  <si>
    <t>Bolivia</t>
  </si>
  <si>
    <t>Bosnia and Herzegovina</t>
  </si>
  <si>
    <t>Botswana</t>
  </si>
  <si>
    <t>Brunei</t>
  </si>
  <si>
    <t>Cambodia</t>
  </si>
  <si>
    <t>Cameroon</t>
  </si>
  <si>
    <t>Central African Republic</t>
  </si>
  <si>
    <t>Chile</t>
  </si>
  <si>
    <t>China</t>
  </si>
  <si>
    <t>Colombia</t>
  </si>
  <si>
    <t>Comoros</t>
  </si>
  <si>
    <t>Congo</t>
  </si>
  <si>
    <t>Costa Rica</t>
  </si>
  <si>
    <t>Côte d'Ivoire</t>
  </si>
  <si>
    <t>Croatia</t>
  </si>
  <si>
    <t>Cuba</t>
  </si>
  <si>
    <t>Cyprus</t>
  </si>
  <si>
    <t>Czech Republic</t>
  </si>
  <si>
    <t>Dominican Republic</t>
  </si>
  <si>
    <t>Ecuador</t>
  </si>
  <si>
    <t>El Salvador</t>
  </si>
  <si>
    <t>Equatorial Guinea</t>
  </si>
  <si>
    <t>Ethiopia</t>
  </si>
  <si>
    <t>Fiji</t>
  </si>
  <si>
    <t>The Gambia</t>
  </si>
  <si>
    <t>Georgia</t>
  </si>
  <si>
    <t>Ghana</t>
  </si>
  <si>
    <t>Gibraltar</t>
  </si>
  <si>
    <t>Greenland</t>
  </si>
  <si>
    <t>Grenada</t>
  </si>
  <si>
    <t>Guatemala</t>
  </si>
  <si>
    <t>Guernsey</t>
  </si>
  <si>
    <t>Guinea</t>
  </si>
  <si>
    <t>Honduras</t>
  </si>
  <si>
    <t>Hong Kong</t>
  </si>
  <si>
    <t>Iceland</t>
  </si>
  <si>
    <t>Indonesia</t>
  </si>
  <si>
    <t>Iran</t>
  </si>
  <si>
    <t>Iraq</t>
  </si>
  <si>
    <t>Ireland</t>
  </si>
  <si>
    <t>Israel</t>
  </si>
  <si>
    <t>Jamaica</t>
  </si>
  <si>
    <t>Jersey</t>
  </si>
  <si>
    <t>Jordan</t>
  </si>
  <si>
    <t>Kazakhstan</t>
  </si>
  <si>
    <t>Kenya</t>
  </si>
  <si>
    <t>Kuwait</t>
  </si>
  <si>
    <t>Kyrgyzstan</t>
  </si>
  <si>
    <t>Lebanon</t>
  </si>
  <si>
    <t>Liberia</t>
  </si>
  <si>
    <t>Libya</t>
  </si>
  <si>
    <t>Liechtenstein</t>
  </si>
  <si>
    <t>Macau</t>
  </si>
  <si>
    <t>Macedonia</t>
  </si>
  <si>
    <t>Madagascar</t>
  </si>
  <si>
    <t>Malawi</t>
  </si>
  <si>
    <t>Malaysia</t>
  </si>
  <si>
    <t>Maldives</t>
  </si>
  <si>
    <t>Mali</t>
  </si>
  <si>
    <t>Malta</t>
  </si>
  <si>
    <t>Mauritius</t>
  </si>
  <si>
    <t>Mayotte</t>
  </si>
  <si>
    <t>Moldova</t>
  </si>
  <si>
    <t>Monaco</t>
  </si>
  <si>
    <t>Mongolia</t>
  </si>
  <si>
    <t>Morocco</t>
  </si>
  <si>
    <t>Mozambique</t>
  </si>
  <si>
    <t>Myanmar</t>
  </si>
  <si>
    <t>Namibia</t>
  </si>
  <si>
    <t>Nauru</t>
  </si>
  <si>
    <t>Nepal</t>
  </si>
  <si>
    <t>New Caledonia</t>
  </si>
  <si>
    <t>Nicaragua</t>
  </si>
  <si>
    <t>Niger</t>
  </si>
  <si>
    <t>Nigeria</t>
  </si>
  <si>
    <t>Oman</t>
  </si>
  <si>
    <t>Pakistan</t>
  </si>
  <si>
    <t>Palau</t>
  </si>
  <si>
    <t>Palestine</t>
  </si>
  <si>
    <t>Panama</t>
  </si>
  <si>
    <t>Papua New Guinea</t>
  </si>
  <si>
    <t>Paraguay</t>
  </si>
  <si>
    <t>Peru</t>
  </si>
  <si>
    <t>Puerto Rico</t>
  </si>
  <si>
    <t>Reunion</t>
  </si>
  <si>
    <t>Russia</t>
  </si>
  <si>
    <t>Rwanda</t>
  </si>
  <si>
    <t>Senegal</t>
  </si>
  <si>
    <t>Serbia</t>
  </si>
  <si>
    <t>Seychelles</t>
  </si>
  <si>
    <t>Sierra Leone</t>
  </si>
  <si>
    <t>Solomon Islands</t>
  </si>
  <si>
    <t>Somalia</t>
  </si>
  <si>
    <t>Sudan</t>
  </si>
  <si>
    <t>Suriname</t>
  </si>
  <si>
    <t>Syria</t>
  </si>
  <si>
    <t>Tajikistan</t>
  </si>
  <si>
    <t>Tanzania</t>
  </si>
  <si>
    <t>Thailand</t>
  </si>
  <si>
    <t>Trinidad and Tobago</t>
  </si>
  <si>
    <t>Tunisia</t>
  </si>
  <si>
    <t>Turkey</t>
  </si>
  <si>
    <t>Turkmenistan</t>
  </si>
  <si>
    <t>Uganda</t>
  </si>
  <si>
    <t>Ukraine</t>
  </si>
  <si>
    <t>North America (NAM) - Tier 1 Cities*</t>
  </si>
  <si>
    <t>United States of America (Tier 1)</t>
  </si>
  <si>
    <t>North America (NAM) - Other Cities</t>
  </si>
  <si>
    <t>United States of America (Tier 2)</t>
  </si>
  <si>
    <t>Uruguay</t>
  </si>
  <si>
    <t>Uzbekistan</t>
  </si>
  <si>
    <t>Vanuatu</t>
  </si>
  <si>
    <t>Venezuela</t>
  </si>
  <si>
    <t>Vietnam</t>
  </si>
  <si>
    <t>Virgin Islands</t>
  </si>
  <si>
    <t>Yemen</t>
  </si>
  <si>
    <t>Zambia</t>
  </si>
  <si>
    <t>Zimbabwe</t>
  </si>
  <si>
    <t>Terms and Conditions:</t>
  </si>
  <si>
    <t>* All the prices are exclusive of taxes</t>
  </si>
  <si>
    <t>* 5% Service Management fee will be charged additionally from the overall monthly billing</t>
  </si>
  <si>
    <t>* Travel charges are included however travel distance more than 50 kms (to and fro customer sites) are charged at $0.40 per km additional to the above rates</t>
  </si>
  <si>
    <t>* Prices are applicable only for Business Hours on Working days</t>
  </si>
  <si>
    <t>* For out of hours support breakfix support, charges will be x1.5 of the above estimate</t>
  </si>
  <si>
    <t>* For Weekends and Holidays breakfix support, charges will be x2 of the above estimate</t>
  </si>
  <si>
    <t>* If a Teceze Engineer visits a site and found access denied, the ticket/incident for SBD, NBD, 2BD, 3BD, 4BD, half/Full day rate of the corresponding country will be charged</t>
  </si>
  <si>
    <t>* Teceze engineer schedule cancellations within 24 hours will incur 50% cancellation charges from the corresponding SBD, NBD, 2BD, 3BD, 4BD, half/Full day rate for the respective country</t>
  </si>
  <si>
    <t>* Transition costs will be additional at actuals (T&amp;M rates) to the above estimate based on the requirement for technician's travel to the customer site/location for any site knowledge acquisition</t>
  </si>
  <si>
    <t>* Prices given are based on standard scope of work to providing infrastructure L1 to L5 support for IT managed services, data center operations, digital workplace, Network, Security etc. which may vary depending on customer requirements</t>
  </si>
  <si>
    <t>* Tier 1 Cities in the USA considered in the above pricing</t>
  </si>
  <si>
    <t>Atlanta</t>
  </si>
  <si>
    <t>Austin</t>
  </si>
  <si>
    <t>Charlotte</t>
  </si>
  <si>
    <t>Boston</t>
  </si>
  <si>
    <t>Chicago</t>
  </si>
  <si>
    <t>Dallas</t>
  </si>
  <si>
    <t>Denver</t>
  </si>
  <si>
    <t>Honolulu</t>
  </si>
  <si>
    <t>Houston</t>
  </si>
  <si>
    <t>Las Vegas</t>
  </si>
  <si>
    <t>Los Angeles</t>
  </si>
  <si>
    <t>Miami</t>
  </si>
  <si>
    <t>Minneapolis</t>
  </si>
  <si>
    <t>Nashville</t>
  </si>
  <si>
    <t>New York City</t>
  </si>
  <si>
    <t>Oakland</t>
  </si>
  <si>
    <t>Philadelphia</t>
  </si>
  <si>
    <t>Phoenix</t>
  </si>
  <si>
    <t>Portland</t>
  </si>
  <si>
    <t>Raleigh</t>
  </si>
  <si>
    <t>San Antonio</t>
  </si>
  <si>
    <t>San Diego</t>
  </si>
  <si>
    <t>San Francisco</t>
  </si>
  <si>
    <t>San Jose</t>
  </si>
  <si>
    <t>Seattle</t>
  </si>
  <si>
    <t>Washington, 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</si>
</sst>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 * #,##0.00_ ;_ * \-#,##0.00_ ;_ * &quot;-&quot;??_ ;_ @_ "/>
    <numFmt numFmtId="165" formatCode="&quot; &quot;[$€-809]&quot; &quot;#,##0.00&quot; &quot;;&quot;-&quot;[$€-809]&quot; &quot;#,##0.00&quot; &quot;;&quot; &quot;[$€-809]&quot; -&quot;00&quot; &quot;;&quot; &quot;@&quot; &quot;"/>
    <numFmt numFmtId="166" formatCode="_-[$$-409]* #,##0.00_ ;_-[$$-409]* \-#,##0.00\ ;_-[$$-409]* &quot;-&quot;??_ ;_-@_ "/>
    <numFmt numFmtId="167" formatCode="0.0"/>
    <numFmt numFmtId="168" formatCode="_ [$€-2]\ * #,##0.00_ ;_ [$€-2]\ * \-#,##0.00_ ;_ [$€-2]\ * &quot;-&quot;??_ ;_ @_ "/>
    <numFmt numFmtId="169" formatCode="_-[$£-809]* #,##0.00_-;\-[$£-809]* #,##0.00_-;_-[$£-809]* &quot;-&quot;??_-;_-@_-"/>
  </numFmts>
  <fonts count="16" x14ac:knownFonts="1">
    <font>
      <sz val="11"/>
      <color theme="1"/>
      <name val="Calibri"/>
      <family val="2"/>
      <scheme val="minor"/>
    </font>
    <font>
      <sz val="11"/>
      <color theme="1"/>
      <name val="Calibri"/>
      <family val="2"/>
      <scheme val="minor"/>
    </font>
    <font>
      <sz val="10"/>
      <color theme="1"/>
      <name val="Calibri"/>
      <family val="2"/>
      <scheme val="minor"/>
    </font>
    <font>
      <sz val="12"/>
      <color theme="1"/>
      <name val="Calibri"/>
      <family val="2"/>
      <scheme val="minor"/>
    </font>
    <font>
      <sz val="11"/>
      <color rgb="FF000000"/>
      <name val="Calibri"/>
      <family val="2"/>
    </font>
    <font>
      <b/>
      <sz val="10"/>
      <color theme="0"/>
      <name val="Calibri"/>
      <family val="2"/>
      <scheme val="minor"/>
    </font>
    <font>
      <b/>
      <sz val="10"/>
      <color rgb="FF000000"/>
      <name val="Calibri"/>
      <family val="2"/>
    </font>
    <font>
      <b/>
      <sz val="10"/>
      <color theme="1"/>
      <name val="Calibri"/>
      <family val="2"/>
      <scheme val="minor"/>
    </font>
    <font>
      <b/>
      <sz val="10"/>
      <color rgb="FF000000"/>
      <name val="Arial"/>
      <family val="2"/>
    </font>
    <font>
      <sz val="8"/>
      <name val="Calibri"/>
      <family val="2"/>
      <scheme val="minor"/>
    </font>
    <font>
      <b/>
      <sz val="10"/>
      <name val="Calibri"/>
      <family val="2"/>
      <scheme val="minor"/>
    </font>
    <font>
      <sz val="10"/>
      <color rgb="FF000000"/>
      <name val="Calibri"/>
      <family val="2"/>
    </font>
    <font>
      <sz val="10"/>
      <color theme="1"/>
      <name val="Calibri"/>
      <family val="2"/>
    </font>
    <font>
      <sz val="10"/>
      <name val="Calibri"/>
      <family val="2"/>
      <scheme val="minor"/>
    </font>
    <font>
      <sz val="11"/>
      <color rgb="FF006100"/>
      <name val="Calibri"/>
      <family val="2"/>
      <scheme val="minor"/>
    </font>
    <font>
      <b/>
      <sz val="11"/>
      <color rgb="FFFA7D00"/>
      <name val="Calibri"/>
      <family val="2"/>
      <scheme val="minor"/>
    </font>
  </fonts>
  <fills count="18">
    <fill>
      <patternFill patternType="none"/>
    </fill>
    <fill>
      <patternFill patternType="gray125"/>
    </fill>
    <fill>
      <patternFill patternType="solid">
        <fgColor rgb="FF002060"/>
        <bgColor rgb="FF002060"/>
      </patternFill>
    </fill>
    <fill>
      <patternFill patternType="solid">
        <fgColor rgb="FFFFE699"/>
        <bgColor rgb="FFFFE699"/>
      </patternFill>
    </fill>
    <fill>
      <patternFill patternType="solid">
        <fgColor rgb="FFFF9900"/>
        <bgColor rgb="FFFF9900"/>
      </patternFill>
    </fill>
    <fill>
      <patternFill patternType="solid">
        <fgColor rgb="FF996600"/>
        <bgColor rgb="FF996600"/>
      </patternFill>
    </fill>
    <fill>
      <patternFill patternType="solid">
        <fgColor rgb="FFC65911"/>
        <bgColor rgb="FFC65911"/>
      </patternFill>
    </fill>
    <fill>
      <patternFill patternType="solid">
        <fgColor rgb="FFFFC000"/>
        <bgColor rgb="FFFFC000"/>
      </patternFill>
    </fill>
    <fill>
      <patternFill patternType="solid">
        <fgColor rgb="FF33CC33"/>
        <bgColor rgb="FF33CC33"/>
      </patternFill>
    </fill>
    <fill>
      <patternFill patternType="solid">
        <fgColor rgb="FF8EA9DB"/>
        <bgColor rgb="FF8EA9DB"/>
      </patternFill>
    </fill>
    <fill>
      <patternFill patternType="solid">
        <fgColor rgb="FFBF8F00"/>
        <bgColor rgb="FFBF8F00"/>
      </patternFill>
    </fill>
    <fill>
      <patternFill patternType="solid">
        <fgColor rgb="FFE2EFDA"/>
        <bgColor rgb="FFE2EFDA"/>
      </patternFill>
    </fill>
    <fill>
      <patternFill patternType="solid">
        <fgColor rgb="FFFFFF00"/>
        <bgColor rgb="FFFFFF00"/>
      </patternFill>
    </fill>
    <fill>
      <patternFill patternType="solid">
        <fgColor rgb="FFF8CBAD"/>
        <bgColor rgb="FFF8CBAD"/>
      </patternFill>
    </fill>
    <fill>
      <patternFill patternType="solid">
        <fgColor rgb="FF00CC00"/>
        <bgColor rgb="FF00CC00"/>
      </patternFill>
    </fill>
    <fill>
      <patternFill patternType="solid">
        <fgColor theme="0"/>
        <bgColor indexed="64"/>
      </patternFill>
    </fill>
    <fill>
      <patternFill patternType="solid">
        <fgColor rgb="FFC6EFCE"/>
      </patternFill>
    </fill>
    <fill>
      <patternFill patternType="solid">
        <fgColor rgb="FFF2F2F2"/>
      </patternFill>
    </fill>
  </fills>
  <borders count="1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rgb="FF7F7F7F"/>
      </left>
      <right style="thin">
        <color rgb="FF7F7F7F"/>
      </right>
      <top style="thin">
        <color rgb="FF7F7F7F"/>
      </top>
      <bottom style="thin">
        <color rgb="FF7F7F7F"/>
      </bottom>
      <diagonal/>
    </border>
  </borders>
  <cellStyleXfs count="11">
    <xf numFmtId="0" fontId="0" fillId="0" borderId="0"/>
    <xf numFmtId="43" fontId="1" fillId="0" borderId="0" applyFont="0" applyFill="0" applyBorder="0" applyAlignment="0" applyProtection="0"/>
    <xf numFmtId="0" fontId="1" fillId="0" borderId="0"/>
    <xf numFmtId="0" fontId="4" fillId="0" borderId="0" applyNumberFormat="0" applyFont="0" applyBorder="0" applyProtection="0"/>
    <xf numFmtId="0" fontId="4" fillId="0" borderId="0" applyNumberFormat="0" applyFont="0" applyBorder="0" applyProtection="0"/>
    <xf numFmtId="0" fontId="3" fillId="0" borderId="0"/>
    <xf numFmtId="44" fontId="3" fillId="0" borderId="0" applyFont="0" applyFill="0" applyBorder="0" applyAlignment="0" applyProtection="0"/>
    <xf numFmtId="44" fontId="1" fillId="0" borderId="0" applyFont="0" applyFill="0" applyBorder="0" applyAlignment="0" applyProtection="0"/>
    <xf numFmtId="164" fontId="1" fillId="0" borderId="0" applyFont="0" applyFill="0" applyBorder="0" applyAlignment="0" applyProtection="0"/>
    <xf numFmtId="0" fontId="14" fillId="16" borderId="0" applyNumberFormat="0" applyBorder="0" applyAlignment="0" applyProtection="0"/>
    <xf numFmtId="0" fontId="15" fillId="17" borderId="14" applyNumberFormat="0" applyAlignment="0" applyProtection="0"/>
  </cellStyleXfs>
  <cellXfs count="96">
    <xf numFmtId="0" fontId="0" fillId="0" borderId="0" xfId="0"/>
    <xf numFmtId="0" fontId="2" fillId="0" borderId="0" xfId="0" applyFont="1"/>
    <xf numFmtId="165" fontId="6" fillId="12" borderId="2" xfId="4" applyNumberFormat="1" applyFont="1" applyFill="1" applyBorder="1" applyAlignment="1" applyProtection="1">
      <alignment horizontal="center" vertical="center"/>
      <protection locked="0"/>
    </xf>
    <xf numFmtId="165" fontId="6" fillId="3" borderId="3" xfId="4" applyNumberFormat="1" applyFont="1" applyFill="1" applyBorder="1" applyAlignment="1" applyProtection="1">
      <alignment horizontal="center" vertical="center"/>
      <protection locked="0"/>
    </xf>
    <xf numFmtId="165" fontId="6" fillId="7" borderId="3" xfId="4" applyNumberFormat="1" applyFont="1" applyFill="1" applyBorder="1" applyAlignment="1" applyProtection="1">
      <alignment horizontal="center" vertical="center"/>
      <protection locked="0"/>
    </xf>
    <xf numFmtId="165" fontId="6" fillId="12" borderId="3" xfId="4" applyNumberFormat="1" applyFont="1" applyFill="1" applyBorder="1" applyAlignment="1" applyProtection="1">
      <alignment horizontal="center" vertical="center"/>
      <protection locked="0"/>
    </xf>
    <xf numFmtId="165" fontId="6" fillId="7" borderId="1" xfId="4" applyNumberFormat="1" applyFont="1" applyFill="1" applyBorder="1" applyAlignment="1" applyProtection="1">
      <alignment horizontal="center" vertical="center"/>
      <protection locked="0"/>
    </xf>
    <xf numFmtId="165" fontId="8" fillId="12" borderId="3" xfId="0" applyNumberFormat="1" applyFont="1" applyFill="1" applyBorder="1" applyAlignment="1" applyProtection="1">
      <alignment horizontal="center" vertical="center" wrapText="1"/>
      <protection locked="0"/>
    </xf>
    <xf numFmtId="165" fontId="8" fillId="13" borderId="3" xfId="0" applyNumberFormat="1" applyFont="1" applyFill="1" applyBorder="1" applyAlignment="1" applyProtection="1">
      <alignment horizontal="center" vertical="center" wrapText="1"/>
      <protection locked="0"/>
    </xf>
    <xf numFmtId="165" fontId="8" fillId="7" borderId="3" xfId="0" applyNumberFormat="1" applyFont="1" applyFill="1" applyBorder="1" applyAlignment="1" applyProtection="1">
      <alignment horizontal="center" vertical="center" wrapText="1"/>
      <protection locked="0"/>
    </xf>
    <xf numFmtId="165" fontId="8" fillId="10" borderId="3" xfId="0" applyNumberFormat="1" applyFont="1" applyFill="1" applyBorder="1" applyAlignment="1" applyProtection="1">
      <alignment horizontal="center" vertical="center" wrapText="1"/>
      <protection locked="0"/>
    </xf>
    <xf numFmtId="165" fontId="8" fillId="6" borderId="3" xfId="0" applyNumberFormat="1" applyFont="1" applyFill="1" applyBorder="1" applyAlignment="1" applyProtection="1">
      <alignment horizontal="center" vertical="center" wrapText="1"/>
      <protection locked="0"/>
    </xf>
    <xf numFmtId="165" fontId="6" fillId="12" borderId="5" xfId="3" applyNumberFormat="1" applyFont="1" applyFill="1" applyBorder="1" applyAlignment="1" applyProtection="1">
      <alignment horizontal="center" vertical="center" wrapText="1"/>
      <protection locked="0"/>
    </xf>
    <xf numFmtId="165" fontId="6" fillId="3" borderId="5" xfId="3" applyNumberFormat="1" applyFont="1" applyFill="1" applyBorder="1" applyAlignment="1" applyProtection="1">
      <alignment horizontal="center" vertical="center" wrapText="1"/>
      <protection locked="0"/>
    </xf>
    <xf numFmtId="165" fontId="6" fillId="4" borderId="5" xfId="3" applyNumberFormat="1" applyFont="1" applyFill="1" applyBorder="1" applyAlignment="1" applyProtection="1">
      <alignment horizontal="center" vertical="center" wrapText="1"/>
      <protection locked="0"/>
    </xf>
    <xf numFmtId="165" fontId="6" fillId="5" borderId="5" xfId="3" applyNumberFormat="1" applyFont="1" applyFill="1" applyBorder="1" applyAlignment="1" applyProtection="1">
      <alignment horizontal="center" vertical="center" wrapText="1"/>
      <protection locked="0"/>
    </xf>
    <xf numFmtId="165" fontId="6" fillId="6" borderId="5" xfId="3" applyNumberFormat="1" applyFont="1" applyFill="1" applyBorder="1" applyAlignment="1" applyProtection="1">
      <alignment horizontal="center" vertical="center" wrapText="1"/>
      <protection locked="0"/>
    </xf>
    <xf numFmtId="165" fontId="8" fillId="12" borderId="6" xfId="4" applyNumberFormat="1" applyFont="1" applyFill="1" applyBorder="1" applyAlignment="1" applyProtection="1">
      <alignment horizontal="center" vertical="center" wrapText="1"/>
      <protection locked="0"/>
    </xf>
    <xf numFmtId="165" fontId="8" fillId="3" borderId="5" xfId="4" applyNumberFormat="1" applyFont="1" applyFill="1" applyBorder="1" applyAlignment="1" applyProtection="1">
      <alignment horizontal="center" vertical="center" wrapText="1"/>
      <protection locked="0"/>
    </xf>
    <xf numFmtId="165" fontId="8" fillId="7" borderId="5" xfId="4" applyNumberFormat="1" applyFont="1" applyFill="1" applyBorder="1" applyAlignment="1" applyProtection="1">
      <alignment horizontal="center" vertical="center" wrapText="1"/>
      <protection locked="0"/>
    </xf>
    <xf numFmtId="165" fontId="8" fillId="12" borderId="5" xfId="4" applyNumberFormat="1" applyFont="1" applyFill="1" applyBorder="1" applyAlignment="1" applyProtection="1">
      <alignment horizontal="center" vertical="center" wrapText="1"/>
      <protection locked="0"/>
    </xf>
    <xf numFmtId="165" fontId="8" fillId="7" borderId="7" xfId="4" applyNumberFormat="1" applyFont="1" applyFill="1" applyBorder="1" applyAlignment="1" applyProtection="1">
      <alignment horizontal="center" vertical="center" wrapText="1"/>
      <protection locked="0"/>
    </xf>
    <xf numFmtId="43" fontId="6" fillId="14" borderId="8" xfId="1" applyFont="1" applyFill="1" applyBorder="1" applyAlignment="1">
      <alignment horizontal="center" vertical="center" wrapText="1"/>
    </xf>
    <xf numFmtId="165" fontId="6" fillId="8" borderId="5" xfId="3" applyNumberFormat="1" applyFont="1" applyFill="1" applyBorder="1" applyAlignment="1" applyProtection="1">
      <alignment horizontal="center" vertical="center" wrapText="1"/>
      <protection locked="0"/>
    </xf>
    <xf numFmtId="165" fontId="6" fillId="9" borderId="5" xfId="3" applyNumberFormat="1" applyFont="1" applyFill="1" applyBorder="1" applyAlignment="1" applyProtection="1">
      <alignment horizontal="center" vertical="center" wrapText="1"/>
      <protection locked="0"/>
    </xf>
    <xf numFmtId="165" fontId="8" fillId="12" borderId="5" xfId="0" applyNumberFormat="1" applyFont="1" applyFill="1" applyBorder="1" applyAlignment="1" applyProtection="1">
      <alignment horizontal="center" vertical="center" wrapText="1"/>
      <protection locked="0"/>
    </xf>
    <xf numFmtId="165" fontId="8" fillId="13" borderId="5" xfId="0" applyNumberFormat="1" applyFont="1" applyFill="1" applyBorder="1" applyAlignment="1" applyProtection="1">
      <alignment horizontal="center" vertical="center" wrapText="1"/>
      <protection locked="0"/>
    </xf>
    <xf numFmtId="165" fontId="8" fillId="7" borderId="5" xfId="0" applyNumberFormat="1" applyFont="1" applyFill="1" applyBorder="1" applyAlignment="1" applyProtection="1">
      <alignment horizontal="center" vertical="center" wrapText="1"/>
      <protection locked="0"/>
    </xf>
    <xf numFmtId="165" fontId="8" fillId="10" borderId="5" xfId="0" applyNumberFormat="1" applyFont="1" applyFill="1" applyBorder="1" applyAlignment="1" applyProtection="1">
      <alignment horizontal="center" vertical="center" wrapText="1"/>
      <protection locked="0"/>
    </xf>
    <xf numFmtId="165" fontId="8" fillId="6" borderId="5" xfId="0" applyNumberFormat="1" applyFont="1" applyFill="1" applyBorder="1" applyAlignment="1" applyProtection="1">
      <alignment horizontal="center" vertical="center" wrapText="1"/>
      <protection locked="0"/>
    </xf>
    <xf numFmtId="0" fontId="10"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vertical="top"/>
    </xf>
    <xf numFmtId="1" fontId="2" fillId="0" borderId="12" xfId="0" applyNumberFormat="1" applyFont="1" applyBorder="1"/>
    <xf numFmtId="1" fontId="2" fillId="15" borderId="12" xfId="0" applyNumberFormat="1" applyFont="1" applyFill="1" applyBorder="1"/>
    <xf numFmtId="1" fontId="2" fillId="15" borderId="12" xfId="0" applyNumberFormat="1" applyFont="1" applyFill="1" applyBorder="1" applyAlignment="1">
      <alignment horizontal="center"/>
    </xf>
    <xf numFmtId="1" fontId="2" fillId="15" borderId="12" xfId="0" applyNumberFormat="1" applyFont="1" applyFill="1" applyBorder="1" applyAlignment="1">
      <alignment horizontal="center" vertical="center"/>
    </xf>
    <xf numFmtId="166" fontId="2" fillId="15" borderId="12" xfId="6" applyNumberFormat="1" applyFont="1" applyFill="1" applyBorder="1" applyAlignment="1"/>
    <xf numFmtId="166" fontId="12" fillId="15" borderId="12" xfId="6" applyNumberFormat="1" applyFont="1" applyFill="1" applyBorder="1" applyAlignment="1"/>
    <xf numFmtId="166" fontId="12" fillId="15" borderId="12" xfId="5" applyNumberFormat="1" applyFont="1" applyFill="1" applyBorder="1"/>
    <xf numFmtId="166" fontId="2" fillId="0" borderId="12" xfId="0" applyNumberFormat="1" applyFont="1" applyBorder="1"/>
    <xf numFmtId="166" fontId="2" fillId="0" borderId="12" xfId="5" applyNumberFormat="1" applyFont="1" applyBorder="1"/>
    <xf numFmtId="166" fontId="12" fillId="15" borderId="12" xfId="6" quotePrefix="1" applyNumberFormat="1" applyFont="1" applyFill="1" applyBorder="1" applyAlignment="1"/>
    <xf numFmtId="168" fontId="2" fillId="15" borderId="12" xfId="6" applyNumberFormat="1" applyFont="1" applyFill="1" applyBorder="1" applyAlignment="1"/>
    <xf numFmtId="168" fontId="2" fillId="15" borderId="12" xfId="5" applyNumberFormat="1" applyFont="1" applyFill="1" applyBorder="1"/>
    <xf numFmtId="168" fontId="12" fillId="15" borderId="12" xfId="5" applyNumberFormat="1" applyFont="1" applyFill="1" applyBorder="1"/>
    <xf numFmtId="168" fontId="12" fillId="15" borderId="12" xfId="6" applyNumberFormat="1" applyFont="1" applyFill="1" applyBorder="1" applyAlignment="1"/>
    <xf numFmtId="168" fontId="2" fillId="0" borderId="12" xfId="0" applyNumberFormat="1" applyFont="1" applyBorder="1"/>
    <xf numFmtId="168" fontId="2" fillId="0" borderId="12" xfId="5" applyNumberFormat="1" applyFont="1" applyBorder="1"/>
    <xf numFmtId="168" fontId="12" fillId="15" borderId="12" xfId="6" quotePrefix="1" applyNumberFormat="1" applyFont="1" applyFill="1" applyBorder="1" applyAlignment="1"/>
    <xf numFmtId="166" fontId="2" fillId="15" borderId="12" xfId="5" applyNumberFormat="1" applyFont="1" applyFill="1" applyBorder="1"/>
    <xf numFmtId="169" fontId="2" fillId="15" borderId="12" xfId="6" applyNumberFormat="1" applyFont="1" applyFill="1" applyBorder="1" applyAlignment="1"/>
    <xf numFmtId="169" fontId="2" fillId="15" borderId="12" xfId="5" applyNumberFormat="1" applyFont="1" applyFill="1" applyBorder="1"/>
    <xf numFmtId="169" fontId="12" fillId="15" borderId="12" xfId="5" applyNumberFormat="1" applyFont="1" applyFill="1" applyBorder="1"/>
    <xf numFmtId="169" fontId="12" fillId="15" borderId="12" xfId="6" applyNumberFormat="1" applyFont="1" applyFill="1" applyBorder="1" applyAlignment="1"/>
    <xf numFmtId="169" fontId="2" fillId="0" borderId="12" xfId="0" applyNumberFormat="1" applyFont="1" applyBorder="1"/>
    <xf numFmtId="169" fontId="2" fillId="0" borderId="12" xfId="5" applyNumberFormat="1" applyFont="1" applyBorder="1"/>
    <xf numFmtId="169" fontId="12" fillId="15" borderId="12" xfId="6" quotePrefix="1" applyNumberFormat="1" applyFont="1" applyFill="1" applyBorder="1" applyAlignment="1"/>
    <xf numFmtId="1" fontId="2" fillId="0" borderId="12" xfId="0" applyNumberFormat="1" applyFont="1" applyBorder="1" applyAlignment="1">
      <alignment horizontal="center"/>
    </xf>
    <xf numFmtId="0" fontId="2" fillId="0" borderId="12" xfId="0" applyFont="1" applyBorder="1"/>
    <xf numFmtId="166" fontId="2" fillId="0" borderId="0" xfId="0" applyNumberFormat="1" applyFont="1"/>
    <xf numFmtId="167" fontId="13" fillId="0" borderId="0" xfId="0" applyNumberFormat="1" applyFont="1" applyAlignment="1">
      <alignment horizontal="center" vertical="top"/>
    </xf>
    <xf numFmtId="167" fontId="13" fillId="0" borderId="0" xfId="0" applyNumberFormat="1" applyFont="1" applyAlignment="1">
      <alignment vertical="top"/>
    </xf>
    <xf numFmtId="44" fontId="13" fillId="0" borderId="0" xfId="7" applyFont="1" applyFill="1" applyBorder="1" applyAlignment="1">
      <alignment vertical="top"/>
    </xf>
    <xf numFmtId="167" fontId="2" fillId="0" borderId="0" xfId="0" applyNumberFormat="1" applyFont="1" applyAlignment="1">
      <alignment horizontal="center" vertical="top"/>
    </xf>
    <xf numFmtId="0" fontId="15" fillId="17" borderId="14" xfId="10"/>
    <xf numFmtId="0" fontId="14" fillId="16" borderId="14" xfId="9" applyBorder="1"/>
    <xf numFmtId="165" fontId="6" fillId="3" borderId="1" xfId="3" applyNumberFormat="1" applyFont="1" applyFill="1" applyBorder="1" applyAlignment="1" applyProtection="1">
      <alignment vertical="center" wrapText="1"/>
      <protection locked="0"/>
    </xf>
    <xf numFmtId="165" fontId="6" fillId="3" borderId="2" xfId="3" applyNumberFormat="1" applyFont="1" applyFill="1" applyBorder="1" applyAlignment="1" applyProtection="1">
      <alignment vertical="center" wrapText="1"/>
      <protection locked="0"/>
    </xf>
    <xf numFmtId="165" fontId="6" fillId="4" borderId="1" xfId="3" applyNumberFormat="1" applyFont="1" applyFill="1" applyBorder="1" applyAlignment="1" applyProtection="1">
      <alignment vertical="center" wrapText="1"/>
      <protection locked="0"/>
    </xf>
    <xf numFmtId="165" fontId="6" fillId="4" borderId="2" xfId="3" applyNumberFormat="1" applyFont="1" applyFill="1" applyBorder="1" applyAlignment="1" applyProtection="1">
      <alignment vertical="center" wrapText="1"/>
      <protection locked="0"/>
    </xf>
    <xf numFmtId="165" fontId="6" fillId="5" borderId="1" xfId="3" applyNumberFormat="1" applyFont="1" applyFill="1" applyBorder="1" applyAlignment="1" applyProtection="1">
      <alignment vertical="center" wrapText="1"/>
      <protection locked="0"/>
    </xf>
    <xf numFmtId="165" fontId="6" fillId="5" borderId="2" xfId="3" applyNumberFormat="1" applyFont="1" applyFill="1" applyBorder="1" applyAlignment="1" applyProtection="1">
      <alignment vertical="center" wrapText="1"/>
      <protection locked="0"/>
    </xf>
    <xf numFmtId="165" fontId="6" fillId="6" borderId="1" xfId="3" applyNumberFormat="1" applyFont="1" applyFill="1" applyBorder="1" applyAlignment="1" applyProtection="1">
      <alignment vertical="center" wrapText="1"/>
      <protection locked="0"/>
    </xf>
    <xf numFmtId="165" fontId="6" fillId="6" borderId="2" xfId="3" applyNumberFormat="1" applyFont="1" applyFill="1" applyBorder="1" applyAlignment="1" applyProtection="1">
      <alignment vertical="center" wrapText="1"/>
      <protection locked="0"/>
    </xf>
    <xf numFmtId="0" fontId="7" fillId="8" borderId="1" xfId="0" applyFont="1" applyFill="1" applyBorder="1" applyAlignment="1">
      <alignment vertical="center" wrapText="1"/>
    </xf>
    <xf numFmtId="0" fontId="7" fillId="8" borderId="4" xfId="0" applyFont="1" applyFill="1" applyBorder="1" applyAlignment="1">
      <alignment vertical="center" wrapText="1"/>
    </xf>
    <xf numFmtId="165" fontId="6" fillId="8" borderId="7" xfId="0" applyNumberFormat="1" applyFont="1" applyFill="1" applyBorder="1" applyAlignment="1" applyProtection="1">
      <alignment vertical="center" wrapText="1"/>
      <protection locked="0"/>
    </xf>
    <xf numFmtId="165" fontId="6" fillId="8" borderId="13" xfId="0" applyNumberFormat="1" applyFont="1" applyFill="1" applyBorder="1" applyAlignment="1" applyProtection="1">
      <alignment vertical="center" wrapText="1"/>
      <protection locked="0"/>
    </xf>
    <xf numFmtId="0" fontId="5" fillId="2" borderId="8" xfId="3" applyFont="1" applyFill="1" applyBorder="1" applyAlignment="1" applyProtection="1">
      <alignment vertical="center" wrapText="1"/>
    </xf>
    <xf numFmtId="0" fontId="5" fillId="2" borderId="9" xfId="3" applyFont="1" applyFill="1" applyBorder="1" applyAlignment="1" applyProtection="1">
      <alignment vertical="center" wrapText="1"/>
    </xf>
    <xf numFmtId="0" fontId="5" fillId="2" borderId="10" xfId="3" applyFont="1" applyFill="1" applyBorder="1" applyAlignment="1" applyProtection="1">
      <alignment vertical="center" wrapText="1"/>
    </xf>
    <xf numFmtId="0" fontId="5" fillId="2" borderId="11" xfId="3" applyFont="1" applyFill="1" applyBorder="1" applyAlignment="1" applyProtection="1">
      <alignment vertical="center" wrapText="1"/>
    </xf>
    <xf numFmtId="165" fontId="8" fillId="11" borderId="3" xfId="0" applyNumberFormat="1" applyFont="1" applyFill="1" applyBorder="1" applyAlignment="1" applyProtection="1">
      <alignment vertical="center" wrapText="1"/>
      <protection locked="0"/>
    </xf>
    <xf numFmtId="165" fontId="11" fillId="12" borderId="1" xfId="3" applyNumberFormat="1" applyFont="1" applyFill="1" applyBorder="1" applyAlignment="1" applyProtection="1">
      <alignment vertical="center" wrapText="1"/>
      <protection locked="0"/>
    </xf>
    <xf numFmtId="165" fontId="11" fillId="12" borderId="2" xfId="3" applyNumberFormat="1" applyFont="1" applyFill="1" applyBorder="1" applyAlignment="1" applyProtection="1">
      <alignment vertical="center" wrapText="1"/>
      <protection locked="0"/>
    </xf>
    <xf numFmtId="165" fontId="11" fillId="3" borderId="1" xfId="3" applyNumberFormat="1" applyFont="1" applyFill="1" applyBorder="1" applyAlignment="1" applyProtection="1">
      <alignment vertical="center" wrapText="1"/>
      <protection locked="0"/>
    </xf>
    <xf numFmtId="165" fontId="11" fillId="3" borderId="2" xfId="3" applyNumberFormat="1" applyFont="1" applyFill="1" applyBorder="1" applyAlignment="1" applyProtection="1">
      <alignment vertical="center" wrapText="1"/>
      <protection locked="0"/>
    </xf>
    <xf numFmtId="165" fontId="11" fillId="4" borderId="1" xfId="3" applyNumberFormat="1" applyFont="1" applyFill="1" applyBorder="1" applyAlignment="1" applyProtection="1">
      <alignment vertical="center" wrapText="1"/>
      <protection locked="0"/>
    </xf>
    <xf numFmtId="165" fontId="11" fillId="4" borderId="2" xfId="3" applyNumberFormat="1" applyFont="1" applyFill="1" applyBorder="1" applyAlignment="1" applyProtection="1">
      <alignment vertical="center" wrapText="1"/>
      <protection locked="0"/>
    </xf>
    <xf numFmtId="165" fontId="11" fillId="5" borderId="1" xfId="3" applyNumberFormat="1" applyFont="1" applyFill="1" applyBorder="1" applyAlignment="1" applyProtection="1">
      <alignment vertical="center" wrapText="1"/>
      <protection locked="0"/>
    </xf>
    <xf numFmtId="165" fontId="11" fillId="6" borderId="1" xfId="3" applyNumberFormat="1" applyFont="1" applyFill="1" applyBorder="1" applyAlignment="1" applyProtection="1">
      <alignment vertical="center" wrapText="1"/>
      <protection locked="0"/>
    </xf>
    <xf numFmtId="165" fontId="6" fillId="11" borderId="3" xfId="4" applyNumberFormat="1" applyFont="1" applyFill="1" applyBorder="1" applyAlignment="1" applyProtection="1">
      <alignment vertical="center" wrapText="1"/>
      <protection locked="0"/>
    </xf>
    <xf numFmtId="165" fontId="6" fillId="9" borderId="1" xfId="0" applyNumberFormat="1" applyFont="1" applyFill="1" applyBorder="1" applyAlignment="1" applyProtection="1">
      <alignment vertical="center" wrapText="1"/>
      <protection locked="0"/>
    </xf>
    <xf numFmtId="165" fontId="6" fillId="12" borderId="1" xfId="3" applyNumberFormat="1" applyFont="1" applyFill="1" applyBorder="1" applyAlignment="1" applyProtection="1">
      <alignment vertical="center" wrapText="1"/>
      <protection locked="0"/>
    </xf>
    <xf numFmtId="165" fontId="6" fillId="12" borderId="2" xfId="3" applyNumberFormat="1" applyFont="1" applyFill="1" applyBorder="1" applyAlignment="1" applyProtection="1">
      <alignment vertical="center" wrapText="1"/>
      <protection locked="0"/>
    </xf>
  </cellXfs>
  <cellStyles count="11">
    <cellStyle name="Calculation" xfId="10" builtinId="22"/>
    <cellStyle name="Comma" xfId="1" builtinId="3"/>
    <cellStyle name="Comma 2" xfId="8" xr:uid="{96EBA40C-EA96-438C-9085-7B71F4B62418}"/>
    <cellStyle name="Currency 2" xfId="6" xr:uid="{134A5735-5866-4D84-BA7E-3132B71D160B}"/>
    <cellStyle name="Currency 3" xfId="7" xr:uid="{E0742719-3A68-44A0-99B1-957F1EDC8F19}"/>
    <cellStyle name="Good" xfId="9" builtinId="26"/>
    <cellStyle name="Normal" xfId="0" builtinId="0"/>
    <cellStyle name="Normal 16" xfId="2" xr:uid="{00000000-0005-0000-0000-000002000000}"/>
    <cellStyle name="Normal 2" xfId="5" xr:uid="{27BA8135-946D-4283-9B9C-E7D606A1B382}"/>
    <cellStyle name="Normal 2 2 4" xfId="3" xr:uid="{00000000-0005-0000-0000-000003000000}"/>
    <cellStyle name="Normal 3" xfId="4" xr:uid="{00000000-0005-0000-0000-000004000000}"/>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5353D-4635-428E-80F0-89435277D3BA}">
  <sheetPr>
    <pageSetUpPr fitToPage="1"/>
  </sheetPr>
  <dimension ref="A1:AO216"/>
  <sheetViews>
    <sheetView tabSelected="1" topLeftCell="X1" zoomScale="90" zoomScaleNormal="90" workbookViewId="0">
      <pane ySplit="3" topLeftCell="A4" activePane="bottomLeft" state="frozen"/>
      <selection pane="bottomLeft" activeCell="AE1" sqref="AE1"/>
    </sheetView>
  </sheetViews>
  <sheetFormatPr defaultColWidth="8.6640625" defaultRowHeight="13.8" x14ac:dyDescent="0.3"/>
  <cols>
    <col min="1" max="1" width="49.6640625" style="1" customWidth="1"/>
    <col min="2" max="2" width="20.44140625" style="1" customWidth="1"/>
    <col min="3" max="3" width="24" style="1" customWidth="1"/>
    <col min="4" max="4" width="8.6640625" style="1"/>
    <col min="5" max="5" width="13.6640625" style="1" customWidth="1"/>
    <col min="6" max="41" width="19.109375" style="1" customWidth="1"/>
    <col min="42" max="16384" width="8.6640625" style="1"/>
  </cols>
  <sheetData>
    <row r="1" spans="1:41" x14ac:dyDescent="0.3">
      <c r="A1" s="79" t="s">
        <v>0</v>
      </c>
      <c r="B1" s="79" t="s">
        <v>1</v>
      </c>
      <c r="C1" s="79" t="s">
        <v>2</v>
      </c>
      <c r="D1" s="79" t="s">
        <v>3</v>
      </c>
      <c r="E1" s="81" t="s">
        <v>4</v>
      </c>
      <c r="F1" s="94" t="s">
        <v>5</v>
      </c>
      <c r="G1" s="95" t="s">
        <v>10</v>
      </c>
      <c r="H1" s="67" t="s">
        <v>6</v>
      </c>
      <c r="I1" s="68" t="s">
        <v>6</v>
      </c>
      <c r="J1" s="69" t="s">
        <v>7</v>
      </c>
      <c r="K1" s="70" t="s">
        <v>7</v>
      </c>
      <c r="L1" s="71" t="s">
        <v>8</v>
      </c>
      <c r="M1" s="72" t="s">
        <v>8</v>
      </c>
      <c r="N1" s="73" t="s">
        <v>9</v>
      </c>
      <c r="O1" s="74" t="s">
        <v>9</v>
      </c>
      <c r="P1" s="2" t="s">
        <v>10</v>
      </c>
      <c r="Q1" s="3" t="s">
        <v>6</v>
      </c>
      <c r="R1" s="4" t="s">
        <v>7</v>
      </c>
      <c r="S1" s="5" t="s">
        <v>10</v>
      </c>
      <c r="T1" s="3" t="s">
        <v>6</v>
      </c>
      <c r="U1" s="6" t="s">
        <v>7</v>
      </c>
      <c r="V1" s="75" t="s">
        <v>11</v>
      </c>
      <c r="W1" s="76" t="str">
        <f>V1</f>
        <v>Dispatch  Rates</v>
      </c>
      <c r="X1" s="75" t="s">
        <v>11</v>
      </c>
      <c r="Y1" s="76" t="str">
        <f t="shared" ref="Y1" si="0">X1</f>
        <v>Dispatch  Rates</v>
      </c>
      <c r="Z1" s="75" t="s">
        <v>11</v>
      </c>
      <c r="AA1" s="76" t="str">
        <f t="shared" ref="AA1" si="1">Z1</f>
        <v>Dispatch  Rates</v>
      </c>
      <c r="AB1" s="75" t="s">
        <v>11</v>
      </c>
      <c r="AC1" s="75" t="s">
        <v>11</v>
      </c>
      <c r="AD1" s="75" t="s">
        <v>11</v>
      </c>
      <c r="AE1" s="75" t="s">
        <v>11</v>
      </c>
      <c r="AF1" s="7" t="s">
        <v>10</v>
      </c>
      <c r="AG1" s="8" t="s">
        <v>6</v>
      </c>
      <c r="AH1" s="9" t="s">
        <v>7</v>
      </c>
      <c r="AI1" s="10" t="s">
        <v>8</v>
      </c>
      <c r="AJ1" s="11" t="s">
        <v>9</v>
      </c>
      <c r="AK1" s="7" t="s">
        <v>10</v>
      </c>
      <c r="AL1" s="8" t="s">
        <v>6</v>
      </c>
      <c r="AM1" s="9" t="s">
        <v>7</v>
      </c>
      <c r="AN1" s="10" t="s">
        <v>8</v>
      </c>
      <c r="AO1" s="11" t="s">
        <v>9</v>
      </c>
    </row>
    <row r="2" spans="1:41" ht="96.45" customHeight="1" x14ac:dyDescent="0.3">
      <c r="A2" s="80"/>
      <c r="B2" s="80"/>
      <c r="C2" s="80"/>
      <c r="D2" s="80"/>
      <c r="E2" s="82"/>
      <c r="F2" s="84" t="s">
        <v>12</v>
      </c>
      <c r="G2" s="85" t="str">
        <f>F2</f>
        <v>Basic troubleshooting(Network connectivity troubleshooting  on End user devices like Laptop, Desktop, Printer), Resetting password,  equipment installation, and testing.
Experience : Minimum 6 months relevant experience</v>
      </c>
      <c r="H2" s="86" t="s">
        <v>13</v>
      </c>
      <c r="I2" s="87" t="str">
        <f>H2</f>
        <v>Advanced troubleshooting(Analyze network logs) , system configuration(like Routers, Switches, Hardware Firewall, Access points), and upgrades. Configuring VLANs Experience: Minimum 18 months relevant experience</v>
      </c>
      <c r="J2" s="88" t="s">
        <v>14</v>
      </c>
      <c r="K2" s="89" t="str">
        <f>J2</f>
        <v>Complex issue resolution (by using diagnostic tools, and conduct packet captures to identify problems), network design(Implementation and deploy network solutions), and Network optimization. Experience: Minimum 2 Years relevant experience</v>
      </c>
      <c r="L2" s="90" t="s">
        <v>15</v>
      </c>
      <c r="M2" s="90" t="s">
        <v>15</v>
      </c>
      <c r="N2" s="91" t="s">
        <v>16</v>
      </c>
      <c r="O2" s="91" t="s">
        <v>16</v>
      </c>
      <c r="P2" s="92" t="s">
        <v>17</v>
      </c>
      <c r="Q2" s="92" t="s">
        <v>17</v>
      </c>
      <c r="R2" s="92" t="s">
        <v>17</v>
      </c>
      <c r="S2" s="92" t="s">
        <v>18</v>
      </c>
      <c r="T2" s="92" t="s">
        <v>18</v>
      </c>
      <c r="U2" s="92" t="s">
        <v>18</v>
      </c>
      <c r="V2" s="77" t="s">
        <v>19</v>
      </c>
      <c r="W2" s="78" t="str">
        <f>V2</f>
        <v>Dispatch Ticket (Incident - including Service Management Fee)
Per hour</v>
      </c>
      <c r="X2" s="78" t="str">
        <f>W2</f>
        <v>Dispatch Ticket (Incident - including Service Management Fee)
Per hour</v>
      </c>
      <c r="Y2" s="78" t="str">
        <f>X2</f>
        <v>Dispatch Ticket (Incident - including Service Management Fee)
Per hour</v>
      </c>
      <c r="Z2" s="78" t="str">
        <f>Y2</f>
        <v>Dispatch Ticket (Incident - including Service Management Fee)
Per hour</v>
      </c>
      <c r="AA2" s="78" t="str">
        <f>Z2</f>
        <v>Dispatch Ticket (Incident - including Service Management Fee)
Per hour</v>
      </c>
      <c r="AB2" s="78" t="str">
        <f>AA2</f>
        <v>Dispatch Ticket (Incident - including Service Management Fee)
Per hour</v>
      </c>
      <c r="AC2" s="93" t="s">
        <v>20</v>
      </c>
      <c r="AD2" s="93" t="s">
        <v>20</v>
      </c>
      <c r="AE2" s="93" t="s">
        <v>20</v>
      </c>
      <c r="AF2" s="83" t="s">
        <v>21</v>
      </c>
      <c r="AG2" s="83" t="s">
        <v>21</v>
      </c>
      <c r="AH2" s="83" t="s">
        <v>21</v>
      </c>
      <c r="AI2" s="83" t="s">
        <v>21</v>
      </c>
      <c r="AJ2" s="83" t="s">
        <v>21</v>
      </c>
      <c r="AK2" s="83" t="s">
        <v>22</v>
      </c>
      <c r="AL2" s="83" t="s">
        <v>22</v>
      </c>
      <c r="AM2" s="83" t="s">
        <v>22</v>
      </c>
      <c r="AN2" s="83" t="s">
        <v>22</v>
      </c>
      <c r="AO2" s="83" t="s">
        <v>22</v>
      </c>
    </row>
    <row r="3" spans="1:41" ht="43.2" customHeight="1" x14ac:dyDescent="0.3">
      <c r="A3" s="80"/>
      <c r="B3" s="80"/>
      <c r="C3" s="80"/>
      <c r="D3" s="80"/>
      <c r="E3" s="82"/>
      <c r="F3" s="12" t="s">
        <v>23</v>
      </c>
      <c r="G3" s="12" t="s">
        <v>24</v>
      </c>
      <c r="H3" s="13" t="s">
        <v>23</v>
      </c>
      <c r="I3" s="13" t="s">
        <v>24</v>
      </c>
      <c r="J3" s="14" t="s">
        <v>23</v>
      </c>
      <c r="K3" s="14" t="s">
        <v>24</v>
      </c>
      <c r="L3" s="15" t="s">
        <v>23</v>
      </c>
      <c r="M3" s="15" t="s">
        <v>24</v>
      </c>
      <c r="N3" s="16" t="s">
        <v>25</v>
      </c>
      <c r="O3" s="16" t="s">
        <v>26</v>
      </c>
      <c r="P3" s="17" t="s">
        <v>27</v>
      </c>
      <c r="Q3" s="18" t="s">
        <v>27</v>
      </c>
      <c r="R3" s="19" t="s">
        <v>27</v>
      </c>
      <c r="S3" s="20" t="s">
        <v>27</v>
      </c>
      <c r="T3" s="18" t="s">
        <v>27</v>
      </c>
      <c r="U3" s="21" t="s">
        <v>27</v>
      </c>
      <c r="V3" s="22" t="s">
        <v>28</v>
      </c>
      <c r="W3" s="22" t="s">
        <v>29</v>
      </c>
      <c r="X3" s="23" t="s">
        <v>30</v>
      </c>
      <c r="Y3" s="23" t="s">
        <v>31</v>
      </c>
      <c r="Z3" s="23" t="s">
        <v>32</v>
      </c>
      <c r="AA3" s="23" t="s">
        <v>33</v>
      </c>
      <c r="AB3" s="23" t="s">
        <v>34</v>
      </c>
      <c r="AC3" s="24" t="s">
        <v>35</v>
      </c>
      <c r="AD3" s="24" t="s">
        <v>36</v>
      </c>
      <c r="AE3" s="24" t="s">
        <v>37</v>
      </c>
      <c r="AF3" s="25" t="s">
        <v>38</v>
      </c>
      <c r="AG3" s="26" t="s">
        <v>38</v>
      </c>
      <c r="AH3" s="27" t="s">
        <v>38</v>
      </c>
      <c r="AI3" s="28" t="s">
        <v>38</v>
      </c>
      <c r="AJ3" s="29" t="s">
        <v>38</v>
      </c>
      <c r="AK3" s="25" t="s">
        <v>38</v>
      </c>
      <c r="AL3" s="26" t="s">
        <v>38</v>
      </c>
      <c r="AM3" s="27" t="s">
        <v>38</v>
      </c>
      <c r="AN3" s="28" t="s">
        <v>38</v>
      </c>
      <c r="AO3" s="29" t="s">
        <v>38</v>
      </c>
    </row>
    <row r="4" spans="1:41" x14ac:dyDescent="0.3">
      <c r="A4" s="33" t="s">
        <v>39</v>
      </c>
      <c r="B4" s="34" t="s">
        <v>40</v>
      </c>
      <c r="C4" s="35" t="s">
        <v>41</v>
      </c>
      <c r="D4" s="36" t="s">
        <v>42</v>
      </c>
      <c r="E4" s="33" t="s">
        <v>43</v>
      </c>
      <c r="F4" s="37">
        <v>48000</v>
      </c>
      <c r="G4" s="37">
        <v>52000</v>
      </c>
      <c r="H4" s="38">
        <v>52000</v>
      </c>
      <c r="I4" s="38">
        <v>57000</v>
      </c>
      <c r="J4" s="38">
        <v>58000</v>
      </c>
      <c r="K4" s="38">
        <v>66000</v>
      </c>
      <c r="L4" s="38">
        <v>68000</v>
      </c>
      <c r="M4" s="38">
        <v>76000</v>
      </c>
      <c r="N4" s="38">
        <v>78000</v>
      </c>
      <c r="O4" s="38">
        <v>84000</v>
      </c>
      <c r="P4" s="38">
        <v>345</v>
      </c>
      <c r="Q4" s="38">
        <v>395</v>
      </c>
      <c r="R4" s="38">
        <v>445</v>
      </c>
      <c r="S4" s="38">
        <v>258.75</v>
      </c>
      <c r="T4" s="38">
        <v>288.75</v>
      </c>
      <c r="U4" s="38">
        <v>318.75</v>
      </c>
      <c r="V4" s="39">
        <f>W4*0.75</f>
        <v>130.5</v>
      </c>
      <c r="W4" s="38">
        <f>X4*1.2</f>
        <v>174</v>
      </c>
      <c r="X4" s="40">
        <v>145</v>
      </c>
      <c r="Y4" s="38">
        <f>X4*0.75</f>
        <v>108.75</v>
      </c>
      <c r="Z4" s="38">
        <f>Y4-(Y4*10%)</f>
        <v>97.875</v>
      </c>
      <c r="AA4" s="38">
        <f>Z4-(Z4*0.02)</f>
        <v>95.917500000000004</v>
      </c>
      <c r="AB4" s="38">
        <v>55</v>
      </c>
      <c r="AC4" s="41">
        <f>Z4</f>
        <v>97.875</v>
      </c>
      <c r="AD4" s="41">
        <f>AA4</f>
        <v>95.917500000000004</v>
      </c>
      <c r="AE4" s="38">
        <f>AD4-(AD4*2%)</f>
        <v>93.99915</v>
      </c>
      <c r="AF4" s="38">
        <f>F4/7.5</f>
        <v>6400</v>
      </c>
      <c r="AG4" s="38">
        <f>H4/7.5</f>
        <v>6933.333333333333</v>
      </c>
      <c r="AH4" s="38">
        <f>J4/7.5</f>
        <v>7733.333333333333</v>
      </c>
      <c r="AI4" s="42">
        <f>L4/8</f>
        <v>8500</v>
      </c>
      <c r="AJ4" s="42">
        <f>N4/8</f>
        <v>9750</v>
      </c>
      <c r="AK4" s="38">
        <f>F4/8</f>
        <v>6000</v>
      </c>
      <c r="AL4" s="38">
        <f>H4/8</f>
        <v>6500</v>
      </c>
      <c r="AM4" s="38">
        <f>J4/8</f>
        <v>7250</v>
      </c>
      <c r="AN4" s="40">
        <f>L4/8</f>
        <v>8500</v>
      </c>
      <c r="AO4" s="40">
        <f>N4/8</f>
        <v>9750</v>
      </c>
    </row>
    <row r="5" spans="1:41" x14ac:dyDescent="0.3">
      <c r="A5" s="33" t="s">
        <v>44</v>
      </c>
      <c r="B5" s="34" t="s">
        <v>45</v>
      </c>
      <c r="C5" s="35" t="s">
        <v>41</v>
      </c>
      <c r="D5" s="36" t="s">
        <v>46</v>
      </c>
      <c r="E5" s="33" t="s">
        <v>43</v>
      </c>
      <c r="F5" s="43">
        <v>38995</v>
      </c>
      <c r="G5" s="44">
        <f>F5*1.125</f>
        <v>43869.375</v>
      </c>
      <c r="H5" s="45">
        <f>F5*1.15</f>
        <v>44844.25</v>
      </c>
      <c r="I5" s="45">
        <f t="shared" ref="I5:I9" si="2">H5*1.125</f>
        <v>50449.78125</v>
      </c>
      <c r="J5" s="45">
        <f t="shared" ref="J5:J9" si="3">H5*1.15</f>
        <v>51570.887499999997</v>
      </c>
      <c r="K5" s="45">
        <f t="shared" ref="K5:K24" si="4">J5*1.125</f>
        <v>58017.248437499999</v>
      </c>
      <c r="L5" s="45">
        <f t="shared" ref="L5:L24" si="5">K5</f>
        <v>58017.248437499999</v>
      </c>
      <c r="M5" s="45">
        <f t="shared" ref="M5:M9" si="6">L5*1.15</f>
        <v>66719.835703124991</v>
      </c>
      <c r="N5" s="45">
        <f t="shared" ref="N5:N24" si="7">M5</f>
        <v>66719.835703124991</v>
      </c>
      <c r="O5" s="45">
        <f t="shared" ref="O5:O9" si="8">N5*1.15</f>
        <v>76727.811058593739</v>
      </c>
      <c r="P5" s="44">
        <v>315</v>
      </c>
      <c r="Q5" s="44">
        <v>345</v>
      </c>
      <c r="R5" s="46">
        <f t="shared" ref="R5:R68" si="9">Q5+(Q5*12%)</f>
        <v>386.4</v>
      </c>
      <c r="S5" s="45">
        <f t="shared" ref="S5:U20" si="10">P5*0.75</f>
        <v>236.25</v>
      </c>
      <c r="T5" s="45">
        <f t="shared" si="10"/>
        <v>258.75</v>
      </c>
      <c r="U5" s="45">
        <f t="shared" si="10"/>
        <v>289.79999999999995</v>
      </c>
      <c r="V5" s="45">
        <f>W5*0.75</f>
        <v>108</v>
      </c>
      <c r="W5" s="46">
        <f t="shared" ref="W5:W68" si="11">X5*1.2</f>
        <v>144</v>
      </c>
      <c r="X5" s="47">
        <v>120</v>
      </c>
      <c r="Y5" s="46">
        <f t="shared" ref="Y5:Y68" si="12">X5*0.75</f>
        <v>90</v>
      </c>
      <c r="Z5" s="46">
        <f t="shared" ref="Z5:Z68" si="13">Y5-(Y5*10%)</f>
        <v>81</v>
      </c>
      <c r="AA5" s="46">
        <f t="shared" ref="AA5:AA68" si="14">Z5-(Z5*0.02)</f>
        <v>79.38</v>
      </c>
      <c r="AB5" s="46">
        <v>55</v>
      </c>
      <c r="AC5" s="48">
        <v>54</v>
      </c>
      <c r="AD5" s="48">
        <f t="shared" ref="AD5:AD68" si="15">AA5</f>
        <v>79.38</v>
      </c>
      <c r="AE5" s="46">
        <f t="shared" ref="AE5:AE68" si="16">AD5-(AD5*2%)</f>
        <v>77.792400000000001</v>
      </c>
      <c r="AF5" s="46">
        <f t="shared" ref="AF5:AF68" si="17">F5/7.5</f>
        <v>5199.333333333333</v>
      </c>
      <c r="AG5" s="46">
        <f t="shared" ref="AG5:AG68" si="18">H5/7.5</f>
        <v>5979.2333333333336</v>
      </c>
      <c r="AH5" s="46">
        <f t="shared" ref="AH5:AH68" si="19">J5/7.5</f>
        <v>6876.1183333333329</v>
      </c>
      <c r="AI5" s="49">
        <f t="shared" ref="AI5:AI68" si="20">L5/8</f>
        <v>7252.1560546874998</v>
      </c>
      <c r="AJ5" s="49">
        <f t="shared" ref="AJ5:AJ68" si="21">N5/8</f>
        <v>8339.9794628906238</v>
      </c>
      <c r="AK5" s="46">
        <f t="shared" ref="AK5:AK68" si="22">F5/8</f>
        <v>4874.375</v>
      </c>
      <c r="AL5" s="46">
        <f t="shared" ref="AL5:AL68" si="23">H5/8</f>
        <v>5605.53125</v>
      </c>
      <c r="AM5" s="46">
        <f t="shared" ref="AM5:AM68" si="24">J5/8</f>
        <v>6446.3609374999996</v>
      </c>
      <c r="AN5" s="47">
        <f t="shared" ref="AN5:AN68" si="25">L5/8</f>
        <v>7252.1560546874998</v>
      </c>
      <c r="AO5" s="47">
        <f t="shared" ref="AO5:AO68" si="26">N5/8</f>
        <v>8339.9794628906238</v>
      </c>
    </row>
    <row r="6" spans="1:41" x14ac:dyDescent="0.3">
      <c r="A6" s="33" t="s">
        <v>44</v>
      </c>
      <c r="B6" s="34" t="s">
        <v>47</v>
      </c>
      <c r="C6" s="35" t="s">
        <v>41</v>
      </c>
      <c r="D6" s="36" t="s">
        <v>46</v>
      </c>
      <c r="E6" s="33" t="s">
        <v>43</v>
      </c>
      <c r="F6" s="43">
        <v>65000</v>
      </c>
      <c r="G6" s="44">
        <f>F6*1.125</f>
        <v>73125</v>
      </c>
      <c r="H6" s="45">
        <f>F6*1.15</f>
        <v>74750</v>
      </c>
      <c r="I6" s="45">
        <f t="shared" si="2"/>
        <v>84093.75</v>
      </c>
      <c r="J6" s="45">
        <f t="shared" si="3"/>
        <v>85962.5</v>
      </c>
      <c r="K6" s="45">
        <f t="shared" si="4"/>
        <v>96707.8125</v>
      </c>
      <c r="L6" s="45">
        <f t="shared" si="5"/>
        <v>96707.8125</v>
      </c>
      <c r="M6" s="45">
        <f t="shared" si="6"/>
        <v>111213.98437499999</v>
      </c>
      <c r="N6" s="45">
        <f t="shared" si="7"/>
        <v>111213.98437499999</v>
      </c>
      <c r="O6" s="45">
        <f t="shared" si="8"/>
        <v>127896.08203124997</v>
      </c>
      <c r="P6" s="44">
        <v>375</v>
      </c>
      <c r="Q6" s="44">
        <v>445</v>
      </c>
      <c r="R6" s="46">
        <f t="shared" si="9"/>
        <v>498.4</v>
      </c>
      <c r="S6" s="45">
        <f t="shared" si="10"/>
        <v>281.25</v>
      </c>
      <c r="T6" s="45">
        <f t="shared" si="10"/>
        <v>333.75</v>
      </c>
      <c r="U6" s="45">
        <f t="shared" si="10"/>
        <v>373.79999999999995</v>
      </c>
      <c r="V6" s="45">
        <f t="shared" ref="V6:V69" si="27">W6*0.75</f>
        <v>175.5</v>
      </c>
      <c r="W6" s="46">
        <f t="shared" si="11"/>
        <v>234</v>
      </c>
      <c r="X6" s="47">
        <v>195</v>
      </c>
      <c r="Y6" s="46">
        <f t="shared" si="12"/>
        <v>146.25</v>
      </c>
      <c r="Z6" s="46">
        <f t="shared" si="13"/>
        <v>131.625</v>
      </c>
      <c r="AA6" s="46">
        <f t="shared" si="14"/>
        <v>128.99250000000001</v>
      </c>
      <c r="AB6" s="46">
        <v>80</v>
      </c>
      <c r="AC6" s="48">
        <v>78.75</v>
      </c>
      <c r="AD6" s="48">
        <f t="shared" si="15"/>
        <v>128.99250000000001</v>
      </c>
      <c r="AE6" s="46">
        <f t="shared" si="16"/>
        <v>126.41265000000001</v>
      </c>
      <c r="AF6" s="46">
        <f t="shared" si="17"/>
        <v>8666.6666666666661</v>
      </c>
      <c r="AG6" s="46">
        <f t="shared" si="18"/>
        <v>9966.6666666666661</v>
      </c>
      <c r="AH6" s="46">
        <f t="shared" si="19"/>
        <v>11461.666666666666</v>
      </c>
      <c r="AI6" s="49">
        <f t="shared" si="20"/>
        <v>12088.4765625</v>
      </c>
      <c r="AJ6" s="49">
        <f t="shared" si="21"/>
        <v>13901.748046874998</v>
      </c>
      <c r="AK6" s="46">
        <f t="shared" si="22"/>
        <v>8125</v>
      </c>
      <c r="AL6" s="46">
        <f t="shared" si="23"/>
        <v>9343.75</v>
      </c>
      <c r="AM6" s="46">
        <f t="shared" si="24"/>
        <v>10745.3125</v>
      </c>
      <c r="AN6" s="47">
        <f t="shared" si="25"/>
        <v>12088.4765625</v>
      </c>
      <c r="AO6" s="47">
        <f t="shared" si="26"/>
        <v>13901.748046874998</v>
      </c>
    </row>
    <row r="7" spans="1:41" x14ac:dyDescent="0.3">
      <c r="A7" s="33" t="s">
        <v>48</v>
      </c>
      <c r="B7" s="34" t="s">
        <v>49</v>
      </c>
      <c r="C7" s="35" t="s">
        <v>41</v>
      </c>
      <c r="D7" s="36" t="s">
        <v>42</v>
      </c>
      <c r="E7" s="33" t="s">
        <v>43</v>
      </c>
      <c r="F7" s="37">
        <v>39000</v>
      </c>
      <c r="G7" s="50">
        <f>F7*1.125</f>
        <v>43875</v>
      </c>
      <c r="H7" s="39">
        <f>F7*1.15</f>
        <v>44850</v>
      </c>
      <c r="I7" s="39">
        <f t="shared" si="2"/>
        <v>50456.25</v>
      </c>
      <c r="J7" s="39">
        <f t="shared" si="3"/>
        <v>51577.499999999993</v>
      </c>
      <c r="K7" s="39">
        <f t="shared" si="4"/>
        <v>58024.687499999993</v>
      </c>
      <c r="L7" s="39">
        <f t="shared" si="5"/>
        <v>58024.687499999993</v>
      </c>
      <c r="M7" s="39">
        <f t="shared" si="6"/>
        <v>66728.390624999985</v>
      </c>
      <c r="N7" s="39">
        <f t="shared" si="7"/>
        <v>66728.390624999985</v>
      </c>
      <c r="O7" s="39">
        <f t="shared" si="8"/>
        <v>76737.649218749983</v>
      </c>
      <c r="P7" s="50">
        <v>345</v>
      </c>
      <c r="Q7" s="50">
        <v>395</v>
      </c>
      <c r="R7" s="38">
        <f t="shared" si="9"/>
        <v>442.4</v>
      </c>
      <c r="S7" s="39">
        <f t="shared" si="10"/>
        <v>258.75</v>
      </c>
      <c r="T7" s="39">
        <f t="shared" si="10"/>
        <v>296.25</v>
      </c>
      <c r="U7" s="39">
        <f t="shared" si="10"/>
        <v>331.79999999999995</v>
      </c>
      <c r="V7" s="39">
        <f t="shared" si="27"/>
        <v>112.5</v>
      </c>
      <c r="W7" s="38">
        <f t="shared" si="11"/>
        <v>150</v>
      </c>
      <c r="X7" s="40">
        <v>125</v>
      </c>
      <c r="Y7" s="38">
        <f t="shared" si="12"/>
        <v>93.75</v>
      </c>
      <c r="Z7" s="38">
        <f t="shared" si="13"/>
        <v>84.375</v>
      </c>
      <c r="AA7" s="38">
        <f t="shared" si="14"/>
        <v>82.6875</v>
      </c>
      <c r="AB7" s="38">
        <v>55</v>
      </c>
      <c r="AC7" s="41">
        <v>56.25</v>
      </c>
      <c r="AD7" s="41">
        <f t="shared" si="15"/>
        <v>82.6875</v>
      </c>
      <c r="AE7" s="38">
        <f t="shared" si="16"/>
        <v>81.033749999999998</v>
      </c>
      <c r="AF7" s="38">
        <f t="shared" si="17"/>
        <v>5200</v>
      </c>
      <c r="AG7" s="38">
        <f t="shared" si="18"/>
        <v>5980</v>
      </c>
      <c r="AH7" s="38">
        <f t="shared" si="19"/>
        <v>6876.9999999999991</v>
      </c>
      <c r="AI7" s="42">
        <f t="shared" si="20"/>
        <v>7253.0859374999991</v>
      </c>
      <c r="AJ7" s="42">
        <f t="shared" si="21"/>
        <v>8341.0488281249982</v>
      </c>
      <c r="AK7" s="38">
        <f t="shared" si="22"/>
        <v>4875</v>
      </c>
      <c r="AL7" s="38">
        <f t="shared" si="23"/>
        <v>5606.25</v>
      </c>
      <c r="AM7" s="38">
        <f t="shared" si="24"/>
        <v>6447.1874999999991</v>
      </c>
      <c r="AN7" s="40">
        <f t="shared" si="25"/>
        <v>7253.0859374999991</v>
      </c>
      <c r="AO7" s="40">
        <f t="shared" si="26"/>
        <v>8341.0488281249982</v>
      </c>
    </row>
    <row r="8" spans="1:41" x14ac:dyDescent="0.3">
      <c r="A8" s="33" t="s">
        <v>44</v>
      </c>
      <c r="B8" s="34" t="s">
        <v>50</v>
      </c>
      <c r="C8" s="35" t="s">
        <v>41</v>
      </c>
      <c r="D8" s="36" t="s">
        <v>46</v>
      </c>
      <c r="E8" s="33" t="s">
        <v>43</v>
      </c>
      <c r="F8" s="43">
        <v>30500</v>
      </c>
      <c r="G8" s="44">
        <f>F8*1.125</f>
        <v>34312.5</v>
      </c>
      <c r="H8" s="45">
        <f>F8*1.15</f>
        <v>35075</v>
      </c>
      <c r="I8" s="45">
        <f t="shared" si="2"/>
        <v>39459.375</v>
      </c>
      <c r="J8" s="45">
        <f t="shared" si="3"/>
        <v>40336.25</v>
      </c>
      <c r="K8" s="45">
        <f t="shared" si="4"/>
        <v>45378.28125</v>
      </c>
      <c r="L8" s="45">
        <f t="shared" si="5"/>
        <v>45378.28125</v>
      </c>
      <c r="M8" s="45">
        <f t="shared" si="6"/>
        <v>52185.023437499993</v>
      </c>
      <c r="N8" s="45">
        <f t="shared" si="7"/>
        <v>52185.023437499993</v>
      </c>
      <c r="O8" s="45">
        <f t="shared" si="8"/>
        <v>60012.776953124987</v>
      </c>
      <c r="P8" s="44">
        <v>245</v>
      </c>
      <c r="Q8" s="44">
        <v>295</v>
      </c>
      <c r="R8" s="46">
        <f t="shared" si="9"/>
        <v>330.4</v>
      </c>
      <c r="S8" s="45">
        <f t="shared" si="10"/>
        <v>183.75</v>
      </c>
      <c r="T8" s="45">
        <f t="shared" si="10"/>
        <v>221.25</v>
      </c>
      <c r="U8" s="45">
        <f t="shared" si="10"/>
        <v>247.79999999999998</v>
      </c>
      <c r="V8" s="45">
        <f t="shared" si="27"/>
        <v>130.5</v>
      </c>
      <c r="W8" s="46">
        <f t="shared" si="11"/>
        <v>174</v>
      </c>
      <c r="X8" s="47">
        <v>145</v>
      </c>
      <c r="Y8" s="46">
        <f t="shared" si="12"/>
        <v>108.75</v>
      </c>
      <c r="Z8" s="46">
        <f t="shared" si="13"/>
        <v>97.875</v>
      </c>
      <c r="AA8" s="46">
        <f t="shared" si="14"/>
        <v>95.917500000000004</v>
      </c>
      <c r="AB8" s="46">
        <v>50</v>
      </c>
      <c r="AC8" s="48">
        <v>49.5</v>
      </c>
      <c r="AD8" s="48">
        <f t="shared" si="15"/>
        <v>95.917500000000004</v>
      </c>
      <c r="AE8" s="46">
        <f t="shared" si="16"/>
        <v>93.99915</v>
      </c>
      <c r="AF8" s="46">
        <f t="shared" si="17"/>
        <v>4066.6666666666665</v>
      </c>
      <c r="AG8" s="46">
        <f t="shared" si="18"/>
        <v>4676.666666666667</v>
      </c>
      <c r="AH8" s="46">
        <f t="shared" si="19"/>
        <v>5378.166666666667</v>
      </c>
      <c r="AI8" s="49">
        <f t="shared" si="20"/>
        <v>5672.28515625</v>
      </c>
      <c r="AJ8" s="49">
        <f t="shared" si="21"/>
        <v>6523.1279296874991</v>
      </c>
      <c r="AK8" s="46">
        <f t="shared" si="22"/>
        <v>3812.5</v>
      </c>
      <c r="AL8" s="46">
        <f t="shared" si="23"/>
        <v>4384.375</v>
      </c>
      <c r="AM8" s="46">
        <f t="shared" si="24"/>
        <v>5042.03125</v>
      </c>
      <c r="AN8" s="47">
        <f t="shared" si="25"/>
        <v>5672.28515625</v>
      </c>
      <c r="AO8" s="47">
        <f t="shared" si="26"/>
        <v>6523.1279296874991</v>
      </c>
    </row>
    <row r="9" spans="1:41" x14ac:dyDescent="0.3">
      <c r="A9" s="33" t="s">
        <v>51</v>
      </c>
      <c r="B9" s="34" t="s">
        <v>52</v>
      </c>
      <c r="C9" s="35" t="s">
        <v>41</v>
      </c>
      <c r="D9" s="36" t="s">
        <v>42</v>
      </c>
      <c r="E9" s="33" t="s">
        <v>43</v>
      </c>
      <c r="F9" s="37">
        <v>48000</v>
      </c>
      <c r="G9" s="50">
        <f>F9*1.125</f>
        <v>54000</v>
      </c>
      <c r="H9" s="39">
        <f>F9*1.15</f>
        <v>55199.999999999993</v>
      </c>
      <c r="I9" s="39">
        <f t="shared" si="2"/>
        <v>62099.999999999993</v>
      </c>
      <c r="J9" s="39">
        <f t="shared" si="3"/>
        <v>63479.999999999985</v>
      </c>
      <c r="K9" s="39">
        <f t="shared" si="4"/>
        <v>71414.999999999985</v>
      </c>
      <c r="L9" s="39">
        <f t="shared" si="5"/>
        <v>71414.999999999985</v>
      </c>
      <c r="M9" s="39">
        <f t="shared" si="6"/>
        <v>82127.249999999971</v>
      </c>
      <c r="N9" s="39">
        <f t="shared" si="7"/>
        <v>82127.249999999971</v>
      </c>
      <c r="O9" s="39">
        <f t="shared" si="8"/>
        <v>94446.337499999965</v>
      </c>
      <c r="P9" s="50">
        <v>325</v>
      </c>
      <c r="Q9" s="50">
        <v>345</v>
      </c>
      <c r="R9" s="38">
        <f t="shared" si="9"/>
        <v>386.4</v>
      </c>
      <c r="S9" s="39">
        <f t="shared" si="10"/>
        <v>243.75</v>
      </c>
      <c r="T9" s="39">
        <f t="shared" si="10"/>
        <v>258.75</v>
      </c>
      <c r="U9" s="39">
        <f t="shared" si="10"/>
        <v>289.79999999999995</v>
      </c>
      <c r="V9" s="39">
        <f t="shared" si="27"/>
        <v>130.5</v>
      </c>
      <c r="W9" s="38">
        <f t="shared" si="11"/>
        <v>174</v>
      </c>
      <c r="X9" s="40">
        <v>145</v>
      </c>
      <c r="Y9" s="38">
        <f t="shared" si="12"/>
        <v>108.75</v>
      </c>
      <c r="Z9" s="38">
        <f t="shared" si="13"/>
        <v>97.875</v>
      </c>
      <c r="AA9" s="38">
        <f t="shared" si="14"/>
        <v>95.917500000000004</v>
      </c>
      <c r="AB9" s="38">
        <v>55</v>
      </c>
      <c r="AC9" s="41">
        <v>54</v>
      </c>
      <c r="AD9" s="41">
        <f t="shared" si="15"/>
        <v>95.917500000000004</v>
      </c>
      <c r="AE9" s="38">
        <f t="shared" si="16"/>
        <v>93.99915</v>
      </c>
      <c r="AF9" s="38">
        <f t="shared" si="17"/>
        <v>6400</v>
      </c>
      <c r="AG9" s="38">
        <f t="shared" si="18"/>
        <v>7359.9999999999991</v>
      </c>
      <c r="AH9" s="38">
        <f t="shared" si="19"/>
        <v>8463.9999999999982</v>
      </c>
      <c r="AI9" s="42">
        <f t="shared" si="20"/>
        <v>8926.8749999999982</v>
      </c>
      <c r="AJ9" s="42">
        <f t="shared" si="21"/>
        <v>10265.906249999996</v>
      </c>
      <c r="AK9" s="38">
        <f t="shared" si="22"/>
        <v>6000</v>
      </c>
      <c r="AL9" s="38">
        <f t="shared" si="23"/>
        <v>6899.9999999999991</v>
      </c>
      <c r="AM9" s="38">
        <f t="shared" si="24"/>
        <v>7934.9999999999982</v>
      </c>
      <c r="AN9" s="40">
        <f t="shared" si="25"/>
        <v>8926.8749999999982</v>
      </c>
      <c r="AO9" s="40">
        <f t="shared" si="26"/>
        <v>10265.906249999996</v>
      </c>
    </row>
    <row r="10" spans="1:41" x14ac:dyDescent="0.3">
      <c r="A10" s="33" t="s">
        <v>44</v>
      </c>
      <c r="B10" s="34" t="s">
        <v>53</v>
      </c>
      <c r="C10" s="35" t="s">
        <v>41</v>
      </c>
      <c r="D10" s="36" t="s">
        <v>46</v>
      </c>
      <c r="E10" s="33" t="s">
        <v>43</v>
      </c>
      <c r="F10" s="43">
        <v>54000</v>
      </c>
      <c r="G10" s="44">
        <v>59000</v>
      </c>
      <c r="H10" s="45">
        <v>59000</v>
      </c>
      <c r="I10" s="45">
        <f>H10*1.12</f>
        <v>66080</v>
      </c>
      <c r="J10" s="45">
        <f>H10*1.1</f>
        <v>64900.000000000007</v>
      </c>
      <c r="K10" s="45">
        <f t="shared" si="4"/>
        <v>73012.500000000015</v>
      </c>
      <c r="L10" s="45">
        <f t="shared" si="5"/>
        <v>73012.500000000015</v>
      </c>
      <c r="M10" s="45">
        <f>L10*1.125</f>
        <v>82139.062500000015</v>
      </c>
      <c r="N10" s="45">
        <f t="shared" si="7"/>
        <v>82139.062500000015</v>
      </c>
      <c r="O10" s="45">
        <f>N10*1.125</f>
        <v>92406.445312500015</v>
      </c>
      <c r="P10" s="44">
        <v>345</v>
      </c>
      <c r="Q10" s="44">
        <v>395</v>
      </c>
      <c r="R10" s="46">
        <f t="shared" si="9"/>
        <v>442.4</v>
      </c>
      <c r="S10" s="45">
        <f t="shared" si="10"/>
        <v>258.75</v>
      </c>
      <c r="T10" s="45">
        <f t="shared" si="10"/>
        <v>296.25</v>
      </c>
      <c r="U10" s="45">
        <f t="shared" si="10"/>
        <v>331.79999999999995</v>
      </c>
      <c r="V10" s="45">
        <f t="shared" si="27"/>
        <v>130.5</v>
      </c>
      <c r="W10" s="46">
        <f t="shared" si="11"/>
        <v>174</v>
      </c>
      <c r="X10" s="47">
        <v>145</v>
      </c>
      <c r="Y10" s="46">
        <f t="shared" si="12"/>
        <v>108.75</v>
      </c>
      <c r="Z10" s="46">
        <f t="shared" si="13"/>
        <v>97.875</v>
      </c>
      <c r="AA10" s="46">
        <f t="shared" si="14"/>
        <v>95.917500000000004</v>
      </c>
      <c r="AB10" s="46">
        <v>65</v>
      </c>
      <c r="AC10" s="48">
        <v>65.25</v>
      </c>
      <c r="AD10" s="48">
        <f t="shared" si="15"/>
        <v>95.917500000000004</v>
      </c>
      <c r="AE10" s="46">
        <f t="shared" si="16"/>
        <v>93.99915</v>
      </c>
      <c r="AF10" s="46">
        <f t="shared" si="17"/>
        <v>7200</v>
      </c>
      <c r="AG10" s="46">
        <f t="shared" si="18"/>
        <v>7866.666666666667</v>
      </c>
      <c r="AH10" s="46">
        <f t="shared" si="19"/>
        <v>8653.3333333333339</v>
      </c>
      <c r="AI10" s="49">
        <f t="shared" si="20"/>
        <v>9126.5625000000018</v>
      </c>
      <c r="AJ10" s="49">
        <f t="shared" si="21"/>
        <v>10267.382812500002</v>
      </c>
      <c r="AK10" s="46">
        <f t="shared" si="22"/>
        <v>6750</v>
      </c>
      <c r="AL10" s="46">
        <f t="shared" si="23"/>
        <v>7375</v>
      </c>
      <c r="AM10" s="46">
        <f t="shared" si="24"/>
        <v>8112.5000000000009</v>
      </c>
      <c r="AN10" s="47">
        <f t="shared" si="25"/>
        <v>9126.5625000000018</v>
      </c>
      <c r="AO10" s="47">
        <f t="shared" si="26"/>
        <v>10267.382812500002</v>
      </c>
    </row>
    <row r="11" spans="1:41" x14ac:dyDescent="0.3">
      <c r="A11" s="33" t="s">
        <v>54</v>
      </c>
      <c r="B11" s="34" t="s">
        <v>55</v>
      </c>
      <c r="C11" s="35" t="s">
        <v>41</v>
      </c>
      <c r="D11" s="36" t="s">
        <v>42</v>
      </c>
      <c r="E11" s="33" t="s">
        <v>43</v>
      </c>
      <c r="F11" s="37">
        <v>14000</v>
      </c>
      <c r="G11" s="50">
        <f>F11*1.125</f>
        <v>15750</v>
      </c>
      <c r="H11" s="39">
        <f>F11*1.15</f>
        <v>16099.999999999998</v>
      </c>
      <c r="I11" s="39">
        <f t="shared" ref="I11:I12" si="28">H11*1.125</f>
        <v>18112.499999999996</v>
      </c>
      <c r="J11" s="39">
        <f>H11*1.1</f>
        <v>17710</v>
      </c>
      <c r="K11" s="39">
        <f t="shared" si="4"/>
        <v>19923.75</v>
      </c>
      <c r="L11" s="39">
        <f t="shared" si="5"/>
        <v>19923.75</v>
      </c>
      <c r="M11" s="39">
        <f>L11*1.125</f>
        <v>22414.21875</v>
      </c>
      <c r="N11" s="39">
        <f t="shared" si="7"/>
        <v>22414.21875</v>
      </c>
      <c r="O11" s="39">
        <f>N11*1.125</f>
        <v>25215.99609375</v>
      </c>
      <c r="P11" s="50">
        <v>225</v>
      </c>
      <c r="Q11" s="50">
        <v>245</v>
      </c>
      <c r="R11" s="38">
        <f t="shared" si="9"/>
        <v>274.39999999999998</v>
      </c>
      <c r="S11" s="39">
        <f t="shared" si="10"/>
        <v>168.75</v>
      </c>
      <c r="T11" s="39">
        <f t="shared" si="10"/>
        <v>183.75</v>
      </c>
      <c r="U11" s="39">
        <f t="shared" si="10"/>
        <v>205.79999999999998</v>
      </c>
      <c r="V11" s="39">
        <f t="shared" si="27"/>
        <v>130.5</v>
      </c>
      <c r="W11" s="38">
        <f t="shared" si="11"/>
        <v>174</v>
      </c>
      <c r="X11" s="40">
        <v>145</v>
      </c>
      <c r="Y11" s="38">
        <f t="shared" si="12"/>
        <v>108.75</v>
      </c>
      <c r="Z11" s="38">
        <f t="shared" si="13"/>
        <v>97.875</v>
      </c>
      <c r="AA11" s="38">
        <f t="shared" si="14"/>
        <v>95.917500000000004</v>
      </c>
      <c r="AB11" s="38">
        <v>40</v>
      </c>
      <c r="AC11" s="41">
        <v>40.5</v>
      </c>
      <c r="AD11" s="41">
        <f t="shared" si="15"/>
        <v>95.917500000000004</v>
      </c>
      <c r="AE11" s="38">
        <f t="shared" si="16"/>
        <v>93.99915</v>
      </c>
      <c r="AF11" s="38">
        <f t="shared" si="17"/>
        <v>1866.6666666666667</v>
      </c>
      <c r="AG11" s="38">
        <f t="shared" si="18"/>
        <v>2146.6666666666665</v>
      </c>
      <c r="AH11" s="38">
        <f t="shared" si="19"/>
        <v>2361.3333333333335</v>
      </c>
      <c r="AI11" s="42">
        <f t="shared" si="20"/>
        <v>2490.46875</v>
      </c>
      <c r="AJ11" s="42">
        <f t="shared" si="21"/>
        <v>2801.77734375</v>
      </c>
      <c r="AK11" s="38">
        <f t="shared" si="22"/>
        <v>1750</v>
      </c>
      <c r="AL11" s="38">
        <f t="shared" si="23"/>
        <v>2012.4999999999998</v>
      </c>
      <c r="AM11" s="38">
        <f t="shared" si="24"/>
        <v>2213.75</v>
      </c>
      <c r="AN11" s="40">
        <f t="shared" si="25"/>
        <v>2490.46875</v>
      </c>
      <c r="AO11" s="40">
        <f t="shared" si="26"/>
        <v>2801.77734375</v>
      </c>
    </row>
    <row r="12" spans="1:41" x14ac:dyDescent="0.3">
      <c r="A12" s="33" t="s">
        <v>44</v>
      </c>
      <c r="B12" s="34" t="s">
        <v>56</v>
      </c>
      <c r="C12" s="35" t="s">
        <v>41</v>
      </c>
      <c r="D12" s="36" t="s">
        <v>46</v>
      </c>
      <c r="E12" s="33" t="s">
        <v>43</v>
      </c>
      <c r="F12" s="43">
        <v>30000</v>
      </c>
      <c r="G12" s="44">
        <f>F12*1.125</f>
        <v>33750</v>
      </c>
      <c r="H12" s="45">
        <f>F12*1.15</f>
        <v>34500</v>
      </c>
      <c r="I12" s="45">
        <f t="shared" si="28"/>
        <v>38812.5</v>
      </c>
      <c r="J12" s="45">
        <f>H12*1.1</f>
        <v>37950</v>
      </c>
      <c r="K12" s="45">
        <f t="shared" si="4"/>
        <v>42693.75</v>
      </c>
      <c r="L12" s="45">
        <f t="shared" si="5"/>
        <v>42693.75</v>
      </c>
      <c r="M12" s="45">
        <f>L12*1.125</f>
        <v>48030.46875</v>
      </c>
      <c r="N12" s="45">
        <f t="shared" si="7"/>
        <v>48030.46875</v>
      </c>
      <c r="O12" s="45">
        <f>N12*1.125</f>
        <v>54034.27734375</v>
      </c>
      <c r="P12" s="44">
        <v>225</v>
      </c>
      <c r="Q12" s="44">
        <v>245</v>
      </c>
      <c r="R12" s="46">
        <f t="shared" si="9"/>
        <v>274.39999999999998</v>
      </c>
      <c r="S12" s="45">
        <v>138</v>
      </c>
      <c r="T12" s="45">
        <v>158</v>
      </c>
      <c r="U12" s="45">
        <v>165</v>
      </c>
      <c r="V12" s="45">
        <f t="shared" si="27"/>
        <v>130.5</v>
      </c>
      <c r="W12" s="46">
        <f t="shared" si="11"/>
        <v>174</v>
      </c>
      <c r="X12" s="47">
        <v>145</v>
      </c>
      <c r="Y12" s="46">
        <f t="shared" si="12"/>
        <v>108.75</v>
      </c>
      <c r="Z12" s="46">
        <f t="shared" si="13"/>
        <v>97.875</v>
      </c>
      <c r="AA12" s="46">
        <f t="shared" si="14"/>
        <v>95.917500000000004</v>
      </c>
      <c r="AB12" s="46">
        <v>50</v>
      </c>
      <c r="AC12" s="48">
        <v>49.5</v>
      </c>
      <c r="AD12" s="48">
        <f t="shared" si="15"/>
        <v>95.917500000000004</v>
      </c>
      <c r="AE12" s="46">
        <f t="shared" si="16"/>
        <v>93.99915</v>
      </c>
      <c r="AF12" s="46">
        <f t="shared" si="17"/>
        <v>4000</v>
      </c>
      <c r="AG12" s="46">
        <f t="shared" si="18"/>
        <v>4600</v>
      </c>
      <c r="AH12" s="46">
        <f t="shared" si="19"/>
        <v>5060</v>
      </c>
      <c r="AI12" s="49">
        <f t="shared" si="20"/>
        <v>5336.71875</v>
      </c>
      <c r="AJ12" s="49">
        <f t="shared" si="21"/>
        <v>6003.80859375</v>
      </c>
      <c r="AK12" s="46">
        <f t="shared" si="22"/>
        <v>3750</v>
      </c>
      <c r="AL12" s="46">
        <f t="shared" si="23"/>
        <v>4312.5</v>
      </c>
      <c r="AM12" s="46">
        <f t="shared" si="24"/>
        <v>4743.75</v>
      </c>
      <c r="AN12" s="47">
        <f t="shared" si="25"/>
        <v>5336.71875</v>
      </c>
      <c r="AO12" s="47">
        <f t="shared" si="26"/>
        <v>6003.80859375</v>
      </c>
    </row>
    <row r="13" spans="1:41" x14ac:dyDescent="0.3">
      <c r="A13" s="33" t="s">
        <v>44</v>
      </c>
      <c r="B13" s="34" t="s">
        <v>57</v>
      </c>
      <c r="C13" s="35" t="s">
        <v>41</v>
      </c>
      <c r="D13" s="36" t="s">
        <v>46</v>
      </c>
      <c r="E13" s="33" t="s">
        <v>43</v>
      </c>
      <c r="F13" s="43">
        <v>54000</v>
      </c>
      <c r="G13" s="44">
        <v>59000</v>
      </c>
      <c r="H13" s="45">
        <v>59000</v>
      </c>
      <c r="I13" s="45">
        <f>H13*1.12</f>
        <v>66080</v>
      </c>
      <c r="J13" s="45">
        <f>H13*1.1</f>
        <v>64900.000000000007</v>
      </c>
      <c r="K13" s="45">
        <f t="shared" si="4"/>
        <v>73012.500000000015</v>
      </c>
      <c r="L13" s="45">
        <f t="shared" si="5"/>
        <v>73012.500000000015</v>
      </c>
      <c r="M13" s="45">
        <f>L13*1.125</f>
        <v>82139.062500000015</v>
      </c>
      <c r="N13" s="45">
        <f t="shared" si="7"/>
        <v>82139.062500000015</v>
      </c>
      <c r="O13" s="45">
        <f>N13*1.125</f>
        <v>92406.445312500015</v>
      </c>
      <c r="P13" s="44">
        <v>345</v>
      </c>
      <c r="Q13" s="44">
        <v>395</v>
      </c>
      <c r="R13" s="46">
        <f t="shared" si="9"/>
        <v>442.4</v>
      </c>
      <c r="S13" s="45">
        <f t="shared" si="10"/>
        <v>258.75</v>
      </c>
      <c r="T13" s="45">
        <f t="shared" si="10"/>
        <v>296.25</v>
      </c>
      <c r="U13" s="45">
        <f>R13*0.75</f>
        <v>331.79999999999995</v>
      </c>
      <c r="V13" s="45">
        <f t="shared" si="27"/>
        <v>175.5</v>
      </c>
      <c r="W13" s="46">
        <f t="shared" si="11"/>
        <v>234</v>
      </c>
      <c r="X13" s="47">
        <v>195</v>
      </c>
      <c r="Y13" s="46">
        <f t="shared" si="12"/>
        <v>146.25</v>
      </c>
      <c r="Z13" s="46">
        <f t="shared" si="13"/>
        <v>131.625</v>
      </c>
      <c r="AA13" s="46">
        <f t="shared" si="14"/>
        <v>128.99250000000001</v>
      </c>
      <c r="AB13" s="46">
        <v>70</v>
      </c>
      <c r="AC13" s="48">
        <v>69</v>
      </c>
      <c r="AD13" s="48">
        <f t="shared" si="15"/>
        <v>128.99250000000001</v>
      </c>
      <c r="AE13" s="46">
        <f t="shared" si="16"/>
        <v>126.41265000000001</v>
      </c>
      <c r="AF13" s="46">
        <f t="shared" si="17"/>
        <v>7200</v>
      </c>
      <c r="AG13" s="46">
        <f t="shared" si="18"/>
        <v>7866.666666666667</v>
      </c>
      <c r="AH13" s="46">
        <f t="shared" si="19"/>
        <v>8653.3333333333339</v>
      </c>
      <c r="AI13" s="49">
        <f t="shared" si="20"/>
        <v>9126.5625000000018</v>
      </c>
      <c r="AJ13" s="49">
        <f t="shared" si="21"/>
        <v>10267.382812500002</v>
      </c>
      <c r="AK13" s="46">
        <f t="shared" si="22"/>
        <v>6750</v>
      </c>
      <c r="AL13" s="46">
        <f t="shared" si="23"/>
        <v>7375</v>
      </c>
      <c r="AM13" s="46">
        <f t="shared" si="24"/>
        <v>8112.5000000000009</v>
      </c>
      <c r="AN13" s="47">
        <f t="shared" si="25"/>
        <v>9126.5625000000018</v>
      </c>
      <c r="AO13" s="47">
        <f t="shared" si="26"/>
        <v>10267.382812500002</v>
      </c>
    </row>
    <row r="14" spans="1:41" x14ac:dyDescent="0.3">
      <c r="A14" s="33" t="s">
        <v>44</v>
      </c>
      <c r="B14" s="34" t="s">
        <v>58</v>
      </c>
      <c r="C14" s="35" t="s">
        <v>41</v>
      </c>
      <c r="D14" s="36" t="s">
        <v>46</v>
      </c>
      <c r="E14" s="33" t="s">
        <v>43</v>
      </c>
      <c r="F14" s="43">
        <v>48000</v>
      </c>
      <c r="G14" s="44">
        <f t="shared" ref="G14:G24" si="29">F14*1.125</f>
        <v>54000</v>
      </c>
      <c r="H14" s="45">
        <f>F14*1.15</f>
        <v>55199.999999999993</v>
      </c>
      <c r="I14" s="45">
        <f t="shared" ref="I14:I24" si="30">H14*1.125</f>
        <v>62099.999999999993</v>
      </c>
      <c r="J14" s="45">
        <f t="shared" ref="J14:J24" si="31">H14*1.1</f>
        <v>60720</v>
      </c>
      <c r="K14" s="45">
        <f t="shared" si="4"/>
        <v>68310</v>
      </c>
      <c r="L14" s="45">
        <f t="shared" si="5"/>
        <v>68310</v>
      </c>
      <c r="M14" s="45">
        <f t="shared" ref="M14:M24" si="32">L14*1.125</f>
        <v>76848.75</v>
      </c>
      <c r="N14" s="45">
        <f t="shared" si="7"/>
        <v>76848.75</v>
      </c>
      <c r="O14" s="45">
        <f t="shared" ref="O14:O24" si="33">N14*1.125</f>
        <v>86454.84375</v>
      </c>
      <c r="P14" s="44">
        <v>345</v>
      </c>
      <c r="Q14" s="44">
        <v>395</v>
      </c>
      <c r="R14" s="46">
        <f t="shared" si="9"/>
        <v>442.4</v>
      </c>
      <c r="S14" s="45">
        <f t="shared" si="10"/>
        <v>258.75</v>
      </c>
      <c r="T14" s="45">
        <f t="shared" si="10"/>
        <v>296.25</v>
      </c>
      <c r="U14" s="45">
        <f t="shared" si="10"/>
        <v>331.79999999999995</v>
      </c>
      <c r="V14" s="45">
        <f t="shared" si="27"/>
        <v>166.5</v>
      </c>
      <c r="W14" s="46">
        <f t="shared" si="11"/>
        <v>222</v>
      </c>
      <c r="X14" s="47">
        <v>185</v>
      </c>
      <c r="Y14" s="46">
        <f t="shared" si="12"/>
        <v>138.75</v>
      </c>
      <c r="Z14" s="46">
        <f t="shared" si="13"/>
        <v>124.875</v>
      </c>
      <c r="AA14" s="46">
        <f t="shared" si="14"/>
        <v>122.3775</v>
      </c>
      <c r="AB14" s="46">
        <v>70</v>
      </c>
      <c r="AC14" s="48">
        <v>69</v>
      </c>
      <c r="AD14" s="48">
        <f t="shared" si="15"/>
        <v>122.3775</v>
      </c>
      <c r="AE14" s="46">
        <f t="shared" si="16"/>
        <v>119.92994999999999</v>
      </c>
      <c r="AF14" s="46">
        <f t="shared" si="17"/>
        <v>6400</v>
      </c>
      <c r="AG14" s="46">
        <f t="shared" si="18"/>
        <v>7359.9999999999991</v>
      </c>
      <c r="AH14" s="46">
        <f t="shared" si="19"/>
        <v>8096</v>
      </c>
      <c r="AI14" s="49">
        <f t="shared" si="20"/>
        <v>8538.75</v>
      </c>
      <c r="AJ14" s="49">
        <f t="shared" si="21"/>
        <v>9606.09375</v>
      </c>
      <c r="AK14" s="46">
        <f t="shared" si="22"/>
        <v>6000</v>
      </c>
      <c r="AL14" s="46">
        <f t="shared" si="23"/>
        <v>6899.9999999999991</v>
      </c>
      <c r="AM14" s="46">
        <f t="shared" si="24"/>
        <v>7590</v>
      </c>
      <c r="AN14" s="47">
        <f t="shared" si="25"/>
        <v>8538.75</v>
      </c>
      <c r="AO14" s="47">
        <f t="shared" si="26"/>
        <v>9606.09375</v>
      </c>
    </row>
    <row r="15" spans="1:41" x14ac:dyDescent="0.3">
      <c r="A15" s="33" t="s">
        <v>44</v>
      </c>
      <c r="B15" s="34" t="s">
        <v>59</v>
      </c>
      <c r="C15" s="35" t="s">
        <v>41</v>
      </c>
      <c r="D15" s="36" t="s">
        <v>46</v>
      </c>
      <c r="E15" s="33" t="s">
        <v>43</v>
      </c>
      <c r="F15" s="43">
        <v>55000</v>
      </c>
      <c r="G15" s="44">
        <f t="shared" si="29"/>
        <v>61875</v>
      </c>
      <c r="H15" s="45">
        <f t="shared" ref="H15:H24" si="34">F15*1.1</f>
        <v>60500.000000000007</v>
      </c>
      <c r="I15" s="45">
        <f t="shared" si="30"/>
        <v>68062.500000000015</v>
      </c>
      <c r="J15" s="45">
        <f t="shared" si="31"/>
        <v>66550.000000000015</v>
      </c>
      <c r="K15" s="45">
        <f t="shared" si="4"/>
        <v>74868.750000000015</v>
      </c>
      <c r="L15" s="45">
        <f t="shared" si="5"/>
        <v>74868.750000000015</v>
      </c>
      <c r="M15" s="45">
        <f t="shared" si="32"/>
        <v>84227.343750000015</v>
      </c>
      <c r="N15" s="45">
        <f t="shared" si="7"/>
        <v>84227.343750000015</v>
      </c>
      <c r="O15" s="45">
        <f t="shared" si="33"/>
        <v>94755.761718750015</v>
      </c>
      <c r="P15" s="44">
        <v>345</v>
      </c>
      <c r="Q15" s="44">
        <v>395</v>
      </c>
      <c r="R15" s="46">
        <f t="shared" si="9"/>
        <v>442.4</v>
      </c>
      <c r="S15" s="45">
        <f t="shared" si="10"/>
        <v>258.75</v>
      </c>
      <c r="T15" s="45">
        <f t="shared" si="10"/>
        <v>296.25</v>
      </c>
      <c r="U15" s="45">
        <f t="shared" si="10"/>
        <v>331.79999999999995</v>
      </c>
      <c r="V15" s="45">
        <f t="shared" si="27"/>
        <v>130.5</v>
      </c>
      <c r="W15" s="46">
        <f t="shared" si="11"/>
        <v>174</v>
      </c>
      <c r="X15" s="47">
        <v>145</v>
      </c>
      <c r="Y15" s="46">
        <f t="shared" si="12"/>
        <v>108.75</v>
      </c>
      <c r="Z15" s="46">
        <f t="shared" si="13"/>
        <v>97.875</v>
      </c>
      <c r="AA15" s="46">
        <f t="shared" si="14"/>
        <v>95.917500000000004</v>
      </c>
      <c r="AB15" s="46">
        <v>70</v>
      </c>
      <c r="AC15" s="48">
        <v>69</v>
      </c>
      <c r="AD15" s="48">
        <f t="shared" si="15"/>
        <v>95.917500000000004</v>
      </c>
      <c r="AE15" s="46">
        <f t="shared" si="16"/>
        <v>93.99915</v>
      </c>
      <c r="AF15" s="46">
        <f t="shared" si="17"/>
        <v>7333.333333333333</v>
      </c>
      <c r="AG15" s="46">
        <f t="shared" si="18"/>
        <v>8066.6666666666679</v>
      </c>
      <c r="AH15" s="46">
        <f t="shared" si="19"/>
        <v>8873.3333333333358</v>
      </c>
      <c r="AI15" s="49">
        <f t="shared" si="20"/>
        <v>9358.5937500000018</v>
      </c>
      <c r="AJ15" s="49">
        <f t="shared" si="21"/>
        <v>10528.417968750002</v>
      </c>
      <c r="AK15" s="46">
        <f t="shared" si="22"/>
        <v>6875</v>
      </c>
      <c r="AL15" s="46">
        <f t="shared" si="23"/>
        <v>7562.5000000000009</v>
      </c>
      <c r="AM15" s="46">
        <f t="shared" si="24"/>
        <v>8318.7500000000018</v>
      </c>
      <c r="AN15" s="47">
        <f t="shared" si="25"/>
        <v>9358.5937500000018</v>
      </c>
      <c r="AO15" s="47">
        <f t="shared" si="26"/>
        <v>10528.417968750002</v>
      </c>
    </row>
    <row r="16" spans="1:41" x14ac:dyDescent="0.3">
      <c r="A16" s="33" t="s">
        <v>44</v>
      </c>
      <c r="B16" s="34" t="s">
        <v>60</v>
      </c>
      <c r="C16" s="35" t="s">
        <v>41</v>
      </c>
      <c r="D16" s="36" t="s">
        <v>46</v>
      </c>
      <c r="E16" s="33" t="s">
        <v>43</v>
      </c>
      <c r="F16" s="43">
        <v>34000</v>
      </c>
      <c r="G16" s="44">
        <f t="shared" si="29"/>
        <v>38250</v>
      </c>
      <c r="H16" s="45">
        <f t="shared" si="34"/>
        <v>37400</v>
      </c>
      <c r="I16" s="45">
        <f t="shared" si="30"/>
        <v>42075</v>
      </c>
      <c r="J16" s="45">
        <f t="shared" si="31"/>
        <v>41140</v>
      </c>
      <c r="K16" s="45">
        <f t="shared" si="4"/>
        <v>46282.5</v>
      </c>
      <c r="L16" s="45">
        <f t="shared" si="5"/>
        <v>46282.5</v>
      </c>
      <c r="M16" s="45">
        <f t="shared" si="32"/>
        <v>52067.8125</v>
      </c>
      <c r="N16" s="45">
        <f t="shared" si="7"/>
        <v>52067.8125</v>
      </c>
      <c r="O16" s="45">
        <f t="shared" si="33"/>
        <v>58576.2890625</v>
      </c>
      <c r="P16" s="44">
        <v>315</v>
      </c>
      <c r="Q16" s="44">
        <v>345</v>
      </c>
      <c r="R16" s="46">
        <f t="shared" si="9"/>
        <v>386.4</v>
      </c>
      <c r="S16" s="45">
        <f t="shared" si="10"/>
        <v>236.25</v>
      </c>
      <c r="T16" s="45">
        <f t="shared" si="10"/>
        <v>258.75</v>
      </c>
      <c r="U16" s="45">
        <f t="shared" si="10"/>
        <v>289.79999999999995</v>
      </c>
      <c r="V16" s="45">
        <f t="shared" si="27"/>
        <v>117</v>
      </c>
      <c r="W16" s="46">
        <f t="shared" si="11"/>
        <v>156</v>
      </c>
      <c r="X16" s="47">
        <v>130</v>
      </c>
      <c r="Y16" s="46">
        <f t="shared" si="12"/>
        <v>97.5</v>
      </c>
      <c r="Z16" s="46">
        <f t="shared" si="13"/>
        <v>87.75</v>
      </c>
      <c r="AA16" s="46">
        <f t="shared" si="14"/>
        <v>85.995000000000005</v>
      </c>
      <c r="AB16" s="46">
        <v>60</v>
      </c>
      <c r="AC16" s="48">
        <v>58.5</v>
      </c>
      <c r="AD16" s="48">
        <f t="shared" si="15"/>
        <v>85.995000000000005</v>
      </c>
      <c r="AE16" s="46">
        <f t="shared" si="16"/>
        <v>84.275100000000009</v>
      </c>
      <c r="AF16" s="46">
        <f t="shared" si="17"/>
        <v>4533.333333333333</v>
      </c>
      <c r="AG16" s="46">
        <f t="shared" si="18"/>
        <v>4986.666666666667</v>
      </c>
      <c r="AH16" s="46">
        <f t="shared" si="19"/>
        <v>5485.333333333333</v>
      </c>
      <c r="AI16" s="49">
        <f t="shared" si="20"/>
        <v>5785.3125</v>
      </c>
      <c r="AJ16" s="49">
        <f t="shared" si="21"/>
        <v>6508.4765625</v>
      </c>
      <c r="AK16" s="46">
        <f t="shared" si="22"/>
        <v>4250</v>
      </c>
      <c r="AL16" s="46">
        <f t="shared" si="23"/>
        <v>4675</v>
      </c>
      <c r="AM16" s="46">
        <f t="shared" si="24"/>
        <v>5142.5</v>
      </c>
      <c r="AN16" s="47">
        <f t="shared" si="25"/>
        <v>5785.3125</v>
      </c>
      <c r="AO16" s="47">
        <f t="shared" si="26"/>
        <v>6508.4765625</v>
      </c>
    </row>
    <row r="17" spans="1:41" x14ac:dyDescent="0.3">
      <c r="A17" s="33" t="s">
        <v>44</v>
      </c>
      <c r="B17" s="34" t="s">
        <v>61</v>
      </c>
      <c r="C17" s="35" t="s">
        <v>41</v>
      </c>
      <c r="D17" s="36" t="s">
        <v>46</v>
      </c>
      <c r="E17" s="33" t="s">
        <v>43</v>
      </c>
      <c r="F17" s="43">
        <v>36000</v>
      </c>
      <c r="G17" s="44">
        <f t="shared" si="29"/>
        <v>40500</v>
      </c>
      <c r="H17" s="45">
        <f t="shared" si="34"/>
        <v>39600</v>
      </c>
      <c r="I17" s="45">
        <f t="shared" si="30"/>
        <v>44550</v>
      </c>
      <c r="J17" s="45">
        <f t="shared" si="31"/>
        <v>43560</v>
      </c>
      <c r="K17" s="45">
        <f t="shared" si="4"/>
        <v>49005</v>
      </c>
      <c r="L17" s="45">
        <f t="shared" si="5"/>
        <v>49005</v>
      </c>
      <c r="M17" s="45">
        <f t="shared" si="32"/>
        <v>55130.625</v>
      </c>
      <c r="N17" s="45">
        <f t="shared" si="7"/>
        <v>55130.625</v>
      </c>
      <c r="O17" s="45">
        <f t="shared" si="33"/>
        <v>62021.953125</v>
      </c>
      <c r="P17" s="44">
        <v>245</v>
      </c>
      <c r="Q17" s="44">
        <v>295</v>
      </c>
      <c r="R17" s="46">
        <f t="shared" si="9"/>
        <v>330.4</v>
      </c>
      <c r="S17" s="45">
        <f t="shared" si="10"/>
        <v>183.75</v>
      </c>
      <c r="T17" s="45">
        <f t="shared" si="10"/>
        <v>221.25</v>
      </c>
      <c r="U17" s="45">
        <f t="shared" si="10"/>
        <v>247.79999999999998</v>
      </c>
      <c r="V17" s="45">
        <f t="shared" si="27"/>
        <v>179.1</v>
      </c>
      <c r="W17" s="46">
        <f t="shared" si="11"/>
        <v>238.79999999999998</v>
      </c>
      <c r="X17" s="47">
        <v>199</v>
      </c>
      <c r="Y17" s="46">
        <f t="shared" si="12"/>
        <v>149.25</v>
      </c>
      <c r="Z17" s="46">
        <f t="shared" si="13"/>
        <v>134.32499999999999</v>
      </c>
      <c r="AA17" s="46">
        <f t="shared" si="14"/>
        <v>131.63849999999999</v>
      </c>
      <c r="AB17" s="46">
        <v>60</v>
      </c>
      <c r="AC17" s="48">
        <v>58.5</v>
      </c>
      <c r="AD17" s="48">
        <f t="shared" si="15"/>
        <v>131.63849999999999</v>
      </c>
      <c r="AE17" s="46">
        <f t="shared" si="16"/>
        <v>129.00573</v>
      </c>
      <c r="AF17" s="46">
        <f t="shared" si="17"/>
        <v>4800</v>
      </c>
      <c r="AG17" s="46">
        <f t="shared" si="18"/>
        <v>5280</v>
      </c>
      <c r="AH17" s="46">
        <f t="shared" si="19"/>
        <v>5808</v>
      </c>
      <c r="AI17" s="49">
        <f t="shared" si="20"/>
        <v>6125.625</v>
      </c>
      <c r="AJ17" s="49">
        <f t="shared" si="21"/>
        <v>6891.328125</v>
      </c>
      <c r="AK17" s="46">
        <f t="shared" si="22"/>
        <v>4500</v>
      </c>
      <c r="AL17" s="46">
        <f t="shared" si="23"/>
        <v>4950</v>
      </c>
      <c r="AM17" s="46">
        <f t="shared" si="24"/>
        <v>5445</v>
      </c>
      <c r="AN17" s="47">
        <f t="shared" si="25"/>
        <v>6125.625</v>
      </c>
      <c r="AO17" s="47">
        <f t="shared" si="26"/>
        <v>6891.328125</v>
      </c>
    </row>
    <row r="18" spans="1:41" x14ac:dyDescent="0.3">
      <c r="A18" s="33" t="s">
        <v>39</v>
      </c>
      <c r="B18" s="34" t="s">
        <v>62</v>
      </c>
      <c r="C18" s="35" t="s">
        <v>41</v>
      </c>
      <c r="D18" s="36" t="s">
        <v>42</v>
      </c>
      <c r="E18" s="33" t="s">
        <v>43</v>
      </c>
      <c r="F18" s="37">
        <v>5995</v>
      </c>
      <c r="G18" s="37">
        <f t="shared" si="29"/>
        <v>6744.375</v>
      </c>
      <c r="H18" s="39">
        <f t="shared" si="34"/>
        <v>6594.5000000000009</v>
      </c>
      <c r="I18" s="38">
        <f t="shared" si="30"/>
        <v>7418.8125000000009</v>
      </c>
      <c r="J18" s="39">
        <f t="shared" si="31"/>
        <v>7253.9500000000016</v>
      </c>
      <c r="K18" s="39">
        <f t="shared" si="4"/>
        <v>8160.6937500000022</v>
      </c>
      <c r="L18" s="38">
        <f t="shared" si="5"/>
        <v>8160.6937500000022</v>
      </c>
      <c r="M18" s="39">
        <f t="shared" si="32"/>
        <v>9180.7804687500029</v>
      </c>
      <c r="N18" s="38">
        <f t="shared" si="7"/>
        <v>9180.7804687500029</v>
      </c>
      <c r="O18" s="39">
        <f t="shared" si="33"/>
        <v>10328.378027343753</v>
      </c>
      <c r="P18" s="50">
        <v>165</v>
      </c>
      <c r="Q18" s="50">
        <v>185</v>
      </c>
      <c r="R18" s="38">
        <f t="shared" si="9"/>
        <v>207.2</v>
      </c>
      <c r="S18" s="39">
        <f t="shared" si="10"/>
        <v>123.75</v>
      </c>
      <c r="T18" s="39">
        <f t="shared" si="10"/>
        <v>138.75</v>
      </c>
      <c r="U18" s="39">
        <f t="shared" si="10"/>
        <v>155.39999999999998</v>
      </c>
      <c r="V18" s="39">
        <f t="shared" si="27"/>
        <v>103.5</v>
      </c>
      <c r="W18" s="38">
        <f t="shared" si="11"/>
        <v>138</v>
      </c>
      <c r="X18" s="40">
        <v>115</v>
      </c>
      <c r="Y18" s="38">
        <f t="shared" si="12"/>
        <v>86.25</v>
      </c>
      <c r="Z18" s="38">
        <f t="shared" si="13"/>
        <v>77.625</v>
      </c>
      <c r="AA18" s="38">
        <f t="shared" si="14"/>
        <v>76.072500000000005</v>
      </c>
      <c r="AB18" s="38">
        <v>15</v>
      </c>
      <c r="AC18" s="41">
        <v>15.75</v>
      </c>
      <c r="AD18" s="41">
        <f t="shared" si="15"/>
        <v>76.072500000000005</v>
      </c>
      <c r="AE18" s="38">
        <f t="shared" si="16"/>
        <v>74.551050000000004</v>
      </c>
      <c r="AF18" s="38">
        <f t="shared" si="17"/>
        <v>799.33333333333337</v>
      </c>
      <c r="AG18" s="38">
        <f t="shared" si="18"/>
        <v>879.26666666666677</v>
      </c>
      <c r="AH18" s="38">
        <f t="shared" si="19"/>
        <v>967.1933333333335</v>
      </c>
      <c r="AI18" s="42">
        <f t="shared" si="20"/>
        <v>1020.0867187500003</v>
      </c>
      <c r="AJ18" s="42">
        <f t="shared" si="21"/>
        <v>1147.5975585937504</v>
      </c>
      <c r="AK18" s="38">
        <f t="shared" si="22"/>
        <v>749.375</v>
      </c>
      <c r="AL18" s="38">
        <f t="shared" si="23"/>
        <v>824.31250000000011</v>
      </c>
      <c r="AM18" s="38">
        <f t="shared" si="24"/>
        <v>906.7437500000002</v>
      </c>
      <c r="AN18" s="40">
        <f t="shared" si="25"/>
        <v>1020.0867187500003</v>
      </c>
      <c r="AO18" s="40">
        <f t="shared" si="26"/>
        <v>1147.5975585937504</v>
      </c>
    </row>
    <row r="19" spans="1:41" x14ac:dyDescent="0.3">
      <c r="A19" s="33" t="s">
        <v>44</v>
      </c>
      <c r="B19" s="34" t="s">
        <v>63</v>
      </c>
      <c r="C19" s="35" t="s">
        <v>41</v>
      </c>
      <c r="D19" s="36" t="s">
        <v>46</v>
      </c>
      <c r="E19" s="33" t="s">
        <v>43</v>
      </c>
      <c r="F19" s="43">
        <v>42000</v>
      </c>
      <c r="G19" s="44">
        <f t="shared" si="29"/>
        <v>47250</v>
      </c>
      <c r="H19" s="45">
        <f t="shared" si="34"/>
        <v>46200.000000000007</v>
      </c>
      <c r="I19" s="45">
        <f t="shared" si="30"/>
        <v>51975.000000000007</v>
      </c>
      <c r="J19" s="45">
        <f t="shared" si="31"/>
        <v>50820.000000000015</v>
      </c>
      <c r="K19" s="45">
        <f t="shared" si="4"/>
        <v>57172.500000000015</v>
      </c>
      <c r="L19" s="45">
        <f t="shared" si="5"/>
        <v>57172.500000000015</v>
      </c>
      <c r="M19" s="45">
        <f t="shared" si="32"/>
        <v>64319.062500000015</v>
      </c>
      <c r="N19" s="45">
        <f t="shared" si="7"/>
        <v>64319.062500000015</v>
      </c>
      <c r="O19" s="45">
        <f t="shared" si="33"/>
        <v>72358.945312500015</v>
      </c>
      <c r="P19" s="44">
        <v>315</v>
      </c>
      <c r="Q19" s="44">
        <v>345</v>
      </c>
      <c r="R19" s="46">
        <f t="shared" si="9"/>
        <v>386.4</v>
      </c>
      <c r="S19" s="45">
        <f t="shared" si="10"/>
        <v>236.25</v>
      </c>
      <c r="T19" s="45">
        <f t="shared" si="10"/>
        <v>258.75</v>
      </c>
      <c r="U19" s="45">
        <f t="shared" si="10"/>
        <v>289.79999999999995</v>
      </c>
      <c r="V19" s="45">
        <f t="shared" si="27"/>
        <v>130.5</v>
      </c>
      <c r="W19" s="46">
        <f t="shared" si="11"/>
        <v>174</v>
      </c>
      <c r="X19" s="47">
        <v>145</v>
      </c>
      <c r="Y19" s="46">
        <f t="shared" si="12"/>
        <v>108.75</v>
      </c>
      <c r="Z19" s="46">
        <f t="shared" si="13"/>
        <v>97.875</v>
      </c>
      <c r="AA19" s="46">
        <f t="shared" si="14"/>
        <v>95.917500000000004</v>
      </c>
      <c r="AB19" s="46">
        <v>65</v>
      </c>
      <c r="AC19" s="48">
        <v>65.25</v>
      </c>
      <c r="AD19" s="48">
        <f t="shared" si="15"/>
        <v>95.917500000000004</v>
      </c>
      <c r="AE19" s="46">
        <f t="shared" si="16"/>
        <v>93.99915</v>
      </c>
      <c r="AF19" s="46">
        <f t="shared" si="17"/>
        <v>5600</v>
      </c>
      <c r="AG19" s="46">
        <f t="shared" si="18"/>
        <v>6160.0000000000009</v>
      </c>
      <c r="AH19" s="46">
        <f t="shared" si="19"/>
        <v>6776.0000000000018</v>
      </c>
      <c r="AI19" s="49">
        <f t="shared" si="20"/>
        <v>7146.5625000000018</v>
      </c>
      <c r="AJ19" s="49">
        <f t="shared" si="21"/>
        <v>8039.8828125000018</v>
      </c>
      <c r="AK19" s="46">
        <f t="shared" si="22"/>
        <v>5250</v>
      </c>
      <c r="AL19" s="46">
        <f t="shared" si="23"/>
        <v>5775.0000000000009</v>
      </c>
      <c r="AM19" s="46">
        <f t="shared" si="24"/>
        <v>6352.5000000000018</v>
      </c>
      <c r="AN19" s="47">
        <f t="shared" si="25"/>
        <v>7146.5625000000018</v>
      </c>
      <c r="AO19" s="47">
        <f t="shared" si="26"/>
        <v>8039.8828125000018</v>
      </c>
    </row>
    <row r="20" spans="1:41" x14ac:dyDescent="0.3">
      <c r="A20" s="33" t="s">
        <v>39</v>
      </c>
      <c r="B20" s="34" t="s">
        <v>64</v>
      </c>
      <c r="C20" s="35" t="s">
        <v>41</v>
      </c>
      <c r="D20" s="36" t="s">
        <v>42</v>
      </c>
      <c r="E20" s="33" t="s">
        <v>43</v>
      </c>
      <c r="F20" s="37">
        <v>65000</v>
      </c>
      <c r="G20" s="50">
        <f t="shared" si="29"/>
        <v>73125</v>
      </c>
      <c r="H20" s="39">
        <f t="shared" si="34"/>
        <v>71500</v>
      </c>
      <c r="I20" s="39">
        <f t="shared" si="30"/>
        <v>80437.5</v>
      </c>
      <c r="J20" s="39">
        <f t="shared" si="31"/>
        <v>78650</v>
      </c>
      <c r="K20" s="39">
        <f t="shared" si="4"/>
        <v>88481.25</v>
      </c>
      <c r="L20" s="39">
        <f t="shared" si="5"/>
        <v>88481.25</v>
      </c>
      <c r="M20" s="39">
        <f t="shared" si="32"/>
        <v>99541.40625</v>
      </c>
      <c r="N20" s="39">
        <f t="shared" si="7"/>
        <v>99541.40625</v>
      </c>
      <c r="O20" s="39">
        <f t="shared" si="33"/>
        <v>111984.08203125</v>
      </c>
      <c r="P20" s="50">
        <v>375</v>
      </c>
      <c r="Q20" s="50">
        <v>445</v>
      </c>
      <c r="R20" s="38">
        <f t="shared" si="9"/>
        <v>498.4</v>
      </c>
      <c r="S20" s="39">
        <f t="shared" si="10"/>
        <v>281.25</v>
      </c>
      <c r="T20" s="39">
        <f t="shared" si="10"/>
        <v>333.75</v>
      </c>
      <c r="U20" s="39">
        <f t="shared" si="10"/>
        <v>373.79999999999995</v>
      </c>
      <c r="V20" s="39">
        <f t="shared" si="27"/>
        <v>175.5</v>
      </c>
      <c r="W20" s="38">
        <f t="shared" si="11"/>
        <v>234</v>
      </c>
      <c r="X20" s="40">
        <v>195</v>
      </c>
      <c r="Y20" s="38">
        <f t="shared" si="12"/>
        <v>146.25</v>
      </c>
      <c r="Z20" s="38">
        <f t="shared" si="13"/>
        <v>131.625</v>
      </c>
      <c r="AA20" s="38">
        <f t="shared" si="14"/>
        <v>128.99250000000001</v>
      </c>
      <c r="AB20" s="38">
        <v>80</v>
      </c>
      <c r="AC20" s="41">
        <v>79</v>
      </c>
      <c r="AD20" s="41">
        <f t="shared" si="15"/>
        <v>128.99250000000001</v>
      </c>
      <c r="AE20" s="38">
        <f t="shared" si="16"/>
        <v>126.41265000000001</v>
      </c>
      <c r="AF20" s="38">
        <f t="shared" si="17"/>
        <v>8666.6666666666661</v>
      </c>
      <c r="AG20" s="38">
        <f t="shared" si="18"/>
        <v>9533.3333333333339</v>
      </c>
      <c r="AH20" s="38">
        <f t="shared" si="19"/>
        <v>10486.666666666666</v>
      </c>
      <c r="AI20" s="42">
        <f t="shared" si="20"/>
        <v>11060.15625</v>
      </c>
      <c r="AJ20" s="42">
        <f t="shared" si="21"/>
        <v>12442.67578125</v>
      </c>
      <c r="AK20" s="38">
        <f t="shared" si="22"/>
        <v>8125</v>
      </c>
      <c r="AL20" s="38">
        <f t="shared" si="23"/>
        <v>8937.5</v>
      </c>
      <c r="AM20" s="38">
        <f t="shared" si="24"/>
        <v>9831.25</v>
      </c>
      <c r="AN20" s="40">
        <f t="shared" si="25"/>
        <v>11060.15625</v>
      </c>
      <c r="AO20" s="40">
        <f t="shared" si="26"/>
        <v>12442.67578125</v>
      </c>
    </row>
    <row r="21" spans="1:41" x14ac:dyDescent="0.3">
      <c r="A21" s="33" t="s">
        <v>44</v>
      </c>
      <c r="B21" s="34" t="s">
        <v>65</v>
      </c>
      <c r="C21" s="35" t="s">
        <v>41</v>
      </c>
      <c r="D21" s="36" t="s">
        <v>46</v>
      </c>
      <c r="E21" s="33" t="s">
        <v>43</v>
      </c>
      <c r="F21" s="43">
        <v>34000</v>
      </c>
      <c r="G21" s="44">
        <f t="shared" si="29"/>
        <v>38250</v>
      </c>
      <c r="H21" s="45">
        <f t="shared" si="34"/>
        <v>37400</v>
      </c>
      <c r="I21" s="45">
        <f t="shared" si="30"/>
        <v>42075</v>
      </c>
      <c r="J21" s="45">
        <f t="shared" si="31"/>
        <v>41140</v>
      </c>
      <c r="K21" s="45">
        <f t="shared" si="4"/>
        <v>46282.5</v>
      </c>
      <c r="L21" s="45">
        <f t="shared" si="5"/>
        <v>46282.5</v>
      </c>
      <c r="M21" s="45">
        <f t="shared" si="32"/>
        <v>52067.8125</v>
      </c>
      <c r="N21" s="45">
        <f t="shared" si="7"/>
        <v>52067.8125</v>
      </c>
      <c r="O21" s="45">
        <f t="shared" si="33"/>
        <v>58576.2890625</v>
      </c>
      <c r="P21" s="44">
        <v>345</v>
      </c>
      <c r="Q21" s="44">
        <v>375</v>
      </c>
      <c r="R21" s="46">
        <f t="shared" si="9"/>
        <v>420</v>
      </c>
      <c r="S21" s="45">
        <f t="shared" ref="S21:U24" si="35">P21*0.75</f>
        <v>258.75</v>
      </c>
      <c r="T21" s="45">
        <f t="shared" si="35"/>
        <v>281.25</v>
      </c>
      <c r="U21" s="45">
        <f t="shared" si="35"/>
        <v>315</v>
      </c>
      <c r="V21" s="45">
        <f t="shared" si="27"/>
        <v>130.5</v>
      </c>
      <c r="W21" s="46">
        <f t="shared" si="11"/>
        <v>174</v>
      </c>
      <c r="X21" s="47">
        <v>145</v>
      </c>
      <c r="Y21" s="46">
        <f t="shared" si="12"/>
        <v>108.75</v>
      </c>
      <c r="Z21" s="46">
        <f t="shared" si="13"/>
        <v>97.875</v>
      </c>
      <c r="AA21" s="46">
        <f t="shared" si="14"/>
        <v>95.917500000000004</v>
      </c>
      <c r="AB21" s="46">
        <v>60</v>
      </c>
      <c r="AC21" s="48">
        <v>58.5</v>
      </c>
      <c r="AD21" s="48">
        <f t="shared" si="15"/>
        <v>95.917500000000004</v>
      </c>
      <c r="AE21" s="46">
        <f t="shared" si="16"/>
        <v>93.99915</v>
      </c>
      <c r="AF21" s="46">
        <f t="shared" si="17"/>
        <v>4533.333333333333</v>
      </c>
      <c r="AG21" s="46">
        <f t="shared" si="18"/>
        <v>4986.666666666667</v>
      </c>
      <c r="AH21" s="46">
        <f t="shared" si="19"/>
        <v>5485.333333333333</v>
      </c>
      <c r="AI21" s="49">
        <f t="shared" si="20"/>
        <v>5785.3125</v>
      </c>
      <c r="AJ21" s="49">
        <f t="shared" si="21"/>
        <v>6508.4765625</v>
      </c>
      <c r="AK21" s="46">
        <f t="shared" si="22"/>
        <v>4250</v>
      </c>
      <c r="AL21" s="46">
        <f t="shared" si="23"/>
        <v>4675</v>
      </c>
      <c r="AM21" s="46">
        <f t="shared" si="24"/>
        <v>5142.5</v>
      </c>
      <c r="AN21" s="47">
        <f t="shared" si="25"/>
        <v>5785.3125</v>
      </c>
      <c r="AO21" s="47">
        <f t="shared" si="26"/>
        <v>6508.4765625</v>
      </c>
    </row>
    <row r="22" spans="1:41" x14ac:dyDescent="0.3">
      <c r="A22" s="33" t="s">
        <v>44</v>
      </c>
      <c r="B22" s="34" t="s">
        <v>66</v>
      </c>
      <c r="C22" s="35" t="s">
        <v>41</v>
      </c>
      <c r="D22" s="36" t="s">
        <v>46</v>
      </c>
      <c r="E22" s="33" t="s">
        <v>43</v>
      </c>
      <c r="F22" s="43">
        <v>34000</v>
      </c>
      <c r="G22" s="44">
        <f t="shared" si="29"/>
        <v>38250</v>
      </c>
      <c r="H22" s="45">
        <f t="shared" si="34"/>
        <v>37400</v>
      </c>
      <c r="I22" s="45">
        <f t="shared" si="30"/>
        <v>42075</v>
      </c>
      <c r="J22" s="45">
        <f t="shared" si="31"/>
        <v>41140</v>
      </c>
      <c r="K22" s="45">
        <f t="shared" si="4"/>
        <v>46282.5</v>
      </c>
      <c r="L22" s="45">
        <f t="shared" si="5"/>
        <v>46282.5</v>
      </c>
      <c r="M22" s="45">
        <f t="shared" si="32"/>
        <v>52067.8125</v>
      </c>
      <c r="N22" s="45">
        <f t="shared" si="7"/>
        <v>52067.8125</v>
      </c>
      <c r="O22" s="45">
        <f t="shared" si="33"/>
        <v>58576.2890625</v>
      </c>
      <c r="P22" s="44">
        <v>345</v>
      </c>
      <c r="Q22" s="44">
        <v>375</v>
      </c>
      <c r="R22" s="46">
        <f t="shared" si="9"/>
        <v>420</v>
      </c>
      <c r="S22" s="45">
        <f t="shared" si="35"/>
        <v>258.75</v>
      </c>
      <c r="T22" s="45">
        <f t="shared" si="35"/>
        <v>281.25</v>
      </c>
      <c r="U22" s="45">
        <f t="shared" si="35"/>
        <v>315</v>
      </c>
      <c r="V22" s="45">
        <f t="shared" si="27"/>
        <v>117</v>
      </c>
      <c r="W22" s="46">
        <f t="shared" si="11"/>
        <v>156</v>
      </c>
      <c r="X22" s="47">
        <v>130</v>
      </c>
      <c r="Y22" s="46">
        <f t="shared" si="12"/>
        <v>97.5</v>
      </c>
      <c r="Z22" s="46">
        <f t="shared" si="13"/>
        <v>87.75</v>
      </c>
      <c r="AA22" s="46">
        <f t="shared" si="14"/>
        <v>85.995000000000005</v>
      </c>
      <c r="AB22" s="46">
        <v>60</v>
      </c>
      <c r="AC22" s="48">
        <v>58.5</v>
      </c>
      <c r="AD22" s="48">
        <f t="shared" si="15"/>
        <v>85.995000000000005</v>
      </c>
      <c r="AE22" s="46">
        <f t="shared" si="16"/>
        <v>84.275100000000009</v>
      </c>
      <c r="AF22" s="46">
        <f t="shared" si="17"/>
        <v>4533.333333333333</v>
      </c>
      <c r="AG22" s="46">
        <f t="shared" si="18"/>
        <v>4986.666666666667</v>
      </c>
      <c r="AH22" s="46">
        <f t="shared" si="19"/>
        <v>5485.333333333333</v>
      </c>
      <c r="AI22" s="49">
        <f t="shared" si="20"/>
        <v>5785.3125</v>
      </c>
      <c r="AJ22" s="49">
        <f t="shared" si="21"/>
        <v>6508.4765625</v>
      </c>
      <c r="AK22" s="46">
        <f t="shared" si="22"/>
        <v>4250</v>
      </c>
      <c r="AL22" s="46">
        <f t="shared" si="23"/>
        <v>4675</v>
      </c>
      <c r="AM22" s="46">
        <f t="shared" si="24"/>
        <v>5142.5</v>
      </c>
      <c r="AN22" s="47">
        <f t="shared" si="25"/>
        <v>5785.3125</v>
      </c>
      <c r="AO22" s="47">
        <f t="shared" si="26"/>
        <v>6508.4765625</v>
      </c>
    </row>
    <row r="23" spans="1:41" x14ac:dyDescent="0.3">
      <c r="A23" s="33" t="s">
        <v>44</v>
      </c>
      <c r="B23" s="34" t="s">
        <v>67</v>
      </c>
      <c r="C23" s="35" t="s">
        <v>41</v>
      </c>
      <c r="D23" s="36" t="s">
        <v>46</v>
      </c>
      <c r="E23" s="33" t="s">
        <v>43</v>
      </c>
      <c r="F23" s="43">
        <v>60000</v>
      </c>
      <c r="G23" s="44">
        <f t="shared" si="29"/>
        <v>67500</v>
      </c>
      <c r="H23" s="45">
        <f t="shared" si="34"/>
        <v>66000</v>
      </c>
      <c r="I23" s="45">
        <f t="shared" si="30"/>
        <v>74250</v>
      </c>
      <c r="J23" s="45">
        <f t="shared" si="31"/>
        <v>72600</v>
      </c>
      <c r="K23" s="45">
        <f t="shared" si="4"/>
        <v>81675</v>
      </c>
      <c r="L23" s="45">
        <f t="shared" si="5"/>
        <v>81675</v>
      </c>
      <c r="M23" s="45">
        <f t="shared" si="32"/>
        <v>91884.375</v>
      </c>
      <c r="N23" s="45">
        <f t="shared" si="7"/>
        <v>91884.375</v>
      </c>
      <c r="O23" s="45">
        <f t="shared" si="33"/>
        <v>103369.921875</v>
      </c>
      <c r="P23" s="44">
        <v>345</v>
      </c>
      <c r="Q23" s="44">
        <v>395</v>
      </c>
      <c r="R23" s="46">
        <f t="shared" si="9"/>
        <v>442.4</v>
      </c>
      <c r="S23" s="45">
        <f t="shared" si="35"/>
        <v>258.75</v>
      </c>
      <c r="T23" s="45">
        <f t="shared" si="35"/>
        <v>296.25</v>
      </c>
      <c r="U23" s="45">
        <f t="shared" si="35"/>
        <v>331.79999999999995</v>
      </c>
      <c r="V23" s="45">
        <f t="shared" si="27"/>
        <v>117</v>
      </c>
      <c r="W23" s="46">
        <f t="shared" si="11"/>
        <v>156</v>
      </c>
      <c r="X23" s="47">
        <v>130</v>
      </c>
      <c r="Y23" s="46">
        <f t="shared" si="12"/>
        <v>97.5</v>
      </c>
      <c r="Z23" s="46">
        <f t="shared" si="13"/>
        <v>87.75</v>
      </c>
      <c r="AA23" s="46">
        <f t="shared" si="14"/>
        <v>85.995000000000005</v>
      </c>
      <c r="AB23" s="46">
        <v>85</v>
      </c>
      <c r="AC23" s="48">
        <v>83.25</v>
      </c>
      <c r="AD23" s="48">
        <f t="shared" si="15"/>
        <v>85.995000000000005</v>
      </c>
      <c r="AE23" s="46">
        <f t="shared" si="16"/>
        <v>84.275100000000009</v>
      </c>
      <c r="AF23" s="46">
        <f t="shared" si="17"/>
        <v>8000</v>
      </c>
      <c r="AG23" s="46">
        <f t="shared" si="18"/>
        <v>8800</v>
      </c>
      <c r="AH23" s="46">
        <f t="shared" si="19"/>
        <v>9680</v>
      </c>
      <c r="AI23" s="49">
        <f t="shared" si="20"/>
        <v>10209.375</v>
      </c>
      <c r="AJ23" s="49">
        <f t="shared" si="21"/>
        <v>11485.546875</v>
      </c>
      <c r="AK23" s="46">
        <f t="shared" si="22"/>
        <v>7500</v>
      </c>
      <c r="AL23" s="46">
        <f t="shared" si="23"/>
        <v>8250</v>
      </c>
      <c r="AM23" s="46">
        <f t="shared" si="24"/>
        <v>9075</v>
      </c>
      <c r="AN23" s="47">
        <f t="shared" si="25"/>
        <v>10209.375</v>
      </c>
      <c r="AO23" s="47">
        <f t="shared" si="26"/>
        <v>11485.546875</v>
      </c>
    </row>
    <row r="24" spans="1:41" x14ac:dyDescent="0.3">
      <c r="A24" s="33" t="s">
        <v>44</v>
      </c>
      <c r="B24" s="34" t="s">
        <v>68</v>
      </c>
      <c r="C24" s="35" t="s">
        <v>41</v>
      </c>
      <c r="D24" s="36" t="s">
        <v>46</v>
      </c>
      <c r="E24" s="33" t="s">
        <v>43</v>
      </c>
      <c r="F24" s="43">
        <v>48000</v>
      </c>
      <c r="G24" s="44">
        <f t="shared" si="29"/>
        <v>54000</v>
      </c>
      <c r="H24" s="45">
        <f t="shared" si="34"/>
        <v>52800.000000000007</v>
      </c>
      <c r="I24" s="45">
        <f t="shared" si="30"/>
        <v>59400.000000000007</v>
      </c>
      <c r="J24" s="45">
        <f t="shared" si="31"/>
        <v>58080.000000000015</v>
      </c>
      <c r="K24" s="45">
        <f t="shared" si="4"/>
        <v>65340.000000000015</v>
      </c>
      <c r="L24" s="45">
        <f t="shared" si="5"/>
        <v>65340.000000000015</v>
      </c>
      <c r="M24" s="45">
        <f t="shared" si="32"/>
        <v>73507.500000000015</v>
      </c>
      <c r="N24" s="45">
        <f t="shared" si="7"/>
        <v>73507.500000000015</v>
      </c>
      <c r="O24" s="45">
        <f t="shared" si="33"/>
        <v>82695.937500000015</v>
      </c>
      <c r="P24" s="44">
        <v>345</v>
      </c>
      <c r="Q24" s="44">
        <v>395</v>
      </c>
      <c r="R24" s="46">
        <f t="shared" si="9"/>
        <v>442.4</v>
      </c>
      <c r="S24" s="45">
        <f t="shared" si="35"/>
        <v>258.75</v>
      </c>
      <c r="T24" s="45">
        <f t="shared" si="35"/>
        <v>296.25</v>
      </c>
      <c r="U24" s="45">
        <f t="shared" si="35"/>
        <v>331.79999999999995</v>
      </c>
      <c r="V24" s="45">
        <f t="shared" si="27"/>
        <v>130.5</v>
      </c>
      <c r="W24" s="46">
        <f t="shared" si="11"/>
        <v>174</v>
      </c>
      <c r="X24" s="47">
        <v>145</v>
      </c>
      <c r="Y24" s="46">
        <f t="shared" si="12"/>
        <v>108.75</v>
      </c>
      <c r="Z24" s="46">
        <f t="shared" si="13"/>
        <v>97.875</v>
      </c>
      <c r="AA24" s="46">
        <f t="shared" si="14"/>
        <v>95.917500000000004</v>
      </c>
      <c r="AB24" s="46">
        <v>60</v>
      </c>
      <c r="AC24" s="48">
        <v>58.5</v>
      </c>
      <c r="AD24" s="48">
        <f t="shared" si="15"/>
        <v>95.917500000000004</v>
      </c>
      <c r="AE24" s="46">
        <f t="shared" si="16"/>
        <v>93.99915</v>
      </c>
      <c r="AF24" s="46">
        <f t="shared" si="17"/>
        <v>6400</v>
      </c>
      <c r="AG24" s="46">
        <f t="shared" si="18"/>
        <v>7040.0000000000009</v>
      </c>
      <c r="AH24" s="46">
        <f t="shared" si="19"/>
        <v>7744.0000000000018</v>
      </c>
      <c r="AI24" s="49">
        <f t="shared" si="20"/>
        <v>8167.5000000000018</v>
      </c>
      <c r="AJ24" s="49">
        <f t="shared" si="21"/>
        <v>9188.4375000000018</v>
      </c>
      <c r="AK24" s="46">
        <f t="shared" si="22"/>
        <v>6000</v>
      </c>
      <c r="AL24" s="46">
        <f t="shared" si="23"/>
        <v>6600.0000000000009</v>
      </c>
      <c r="AM24" s="46">
        <f t="shared" si="24"/>
        <v>7260.0000000000018</v>
      </c>
      <c r="AN24" s="47">
        <f t="shared" si="25"/>
        <v>8167.5000000000018</v>
      </c>
      <c r="AO24" s="47">
        <f t="shared" si="26"/>
        <v>9188.4375000000018</v>
      </c>
    </row>
    <row r="25" spans="1:41" x14ac:dyDescent="0.3">
      <c r="A25" s="33" t="s">
        <v>39</v>
      </c>
      <c r="B25" s="34" t="s">
        <v>69</v>
      </c>
      <c r="C25" s="35" t="s">
        <v>41</v>
      </c>
      <c r="D25" s="36" t="s">
        <v>42</v>
      </c>
      <c r="E25" s="33" t="s">
        <v>43</v>
      </c>
      <c r="F25" s="37">
        <v>48000</v>
      </c>
      <c r="G25" s="37">
        <v>52000</v>
      </c>
      <c r="H25" s="38">
        <v>52000</v>
      </c>
      <c r="I25" s="38">
        <v>57000</v>
      </c>
      <c r="J25" s="38">
        <v>58000</v>
      </c>
      <c r="K25" s="38">
        <v>66000</v>
      </c>
      <c r="L25" s="38">
        <v>68000</v>
      </c>
      <c r="M25" s="38">
        <v>76000</v>
      </c>
      <c r="N25" s="38">
        <v>78000</v>
      </c>
      <c r="O25" s="38">
        <v>84000</v>
      </c>
      <c r="P25" s="38">
        <v>385</v>
      </c>
      <c r="Q25" s="38">
        <v>425</v>
      </c>
      <c r="R25" s="38">
        <f t="shared" si="9"/>
        <v>476</v>
      </c>
      <c r="S25" s="38">
        <v>258.75</v>
      </c>
      <c r="T25" s="38">
        <v>288.75</v>
      </c>
      <c r="U25" s="38">
        <v>318.75</v>
      </c>
      <c r="V25" s="39">
        <f t="shared" si="27"/>
        <v>117</v>
      </c>
      <c r="W25" s="38">
        <f t="shared" si="11"/>
        <v>156</v>
      </c>
      <c r="X25" s="40">
        <v>130</v>
      </c>
      <c r="Y25" s="38">
        <f t="shared" si="12"/>
        <v>97.5</v>
      </c>
      <c r="Z25" s="38">
        <f t="shared" si="13"/>
        <v>87.75</v>
      </c>
      <c r="AA25" s="38">
        <f t="shared" si="14"/>
        <v>85.995000000000005</v>
      </c>
      <c r="AB25" s="38">
        <v>60</v>
      </c>
      <c r="AC25" s="41">
        <v>58.5</v>
      </c>
      <c r="AD25" s="41">
        <f t="shared" si="15"/>
        <v>85.995000000000005</v>
      </c>
      <c r="AE25" s="38">
        <f t="shared" si="16"/>
        <v>84.275100000000009</v>
      </c>
      <c r="AF25" s="38">
        <f t="shared" si="17"/>
        <v>6400</v>
      </c>
      <c r="AG25" s="38">
        <f t="shared" si="18"/>
        <v>6933.333333333333</v>
      </c>
      <c r="AH25" s="38">
        <f t="shared" si="19"/>
        <v>7733.333333333333</v>
      </c>
      <c r="AI25" s="42">
        <f t="shared" si="20"/>
        <v>8500</v>
      </c>
      <c r="AJ25" s="42">
        <f t="shared" si="21"/>
        <v>9750</v>
      </c>
      <c r="AK25" s="38">
        <f t="shared" si="22"/>
        <v>6000</v>
      </c>
      <c r="AL25" s="38">
        <f t="shared" si="23"/>
        <v>6500</v>
      </c>
      <c r="AM25" s="38">
        <f t="shared" si="24"/>
        <v>7250</v>
      </c>
      <c r="AN25" s="40">
        <f t="shared" si="25"/>
        <v>8500</v>
      </c>
      <c r="AO25" s="40">
        <f t="shared" si="26"/>
        <v>9750</v>
      </c>
    </row>
    <row r="26" spans="1:41" x14ac:dyDescent="0.3">
      <c r="A26" s="33" t="s">
        <v>44</v>
      </c>
      <c r="B26" s="34" t="s">
        <v>70</v>
      </c>
      <c r="C26" s="35" t="s">
        <v>41</v>
      </c>
      <c r="D26" s="36" t="s">
        <v>46</v>
      </c>
      <c r="E26" s="33" t="s">
        <v>43</v>
      </c>
      <c r="F26" s="43">
        <v>68000</v>
      </c>
      <c r="G26" s="44">
        <f t="shared" ref="G26:G43" si="36">F26*1.125</f>
        <v>76500</v>
      </c>
      <c r="H26" s="45">
        <f t="shared" ref="H26:H36" si="37">F26*1.1</f>
        <v>74800</v>
      </c>
      <c r="I26" s="45">
        <f t="shared" ref="I26:I43" si="38">H26*1.125</f>
        <v>84150</v>
      </c>
      <c r="J26" s="45">
        <f>H26*1.1</f>
        <v>82280</v>
      </c>
      <c r="K26" s="45">
        <f t="shared" ref="K26:K45" si="39">J26*1.125</f>
        <v>92565</v>
      </c>
      <c r="L26" s="45">
        <f t="shared" ref="L26:L45" si="40">K26</f>
        <v>92565</v>
      </c>
      <c r="M26" s="45">
        <f>L26*1.125</f>
        <v>104135.625</v>
      </c>
      <c r="N26" s="45">
        <f t="shared" ref="N26:N45" si="41">M26</f>
        <v>104135.625</v>
      </c>
      <c r="O26" s="45">
        <f>N26*1.125</f>
        <v>117152.578125</v>
      </c>
      <c r="P26" s="44">
        <v>375</v>
      </c>
      <c r="Q26" s="44">
        <v>445</v>
      </c>
      <c r="R26" s="46">
        <f t="shared" si="9"/>
        <v>498.4</v>
      </c>
      <c r="S26" s="45">
        <f t="shared" ref="S26:U41" si="42">P26*0.75</f>
        <v>281.25</v>
      </c>
      <c r="T26" s="45">
        <f t="shared" si="42"/>
        <v>333.75</v>
      </c>
      <c r="U26" s="45">
        <f t="shared" si="42"/>
        <v>373.79999999999995</v>
      </c>
      <c r="V26" s="45">
        <f t="shared" si="27"/>
        <v>175.5</v>
      </c>
      <c r="W26" s="46">
        <f t="shared" si="11"/>
        <v>234</v>
      </c>
      <c r="X26" s="47">
        <v>195</v>
      </c>
      <c r="Y26" s="46">
        <f t="shared" si="12"/>
        <v>146.25</v>
      </c>
      <c r="Z26" s="46">
        <f t="shared" si="13"/>
        <v>131.625</v>
      </c>
      <c r="AA26" s="46">
        <f t="shared" si="14"/>
        <v>128.99250000000001</v>
      </c>
      <c r="AB26" s="46">
        <v>90</v>
      </c>
      <c r="AC26" s="48">
        <v>89.55</v>
      </c>
      <c r="AD26" s="48">
        <f t="shared" si="15"/>
        <v>128.99250000000001</v>
      </c>
      <c r="AE26" s="46">
        <f t="shared" si="16"/>
        <v>126.41265000000001</v>
      </c>
      <c r="AF26" s="46">
        <f t="shared" si="17"/>
        <v>9066.6666666666661</v>
      </c>
      <c r="AG26" s="46">
        <f t="shared" si="18"/>
        <v>9973.3333333333339</v>
      </c>
      <c r="AH26" s="46">
        <f t="shared" si="19"/>
        <v>10970.666666666666</v>
      </c>
      <c r="AI26" s="49">
        <f t="shared" si="20"/>
        <v>11570.625</v>
      </c>
      <c r="AJ26" s="49">
        <f t="shared" si="21"/>
        <v>13016.953125</v>
      </c>
      <c r="AK26" s="46">
        <f t="shared" si="22"/>
        <v>8500</v>
      </c>
      <c r="AL26" s="46">
        <f t="shared" si="23"/>
        <v>9350</v>
      </c>
      <c r="AM26" s="46">
        <f t="shared" si="24"/>
        <v>10285</v>
      </c>
      <c r="AN26" s="47">
        <f t="shared" si="25"/>
        <v>11570.625</v>
      </c>
      <c r="AO26" s="47">
        <f t="shared" si="26"/>
        <v>13016.953125</v>
      </c>
    </row>
    <row r="27" spans="1:41" x14ac:dyDescent="0.3">
      <c r="A27" s="33" t="s">
        <v>39</v>
      </c>
      <c r="B27" s="34" t="s">
        <v>71</v>
      </c>
      <c r="C27" s="35" t="s">
        <v>41</v>
      </c>
      <c r="D27" s="36" t="s">
        <v>42</v>
      </c>
      <c r="E27" s="33" t="s">
        <v>43</v>
      </c>
      <c r="F27" s="37">
        <v>16000</v>
      </c>
      <c r="G27" s="50">
        <f t="shared" si="36"/>
        <v>18000</v>
      </c>
      <c r="H27" s="39">
        <f t="shared" si="37"/>
        <v>17600</v>
      </c>
      <c r="I27" s="39">
        <f t="shared" si="38"/>
        <v>19800</v>
      </c>
      <c r="J27" s="39">
        <f t="shared" ref="J27:J31" si="43">H27*1.1</f>
        <v>19360</v>
      </c>
      <c r="K27" s="39">
        <f t="shared" si="39"/>
        <v>21780</v>
      </c>
      <c r="L27" s="39">
        <f t="shared" si="40"/>
        <v>21780</v>
      </c>
      <c r="M27" s="39">
        <f t="shared" ref="M27:M31" si="44">L27*1.125</f>
        <v>24502.5</v>
      </c>
      <c r="N27" s="39">
        <f t="shared" si="41"/>
        <v>24502.5</v>
      </c>
      <c r="O27" s="39">
        <f t="shared" ref="O27:O31" si="45">N27*1.125</f>
        <v>27565.3125</v>
      </c>
      <c r="P27" s="50">
        <v>225</v>
      </c>
      <c r="Q27" s="50">
        <v>245</v>
      </c>
      <c r="R27" s="38">
        <f t="shared" si="9"/>
        <v>274.39999999999998</v>
      </c>
      <c r="S27" s="39">
        <f t="shared" si="42"/>
        <v>168.75</v>
      </c>
      <c r="T27" s="39">
        <f t="shared" si="42"/>
        <v>183.75</v>
      </c>
      <c r="U27" s="39">
        <f t="shared" si="42"/>
        <v>205.79999999999998</v>
      </c>
      <c r="V27" s="39">
        <f t="shared" si="27"/>
        <v>130.5</v>
      </c>
      <c r="W27" s="38">
        <f t="shared" si="11"/>
        <v>174</v>
      </c>
      <c r="X27" s="40">
        <v>145</v>
      </c>
      <c r="Y27" s="38">
        <f t="shared" si="12"/>
        <v>108.75</v>
      </c>
      <c r="Z27" s="38">
        <f t="shared" si="13"/>
        <v>97.875</v>
      </c>
      <c r="AA27" s="38">
        <f t="shared" si="14"/>
        <v>95.917500000000004</v>
      </c>
      <c r="AB27" s="38">
        <v>35</v>
      </c>
      <c r="AC27" s="41">
        <v>36</v>
      </c>
      <c r="AD27" s="41">
        <f t="shared" si="15"/>
        <v>95.917500000000004</v>
      </c>
      <c r="AE27" s="38">
        <f t="shared" si="16"/>
        <v>93.99915</v>
      </c>
      <c r="AF27" s="38">
        <f t="shared" si="17"/>
        <v>2133.3333333333335</v>
      </c>
      <c r="AG27" s="38">
        <f t="shared" si="18"/>
        <v>2346.6666666666665</v>
      </c>
      <c r="AH27" s="38">
        <f t="shared" si="19"/>
        <v>2581.3333333333335</v>
      </c>
      <c r="AI27" s="42">
        <f t="shared" si="20"/>
        <v>2722.5</v>
      </c>
      <c r="AJ27" s="42">
        <f t="shared" si="21"/>
        <v>3062.8125</v>
      </c>
      <c r="AK27" s="38">
        <f t="shared" si="22"/>
        <v>2000</v>
      </c>
      <c r="AL27" s="38">
        <f t="shared" si="23"/>
        <v>2200</v>
      </c>
      <c r="AM27" s="38">
        <f t="shared" si="24"/>
        <v>2420</v>
      </c>
      <c r="AN27" s="40">
        <f t="shared" si="25"/>
        <v>2722.5</v>
      </c>
      <c r="AO27" s="40">
        <f t="shared" si="26"/>
        <v>3062.8125</v>
      </c>
    </row>
    <row r="28" spans="1:41" x14ac:dyDescent="0.3">
      <c r="A28" s="33" t="s">
        <v>44</v>
      </c>
      <c r="B28" s="34" t="s">
        <v>72</v>
      </c>
      <c r="C28" s="35" t="s">
        <v>41</v>
      </c>
      <c r="D28" s="36" t="s">
        <v>46</v>
      </c>
      <c r="E28" s="33" t="s">
        <v>43</v>
      </c>
      <c r="F28" s="43">
        <v>36000</v>
      </c>
      <c r="G28" s="44">
        <f t="shared" si="36"/>
        <v>40500</v>
      </c>
      <c r="H28" s="45">
        <f t="shared" si="37"/>
        <v>39600</v>
      </c>
      <c r="I28" s="45">
        <f t="shared" si="38"/>
        <v>44550</v>
      </c>
      <c r="J28" s="45">
        <f t="shared" si="43"/>
        <v>43560</v>
      </c>
      <c r="K28" s="45">
        <f t="shared" si="39"/>
        <v>49005</v>
      </c>
      <c r="L28" s="45">
        <f t="shared" si="40"/>
        <v>49005</v>
      </c>
      <c r="M28" s="45">
        <f t="shared" si="44"/>
        <v>55130.625</v>
      </c>
      <c r="N28" s="45">
        <f t="shared" si="41"/>
        <v>55130.625</v>
      </c>
      <c r="O28" s="45">
        <f t="shared" si="45"/>
        <v>62021.953125</v>
      </c>
      <c r="P28" s="44">
        <v>295</v>
      </c>
      <c r="Q28" s="44">
        <v>345</v>
      </c>
      <c r="R28" s="46">
        <f t="shared" si="9"/>
        <v>386.4</v>
      </c>
      <c r="S28" s="45">
        <f t="shared" si="42"/>
        <v>221.25</v>
      </c>
      <c r="T28" s="45">
        <f t="shared" si="42"/>
        <v>258.75</v>
      </c>
      <c r="U28" s="45">
        <f t="shared" si="42"/>
        <v>289.79999999999995</v>
      </c>
      <c r="V28" s="45">
        <f t="shared" si="27"/>
        <v>117</v>
      </c>
      <c r="W28" s="46">
        <f t="shared" si="11"/>
        <v>156</v>
      </c>
      <c r="X28" s="47">
        <v>130</v>
      </c>
      <c r="Y28" s="46">
        <f t="shared" si="12"/>
        <v>97.5</v>
      </c>
      <c r="Z28" s="46">
        <f t="shared" si="13"/>
        <v>87.75</v>
      </c>
      <c r="AA28" s="46">
        <f t="shared" si="14"/>
        <v>85.995000000000005</v>
      </c>
      <c r="AB28" s="46">
        <v>55</v>
      </c>
      <c r="AC28" s="48">
        <v>54</v>
      </c>
      <c r="AD28" s="48">
        <f t="shared" si="15"/>
        <v>85.995000000000005</v>
      </c>
      <c r="AE28" s="46">
        <f t="shared" si="16"/>
        <v>84.275100000000009</v>
      </c>
      <c r="AF28" s="46">
        <f t="shared" si="17"/>
        <v>4800</v>
      </c>
      <c r="AG28" s="46">
        <f t="shared" si="18"/>
        <v>5280</v>
      </c>
      <c r="AH28" s="46">
        <f t="shared" si="19"/>
        <v>5808</v>
      </c>
      <c r="AI28" s="49">
        <f t="shared" si="20"/>
        <v>6125.625</v>
      </c>
      <c r="AJ28" s="49">
        <f t="shared" si="21"/>
        <v>6891.328125</v>
      </c>
      <c r="AK28" s="46">
        <f t="shared" si="22"/>
        <v>4500</v>
      </c>
      <c r="AL28" s="46">
        <f t="shared" si="23"/>
        <v>4950</v>
      </c>
      <c r="AM28" s="46">
        <f t="shared" si="24"/>
        <v>5445</v>
      </c>
      <c r="AN28" s="47">
        <f t="shared" si="25"/>
        <v>6125.625</v>
      </c>
      <c r="AO28" s="47">
        <f t="shared" si="26"/>
        <v>6891.328125</v>
      </c>
    </row>
    <row r="29" spans="1:41" x14ac:dyDescent="0.3">
      <c r="A29" s="33" t="s">
        <v>44</v>
      </c>
      <c r="B29" s="34" t="s">
        <v>73</v>
      </c>
      <c r="C29" s="35" t="s">
        <v>41</v>
      </c>
      <c r="D29" s="36" t="s">
        <v>46</v>
      </c>
      <c r="E29" s="33" t="s">
        <v>43</v>
      </c>
      <c r="F29" s="43">
        <v>36000</v>
      </c>
      <c r="G29" s="44">
        <f t="shared" si="36"/>
        <v>40500</v>
      </c>
      <c r="H29" s="45">
        <f t="shared" si="37"/>
        <v>39600</v>
      </c>
      <c r="I29" s="45">
        <f t="shared" si="38"/>
        <v>44550</v>
      </c>
      <c r="J29" s="45">
        <f t="shared" si="43"/>
        <v>43560</v>
      </c>
      <c r="K29" s="45">
        <f t="shared" si="39"/>
        <v>49005</v>
      </c>
      <c r="L29" s="45">
        <f t="shared" si="40"/>
        <v>49005</v>
      </c>
      <c r="M29" s="45">
        <f t="shared" si="44"/>
        <v>55130.625</v>
      </c>
      <c r="N29" s="45">
        <f t="shared" si="41"/>
        <v>55130.625</v>
      </c>
      <c r="O29" s="45">
        <f t="shared" si="45"/>
        <v>62021.953125</v>
      </c>
      <c r="P29" s="44">
        <v>295</v>
      </c>
      <c r="Q29" s="44">
        <v>345</v>
      </c>
      <c r="R29" s="46">
        <f t="shared" si="9"/>
        <v>386.4</v>
      </c>
      <c r="S29" s="45">
        <f t="shared" si="42"/>
        <v>221.25</v>
      </c>
      <c r="T29" s="45">
        <f t="shared" si="42"/>
        <v>258.75</v>
      </c>
      <c r="U29" s="45">
        <f t="shared" si="42"/>
        <v>289.79999999999995</v>
      </c>
      <c r="V29" s="45">
        <f t="shared" si="27"/>
        <v>117</v>
      </c>
      <c r="W29" s="46">
        <f t="shared" si="11"/>
        <v>156</v>
      </c>
      <c r="X29" s="47">
        <v>130</v>
      </c>
      <c r="Y29" s="46">
        <f t="shared" si="12"/>
        <v>97.5</v>
      </c>
      <c r="Z29" s="46">
        <f t="shared" si="13"/>
        <v>87.75</v>
      </c>
      <c r="AA29" s="46">
        <f t="shared" si="14"/>
        <v>85.995000000000005</v>
      </c>
      <c r="AB29" s="46">
        <v>50</v>
      </c>
      <c r="AC29" s="48">
        <v>51.75</v>
      </c>
      <c r="AD29" s="48">
        <f t="shared" si="15"/>
        <v>85.995000000000005</v>
      </c>
      <c r="AE29" s="46">
        <f t="shared" si="16"/>
        <v>84.275100000000009</v>
      </c>
      <c r="AF29" s="46">
        <f t="shared" si="17"/>
        <v>4800</v>
      </c>
      <c r="AG29" s="46">
        <f t="shared" si="18"/>
        <v>5280</v>
      </c>
      <c r="AH29" s="46">
        <f t="shared" si="19"/>
        <v>5808</v>
      </c>
      <c r="AI29" s="49">
        <f t="shared" si="20"/>
        <v>6125.625</v>
      </c>
      <c r="AJ29" s="49">
        <f t="shared" si="21"/>
        <v>6891.328125</v>
      </c>
      <c r="AK29" s="46">
        <f t="shared" si="22"/>
        <v>4500</v>
      </c>
      <c r="AL29" s="46">
        <f t="shared" si="23"/>
        <v>4950</v>
      </c>
      <c r="AM29" s="46">
        <f t="shared" si="24"/>
        <v>5445</v>
      </c>
      <c r="AN29" s="47">
        <f t="shared" si="25"/>
        <v>6125.625</v>
      </c>
      <c r="AO29" s="47">
        <f t="shared" si="26"/>
        <v>6891.328125</v>
      </c>
    </row>
    <row r="30" spans="1:41" x14ac:dyDescent="0.3">
      <c r="A30" s="33" t="s">
        <v>74</v>
      </c>
      <c r="B30" s="34" t="s">
        <v>75</v>
      </c>
      <c r="C30" s="35" t="s">
        <v>41</v>
      </c>
      <c r="D30" s="36" t="s">
        <v>42</v>
      </c>
      <c r="E30" s="33" t="s">
        <v>43</v>
      </c>
      <c r="F30" s="37">
        <v>26000</v>
      </c>
      <c r="G30" s="50">
        <f t="shared" si="36"/>
        <v>29250</v>
      </c>
      <c r="H30" s="39">
        <f t="shared" si="37"/>
        <v>28600.000000000004</v>
      </c>
      <c r="I30" s="39">
        <f t="shared" si="38"/>
        <v>32175.000000000004</v>
      </c>
      <c r="J30" s="39">
        <f t="shared" si="43"/>
        <v>31460.000000000007</v>
      </c>
      <c r="K30" s="39">
        <f t="shared" si="39"/>
        <v>35392.500000000007</v>
      </c>
      <c r="L30" s="39">
        <f t="shared" si="40"/>
        <v>35392.500000000007</v>
      </c>
      <c r="M30" s="39">
        <f t="shared" si="44"/>
        <v>39816.562500000007</v>
      </c>
      <c r="N30" s="39">
        <f t="shared" si="41"/>
        <v>39816.562500000007</v>
      </c>
      <c r="O30" s="39">
        <f t="shared" si="45"/>
        <v>44793.632812500007</v>
      </c>
      <c r="P30" s="50">
        <v>295</v>
      </c>
      <c r="Q30" s="50">
        <v>345</v>
      </c>
      <c r="R30" s="38">
        <f t="shared" si="9"/>
        <v>386.4</v>
      </c>
      <c r="S30" s="39">
        <f t="shared" si="42"/>
        <v>221.25</v>
      </c>
      <c r="T30" s="39">
        <f t="shared" si="42"/>
        <v>258.75</v>
      </c>
      <c r="U30" s="39">
        <f t="shared" si="42"/>
        <v>289.79999999999995</v>
      </c>
      <c r="V30" s="39">
        <f t="shared" si="27"/>
        <v>117</v>
      </c>
      <c r="W30" s="38">
        <f t="shared" si="11"/>
        <v>156</v>
      </c>
      <c r="X30" s="40">
        <v>130</v>
      </c>
      <c r="Y30" s="38">
        <f t="shared" si="12"/>
        <v>97.5</v>
      </c>
      <c r="Z30" s="38">
        <f t="shared" si="13"/>
        <v>87.75</v>
      </c>
      <c r="AA30" s="38">
        <f t="shared" si="14"/>
        <v>85.995000000000005</v>
      </c>
      <c r="AB30" s="38">
        <v>50</v>
      </c>
      <c r="AC30" s="41">
        <v>49.5</v>
      </c>
      <c r="AD30" s="41">
        <f t="shared" si="15"/>
        <v>85.995000000000005</v>
      </c>
      <c r="AE30" s="38">
        <f t="shared" si="16"/>
        <v>84.275100000000009</v>
      </c>
      <c r="AF30" s="38">
        <f t="shared" si="17"/>
        <v>3466.6666666666665</v>
      </c>
      <c r="AG30" s="38">
        <f t="shared" si="18"/>
        <v>3813.3333333333339</v>
      </c>
      <c r="AH30" s="38">
        <f t="shared" si="19"/>
        <v>4194.6666666666679</v>
      </c>
      <c r="AI30" s="42">
        <f t="shared" si="20"/>
        <v>4424.0625000000009</v>
      </c>
      <c r="AJ30" s="42">
        <f t="shared" si="21"/>
        <v>4977.0703125000009</v>
      </c>
      <c r="AK30" s="38">
        <f t="shared" si="22"/>
        <v>3250</v>
      </c>
      <c r="AL30" s="38">
        <f t="shared" si="23"/>
        <v>3575.0000000000005</v>
      </c>
      <c r="AM30" s="38">
        <f t="shared" si="24"/>
        <v>3932.5000000000009</v>
      </c>
      <c r="AN30" s="40">
        <f t="shared" si="25"/>
        <v>4424.0625000000009</v>
      </c>
      <c r="AO30" s="40">
        <f t="shared" si="26"/>
        <v>4977.0703125000009</v>
      </c>
    </row>
    <row r="31" spans="1:41" x14ac:dyDescent="0.3">
      <c r="A31" s="33" t="s">
        <v>44</v>
      </c>
      <c r="B31" s="34" t="s">
        <v>76</v>
      </c>
      <c r="C31" s="35" t="s">
        <v>41</v>
      </c>
      <c r="D31" s="36" t="s">
        <v>46</v>
      </c>
      <c r="E31" s="33" t="s">
        <v>43</v>
      </c>
      <c r="F31" s="43">
        <v>36000</v>
      </c>
      <c r="G31" s="44">
        <f t="shared" si="36"/>
        <v>40500</v>
      </c>
      <c r="H31" s="45">
        <f t="shared" si="37"/>
        <v>39600</v>
      </c>
      <c r="I31" s="45">
        <f t="shared" si="38"/>
        <v>44550</v>
      </c>
      <c r="J31" s="45">
        <f t="shared" si="43"/>
        <v>43560</v>
      </c>
      <c r="K31" s="45">
        <f t="shared" si="39"/>
        <v>49005</v>
      </c>
      <c r="L31" s="45">
        <f t="shared" si="40"/>
        <v>49005</v>
      </c>
      <c r="M31" s="45">
        <f t="shared" si="44"/>
        <v>55130.625</v>
      </c>
      <c r="N31" s="45">
        <f t="shared" si="41"/>
        <v>55130.625</v>
      </c>
      <c r="O31" s="45">
        <f t="shared" si="45"/>
        <v>62021.953125</v>
      </c>
      <c r="P31" s="44">
        <v>245</v>
      </c>
      <c r="Q31" s="44">
        <v>295</v>
      </c>
      <c r="R31" s="46">
        <f t="shared" si="9"/>
        <v>330.4</v>
      </c>
      <c r="S31" s="45">
        <f t="shared" si="42"/>
        <v>183.75</v>
      </c>
      <c r="T31" s="45">
        <f t="shared" si="42"/>
        <v>221.25</v>
      </c>
      <c r="U31" s="45">
        <f t="shared" si="42"/>
        <v>247.79999999999998</v>
      </c>
      <c r="V31" s="45">
        <f t="shared" si="27"/>
        <v>117</v>
      </c>
      <c r="W31" s="46">
        <f t="shared" si="11"/>
        <v>156</v>
      </c>
      <c r="X31" s="47">
        <v>130</v>
      </c>
      <c r="Y31" s="46">
        <f t="shared" si="12"/>
        <v>97.5</v>
      </c>
      <c r="Z31" s="46">
        <f t="shared" si="13"/>
        <v>87.75</v>
      </c>
      <c r="AA31" s="46">
        <f t="shared" si="14"/>
        <v>85.995000000000005</v>
      </c>
      <c r="AB31" s="46">
        <v>50</v>
      </c>
      <c r="AC31" s="48">
        <v>51.75</v>
      </c>
      <c r="AD31" s="48">
        <f t="shared" si="15"/>
        <v>85.995000000000005</v>
      </c>
      <c r="AE31" s="46">
        <f t="shared" si="16"/>
        <v>84.275100000000009</v>
      </c>
      <c r="AF31" s="46">
        <f t="shared" si="17"/>
        <v>4800</v>
      </c>
      <c r="AG31" s="46">
        <f t="shared" si="18"/>
        <v>5280</v>
      </c>
      <c r="AH31" s="46">
        <f t="shared" si="19"/>
        <v>5808</v>
      </c>
      <c r="AI31" s="49">
        <f t="shared" si="20"/>
        <v>6125.625</v>
      </c>
      <c r="AJ31" s="49">
        <f t="shared" si="21"/>
        <v>6891.328125</v>
      </c>
      <c r="AK31" s="46">
        <f t="shared" si="22"/>
        <v>4500</v>
      </c>
      <c r="AL31" s="46">
        <f t="shared" si="23"/>
        <v>4950</v>
      </c>
      <c r="AM31" s="46">
        <f t="shared" si="24"/>
        <v>5445</v>
      </c>
      <c r="AN31" s="47">
        <f t="shared" si="25"/>
        <v>6125.625</v>
      </c>
      <c r="AO31" s="47">
        <f t="shared" si="26"/>
        <v>6891.328125</v>
      </c>
    </row>
    <row r="32" spans="1:41" x14ac:dyDescent="0.3">
      <c r="A32" s="33" t="s">
        <v>74</v>
      </c>
      <c r="B32" s="34" t="s">
        <v>77</v>
      </c>
      <c r="C32" s="35" t="s">
        <v>41</v>
      </c>
      <c r="D32" s="36" t="s">
        <v>42</v>
      </c>
      <c r="E32" s="33" t="s">
        <v>43</v>
      </c>
      <c r="F32" s="37">
        <v>30000</v>
      </c>
      <c r="G32" s="50">
        <f t="shared" si="36"/>
        <v>33750</v>
      </c>
      <c r="H32" s="39">
        <f t="shared" si="37"/>
        <v>33000</v>
      </c>
      <c r="I32" s="39">
        <f t="shared" si="38"/>
        <v>37125</v>
      </c>
      <c r="J32" s="39">
        <f>H32*1.1</f>
        <v>36300</v>
      </c>
      <c r="K32" s="39">
        <f t="shared" si="39"/>
        <v>40837.5</v>
      </c>
      <c r="L32" s="39">
        <f t="shared" si="40"/>
        <v>40837.5</v>
      </c>
      <c r="M32" s="39">
        <f>L32*1.125</f>
        <v>45942.1875</v>
      </c>
      <c r="N32" s="39">
        <f t="shared" si="41"/>
        <v>45942.1875</v>
      </c>
      <c r="O32" s="39">
        <f>N32*1.125</f>
        <v>51684.9609375</v>
      </c>
      <c r="P32" s="50">
        <v>295</v>
      </c>
      <c r="Q32" s="50">
        <v>345</v>
      </c>
      <c r="R32" s="38">
        <f t="shared" si="9"/>
        <v>386.4</v>
      </c>
      <c r="S32" s="39">
        <f t="shared" si="42"/>
        <v>221.25</v>
      </c>
      <c r="T32" s="39">
        <f t="shared" si="42"/>
        <v>258.75</v>
      </c>
      <c r="U32" s="39">
        <f t="shared" si="42"/>
        <v>289.79999999999995</v>
      </c>
      <c r="V32" s="39">
        <f t="shared" si="27"/>
        <v>117</v>
      </c>
      <c r="W32" s="38">
        <f t="shared" si="11"/>
        <v>156</v>
      </c>
      <c r="X32" s="40">
        <v>130</v>
      </c>
      <c r="Y32" s="38">
        <f t="shared" si="12"/>
        <v>97.5</v>
      </c>
      <c r="Z32" s="38">
        <f t="shared" si="13"/>
        <v>87.75</v>
      </c>
      <c r="AA32" s="38">
        <f t="shared" si="14"/>
        <v>85.995000000000005</v>
      </c>
      <c r="AB32" s="38">
        <v>60</v>
      </c>
      <c r="AC32" s="41">
        <v>58.5</v>
      </c>
      <c r="AD32" s="41">
        <f t="shared" si="15"/>
        <v>85.995000000000005</v>
      </c>
      <c r="AE32" s="38">
        <f t="shared" si="16"/>
        <v>84.275100000000009</v>
      </c>
      <c r="AF32" s="38">
        <f t="shared" si="17"/>
        <v>4000</v>
      </c>
      <c r="AG32" s="38">
        <f t="shared" si="18"/>
        <v>4400</v>
      </c>
      <c r="AH32" s="38">
        <f t="shared" si="19"/>
        <v>4840</v>
      </c>
      <c r="AI32" s="42">
        <f t="shared" si="20"/>
        <v>5104.6875</v>
      </c>
      <c r="AJ32" s="42">
        <f t="shared" si="21"/>
        <v>5742.7734375</v>
      </c>
      <c r="AK32" s="38">
        <f t="shared" si="22"/>
        <v>3750</v>
      </c>
      <c r="AL32" s="38">
        <f t="shared" si="23"/>
        <v>4125</v>
      </c>
      <c r="AM32" s="38">
        <f t="shared" si="24"/>
        <v>4537.5</v>
      </c>
      <c r="AN32" s="40">
        <f t="shared" si="25"/>
        <v>5104.6875</v>
      </c>
      <c r="AO32" s="40">
        <f t="shared" si="26"/>
        <v>5742.7734375</v>
      </c>
    </row>
    <row r="33" spans="1:41" x14ac:dyDescent="0.3">
      <c r="A33" s="33" t="s">
        <v>39</v>
      </c>
      <c r="B33" s="34" t="s">
        <v>78</v>
      </c>
      <c r="C33" s="35" t="s">
        <v>41</v>
      </c>
      <c r="D33" s="36" t="s">
        <v>42</v>
      </c>
      <c r="E33" s="33" t="s">
        <v>43</v>
      </c>
      <c r="F33" s="37">
        <v>42000</v>
      </c>
      <c r="G33" s="50">
        <f t="shared" si="36"/>
        <v>47250</v>
      </c>
      <c r="H33" s="39">
        <f t="shared" si="37"/>
        <v>46200.000000000007</v>
      </c>
      <c r="I33" s="39">
        <f t="shared" si="38"/>
        <v>51975.000000000007</v>
      </c>
      <c r="J33" s="39">
        <f t="shared" ref="J33:J35" si="46">H33*1.1</f>
        <v>50820.000000000015</v>
      </c>
      <c r="K33" s="39">
        <f t="shared" si="39"/>
        <v>57172.500000000015</v>
      </c>
      <c r="L33" s="39">
        <f t="shared" si="40"/>
        <v>57172.500000000015</v>
      </c>
      <c r="M33" s="39">
        <f t="shared" ref="M33:M35" si="47">L33*1.125</f>
        <v>64319.062500000015</v>
      </c>
      <c r="N33" s="39">
        <f t="shared" si="41"/>
        <v>64319.062500000015</v>
      </c>
      <c r="O33" s="39">
        <f t="shared" ref="O33:O35" si="48">N33*1.125</f>
        <v>72358.945312500015</v>
      </c>
      <c r="P33" s="50">
        <v>245</v>
      </c>
      <c r="Q33" s="50">
        <v>295</v>
      </c>
      <c r="R33" s="38">
        <f t="shared" si="9"/>
        <v>330.4</v>
      </c>
      <c r="S33" s="39">
        <f t="shared" si="42"/>
        <v>183.75</v>
      </c>
      <c r="T33" s="39">
        <f t="shared" si="42"/>
        <v>221.25</v>
      </c>
      <c r="U33" s="39">
        <f t="shared" si="42"/>
        <v>247.79999999999998</v>
      </c>
      <c r="V33" s="39">
        <f t="shared" si="27"/>
        <v>81</v>
      </c>
      <c r="W33" s="38">
        <f t="shared" si="11"/>
        <v>108</v>
      </c>
      <c r="X33" s="40">
        <v>90</v>
      </c>
      <c r="Y33" s="38">
        <f t="shared" si="12"/>
        <v>67.5</v>
      </c>
      <c r="Z33" s="38">
        <f t="shared" si="13"/>
        <v>60.75</v>
      </c>
      <c r="AA33" s="38">
        <f t="shared" si="14"/>
        <v>59.534999999999997</v>
      </c>
      <c r="AB33" s="38">
        <v>50</v>
      </c>
      <c r="AC33" s="41">
        <v>51.3</v>
      </c>
      <c r="AD33" s="41">
        <f t="shared" si="15"/>
        <v>59.534999999999997</v>
      </c>
      <c r="AE33" s="38">
        <f t="shared" si="16"/>
        <v>58.344299999999997</v>
      </c>
      <c r="AF33" s="38">
        <f t="shared" si="17"/>
        <v>5600</v>
      </c>
      <c r="AG33" s="38">
        <f t="shared" si="18"/>
        <v>6160.0000000000009</v>
      </c>
      <c r="AH33" s="38">
        <f t="shared" si="19"/>
        <v>6776.0000000000018</v>
      </c>
      <c r="AI33" s="42">
        <f t="shared" si="20"/>
        <v>7146.5625000000018</v>
      </c>
      <c r="AJ33" s="42">
        <f t="shared" si="21"/>
        <v>8039.8828125000018</v>
      </c>
      <c r="AK33" s="38">
        <f t="shared" si="22"/>
        <v>5250</v>
      </c>
      <c r="AL33" s="38">
        <f t="shared" si="23"/>
        <v>5775.0000000000009</v>
      </c>
      <c r="AM33" s="38">
        <f t="shared" si="24"/>
        <v>6352.5000000000018</v>
      </c>
      <c r="AN33" s="40">
        <f t="shared" si="25"/>
        <v>7146.5625000000018</v>
      </c>
      <c r="AO33" s="40">
        <f t="shared" si="26"/>
        <v>8039.8828125000018</v>
      </c>
    </row>
    <row r="34" spans="1:41" x14ac:dyDescent="0.3">
      <c r="A34" s="33" t="s">
        <v>44</v>
      </c>
      <c r="B34" s="34" t="s">
        <v>79</v>
      </c>
      <c r="C34" s="35" t="s">
        <v>41</v>
      </c>
      <c r="D34" s="36" t="s">
        <v>46</v>
      </c>
      <c r="E34" s="33" t="s">
        <v>43</v>
      </c>
      <c r="F34" s="43">
        <v>36000</v>
      </c>
      <c r="G34" s="44">
        <f t="shared" si="36"/>
        <v>40500</v>
      </c>
      <c r="H34" s="45">
        <f t="shared" si="37"/>
        <v>39600</v>
      </c>
      <c r="I34" s="45">
        <f t="shared" si="38"/>
        <v>44550</v>
      </c>
      <c r="J34" s="45">
        <f t="shared" si="46"/>
        <v>43560</v>
      </c>
      <c r="K34" s="45">
        <f t="shared" si="39"/>
        <v>49005</v>
      </c>
      <c r="L34" s="45">
        <f t="shared" si="40"/>
        <v>49005</v>
      </c>
      <c r="M34" s="45">
        <f t="shared" si="47"/>
        <v>55130.625</v>
      </c>
      <c r="N34" s="45">
        <f t="shared" si="41"/>
        <v>55130.625</v>
      </c>
      <c r="O34" s="45">
        <f t="shared" si="48"/>
        <v>62021.953125</v>
      </c>
      <c r="P34" s="44">
        <v>345</v>
      </c>
      <c r="Q34" s="44">
        <v>395</v>
      </c>
      <c r="R34" s="46">
        <f t="shared" si="9"/>
        <v>442.4</v>
      </c>
      <c r="S34" s="45">
        <f t="shared" si="42"/>
        <v>258.75</v>
      </c>
      <c r="T34" s="45">
        <f t="shared" si="42"/>
        <v>296.25</v>
      </c>
      <c r="U34" s="45">
        <f t="shared" si="42"/>
        <v>331.79999999999995</v>
      </c>
      <c r="V34" s="45">
        <f t="shared" si="27"/>
        <v>117</v>
      </c>
      <c r="W34" s="46">
        <f t="shared" si="11"/>
        <v>156</v>
      </c>
      <c r="X34" s="47">
        <v>130</v>
      </c>
      <c r="Y34" s="46">
        <f t="shared" si="12"/>
        <v>97.5</v>
      </c>
      <c r="Z34" s="46">
        <f t="shared" si="13"/>
        <v>87.75</v>
      </c>
      <c r="AA34" s="46">
        <f t="shared" si="14"/>
        <v>85.995000000000005</v>
      </c>
      <c r="AB34" s="46">
        <v>60</v>
      </c>
      <c r="AC34" s="48">
        <v>58.5</v>
      </c>
      <c r="AD34" s="48">
        <f t="shared" si="15"/>
        <v>85.995000000000005</v>
      </c>
      <c r="AE34" s="46">
        <f t="shared" si="16"/>
        <v>84.275100000000009</v>
      </c>
      <c r="AF34" s="46">
        <f t="shared" si="17"/>
        <v>4800</v>
      </c>
      <c r="AG34" s="46">
        <f t="shared" si="18"/>
        <v>5280</v>
      </c>
      <c r="AH34" s="46">
        <f t="shared" si="19"/>
        <v>5808</v>
      </c>
      <c r="AI34" s="49">
        <f t="shared" si="20"/>
        <v>6125.625</v>
      </c>
      <c r="AJ34" s="49">
        <f t="shared" si="21"/>
        <v>6891.328125</v>
      </c>
      <c r="AK34" s="46">
        <f t="shared" si="22"/>
        <v>4500</v>
      </c>
      <c r="AL34" s="46">
        <f t="shared" si="23"/>
        <v>4950</v>
      </c>
      <c r="AM34" s="46">
        <f t="shared" si="24"/>
        <v>5445</v>
      </c>
      <c r="AN34" s="47">
        <f t="shared" si="25"/>
        <v>6125.625</v>
      </c>
      <c r="AO34" s="47">
        <f t="shared" si="26"/>
        <v>6891.328125</v>
      </c>
    </row>
    <row r="35" spans="1:41" x14ac:dyDescent="0.3">
      <c r="A35" s="33" t="s">
        <v>44</v>
      </c>
      <c r="B35" s="34" t="s">
        <v>80</v>
      </c>
      <c r="C35" s="35" t="s">
        <v>41</v>
      </c>
      <c r="D35" s="36" t="s">
        <v>46</v>
      </c>
      <c r="E35" s="33" t="s">
        <v>43</v>
      </c>
      <c r="F35" s="43">
        <v>36000</v>
      </c>
      <c r="G35" s="44">
        <f t="shared" si="36"/>
        <v>40500</v>
      </c>
      <c r="H35" s="45">
        <f t="shared" si="37"/>
        <v>39600</v>
      </c>
      <c r="I35" s="45">
        <f t="shared" si="38"/>
        <v>44550</v>
      </c>
      <c r="J35" s="45">
        <f t="shared" si="46"/>
        <v>43560</v>
      </c>
      <c r="K35" s="45">
        <f t="shared" si="39"/>
        <v>49005</v>
      </c>
      <c r="L35" s="45">
        <f t="shared" si="40"/>
        <v>49005</v>
      </c>
      <c r="M35" s="45">
        <f t="shared" si="47"/>
        <v>55130.625</v>
      </c>
      <c r="N35" s="45">
        <f t="shared" si="41"/>
        <v>55130.625</v>
      </c>
      <c r="O35" s="45">
        <f t="shared" si="48"/>
        <v>62021.953125</v>
      </c>
      <c r="P35" s="44">
        <v>345</v>
      </c>
      <c r="Q35" s="44">
        <v>395</v>
      </c>
      <c r="R35" s="46">
        <f t="shared" si="9"/>
        <v>442.4</v>
      </c>
      <c r="S35" s="45">
        <f t="shared" si="42"/>
        <v>258.75</v>
      </c>
      <c r="T35" s="45">
        <f t="shared" si="42"/>
        <v>296.25</v>
      </c>
      <c r="U35" s="45">
        <f t="shared" si="42"/>
        <v>331.79999999999995</v>
      </c>
      <c r="V35" s="45">
        <f t="shared" si="27"/>
        <v>117</v>
      </c>
      <c r="W35" s="46">
        <f t="shared" si="11"/>
        <v>156</v>
      </c>
      <c r="X35" s="47">
        <v>130</v>
      </c>
      <c r="Y35" s="46">
        <f t="shared" si="12"/>
        <v>97.5</v>
      </c>
      <c r="Z35" s="46">
        <f t="shared" si="13"/>
        <v>87.75</v>
      </c>
      <c r="AA35" s="46">
        <f t="shared" si="14"/>
        <v>85.995000000000005</v>
      </c>
      <c r="AB35" s="46">
        <v>65</v>
      </c>
      <c r="AC35" s="48">
        <v>65.25</v>
      </c>
      <c r="AD35" s="48">
        <f t="shared" si="15"/>
        <v>85.995000000000005</v>
      </c>
      <c r="AE35" s="46">
        <f t="shared" si="16"/>
        <v>84.275100000000009</v>
      </c>
      <c r="AF35" s="46">
        <f t="shared" si="17"/>
        <v>4800</v>
      </c>
      <c r="AG35" s="46">
        <f t="shared" si="18"/>
        <v>5280</v>
      </c>
      <c r="AH35" s="46">
        <f t="shared" si="19"/>
        <v>5808</v>
      </c>
      <c r="AI35" s="49">
        <f t="shared" si="20"/>
        <v>6125.625</v>
      </c>
      <c r="AJ35" s="49">
        <f t="shared" si="21"/>
        <v>6891.328125</v>
      </c>
      <c r="AK35" s="46">
        <f t="shared" si="22"/>
        <v>4500</v>
      </c>
      <c r="AL35" s="46">
        <f t="shared" si="23"/>
        <v>4950</v>
      </c>
      <c r="AM35" s="46">
        <f t="shared" si="24"/>
        <v>5445</v>
      </c>
      <c r="AN35" s="47">
        <f t="shared" si="25"/>
        <v>6125.625</v>
      </c>
      <c r="AO35" s="47">
        <f t="shared" si="26"/>
        <v>6891.328125</v>
      </c>
    </row>
    <row r="36" spans="1:41" x14ac:dyDescent="0.3">
      <c r="A36" s="33" t="s">
        <v>54</v>
      </c>
      <c r="B36" s="34" t="s">
        <v>81</v>
      </c>
      <c r="C36" s="35" t="s">
        <v>41</v>
      </c>
      <c r="D36" s="36" t="s">
        <v>42</v>
      </c>
      <c r="E36" s="33" t="s">
        <v>43</v>
      </c>
      <c r="F36" s="37">
        <v>28000</v>
      </c>
      <c r="G36" s="50">
        <f t="shared" si="36"/>
        <v>31500</v>
      </c>
      <c r="H36" s="39">
        <f t="shared" si="37"/>
        <v>30800.000000000004</v>
      </c>
      <c r="I36" s="39">
        <f t="shared" si="38"/>
        <v>34650.000000000007</v>
      </c>
      <c r="J36" s="39">
        <f>H36*1.1</f>
        <v>33880.000000000007</v>
      </c>
      <c r="K36" s="39">
        <f t="shared" si="39"/>
        <v>38115.000000000007</v>
      </c>
      <c r="L36" s="39">
        <f t="shared" si="40"/>
        <v>38115.000000000007</v>
      </c>
      <c r="M36" s="39">
        <f>L36*1.125</f>
        <v>42879.375000000007</v>
      </c>
      <c r="N36" s="39">
        <f t="shared" si="41"/>
        <v>42879.375000000007</v>
      </c>
      <c r="O36" s="39">
        <f>N36*1.125</f>
        <v>48239.296875000007</v>
      </c>
      <c r="P36" s="50">
        <v>245</v>
      </c>
      <c r="Q36" s="50">
        <v>295</v>
      </c>
      <c r="R36" s="38">
        <f t="shared" si="9"/>
        <v>330.4</v>
      </c>
      <c r="S36" s="39">
        <f t="shared" si="42"/>
        <v>183.75</v>
      </c>
      <c r="T36" s="39">
        <f t="shared" si="42"/>
        <v>221.25</v>
      </c>
      <c r="U36" s="39">
        <f t="shared" si="42"/>
        <v>247.79999999999998</v>
      </c>
      <c r="V36" s="39">
        <f t="shared" si="27"/>
        <v>117</v>
      </c>
      <c r="W36" s="38">
        <f t="shared" si="11"/>
        <v>156</v>
      </c>
      <c r="X36" s="40">
        <v>130</v>
      </c>
      <c r="Y36" s="38">
        <f t="shared" si="12"/>
        <v>97.5</v>
      </c>
      <c r="Z36" s="38">
        <f t="shared" si="13"/>
        <v>87.75</v>
      </c>
      <c r="AA36" s="38">
        <f t="shared" si="14"/>
        <v>85.995000000000005</v>
      </c>
      <c r="AB36" s="38">
        <v>60</v>
      </c>
      <c r="AC36" s="41">
        <v>58.5</v>
      </c>
      <c r="AD36" s="41">
        <f t="shared" si="15"/>
        <v>85.995000000000005</v>
      </c>
      <c r="AE36" s="38">
        <f t="shared" si="16"/>
        <v>84.275100000000009</v>
      </c>
      <c r="AF36" s="38">
        <f t="shared" si="17"/>
        <v>3733.3333333333335</v>
      </c>
      <c r="AG36" s="38">
        <f t="shared" si="18"/>
        <v>4106.666666666667</v>
      </c>
      <c r="AH36" s="38">
        <f t="shared" si="19"/>
        <v>4517.3333333333339</v>
      </c>
      <c r="AI36" s="42">
        <f t="shared" si="20"/>
        <v>4764.3750000000009</v>
      </c>
      <c r="AJ36" s="42">
        <f t="shared" si="21"/>
        <v>5359.9218750000009</v>
      </c>
      <c r="AK36" s="38">
        <f t="shared" si="22"/>
        <v>3500</v>
      </c>
      <c r="AL36" s="38">
        <f t="shared" si="23"/>
        <v>3850.0000000000005</v>
      </c>
      <c r="AM36" s="38">
        <f t="shared" si="24"/>
        <v>4235.0000000000009</v>
      </c>
      <c r="AN36" s="40">
        <f t="shared" si="25"/>
        <v>4764.3750000000009</v>
      </c>
      <c r="AO36" s="40">
        <f t="shared" si="26"/>
        <v>5359.9218750000009</v>
      </c>
    </row>
    <row r="37" spans="1:41" x14ac:dyDescent="0.3">
      <c r="A37" s="33" t="s">
        <v>39</v>
      </c>
      <c r="B37" s="34" t="s">
        <v>82</v>
      </c>
      <c r="C37" s="35" t="s">
        <v>41</v>
      </c>
      <c r="D37" s="36" t="s">
        <v>42</v>
      </c>
      <c r="E37" s="33" t="s">
        <v>43</v>
      </c>
      <c r="F37" s="37">
        <v>48000</v>
      </c>
      <c r="G37" s="50">
        <f t="shared" si="36"/>
        <v>54000</v>
      </c>
      <c r="H37" s="39">
        <v>52500</v>
      </c>
      <c r="I37" s="39">
        <f t="shared" si="38"/>
        <v>59062.5</v>
      </c>
      <c r="J37" s="39">
        <f t="shared" ref="J37" si="49">H37*1.15</f>
        <v>60374.999999999993</v>
      </c>
      <c r="K37" s="39">
        <f t="shared" si="39"/>
        <v>67921.874999999985</v>
      </c>
      <c r="L37" s="39">
        <f t="shared" si="40"/>
        <v>67921.874999999985</v>
      </c>
      <c r="M37" s="39">
        <f t="shared" ref="M37" si="50">L37*1.15</f>
        <v>78110.156249999971</v>
      </c>
      <c r="N37" s="39">
        <f t="shared" si="41"/>
        <v>78110.156249999971</v>
      </c>
      <c r="O37" s="39">
        <f t="shared" ref="O37" si="51">N37*1.15</f>
        <v>89826.679687499956</v>
      </c>
      <c r="P37" s="50">
        <v>375</v>
      </c>
      <c r="Q37" s="50">
        <v>395</v>
      </c>
      <c r="R37" s="38">
        <f t="shared" si="9"/>
        <v>442.4</v>
      </c>
      <c r="S37" s="39">
        <f t="shared" si="42"/>
        <v>281.25</v>
      </c>
      <c r="T37" s="39">
        <f t="shared" si="42"/>
        <v>296.25</v>
      </c>
      <c r="U37" s="39">
        <f t="shared" si="42"/>
        <v>331.79999999999995</v>
      </c>
      <c r="V37" s="39">
        <f t="shared" si="27"/>
        <v>175.5</v>
      </c>
      <c r="W37" s="38">
        <f t="shared" si="11"/>
        <v>234</v>
      </c>
      <c r="X37" s="40">
        <v>195</v>
      </c>
      <c r="Y37" s="38">
        <f t="shared" si="12"/>
        <v>146.25</v>
      </c>
      <c r="Z37" s="38">
        <f t="shared" si="13"/>
        <v>131.625</v>
      </c>
      <c r="AA37" s="38">
        <f t="shared" si="14"/>
        <v>128.99250000000001</v>
      </c>
      <c r="AB37" s="38">
        <v>60</v>
      </c>
      <c r="AC37" s="41">
        <v>58.5</v>
      </c>
      <c r="AD37" s="41">
        <f t="shared" si="15"/>
        <v>128.99250000000001</v>
      </c>
      <c r="AE37" s="38">
        <f t="shared" si="16"/>
        <v>126.41265000000001</v>
      </c>
      <c r="AF37" s="38">
        <f t="shared" si="17"/>
        <v>6400</v>
      </c>
      <c r="AG37" s="38">
        <f t="shared" si="18"/>
        <v>7000</v>
      </c>
      <c r="AH37" s="38">
        <f t="shared" si="19"/>
        <v>8049.9999999999991</v>
      </c>
      <c r="AI37" s="42">
        <f t="shared" si="20"/>
        <v>8490.2343749999982</v>
      </c>
      <c r="AJ37" s="42">
        <f t="shared" si="21"/>
        <v>9763.7695312499964</v>
      </c>
      <c r="AK37" s="38">
        <f t="shared" si="22"/>
        <v>6000</v>
      </c>
      <c r="AL37" s="38">
        <f t="shared" si="23"/>
        <v>6562.5</v>
      </c>
      <c r="AM37" s="38">
        <f t="shared" si="24"/>
        <v>7546.8749999999991</v>
      </c>
      <c r="AN37" s="40">
        <f t="shared" si="25"/>
        <v>8490.2343749999982</v>
      </c>
      <c r="AO37" s="40">
        <f t="shared" si="26"/>
        <v>9763.7695312499964</v>
      </c>
    </row>
    <row r="38" spans="1:41" x14ac:dyDescent="0.3">
      <c r="A38" s="33" t="s">
        <v>44</v>
      </c>
      <c r="B38" s="34" t="s">
        <v>83</v>
      </c>
      <c r="C38" s="35" t="s">
        <v>41</v>
      </c>
      <c r="D38" s="36" t="s">
        <v>46</v>
      </c>
      <c r="E38" s="33" t="s">
        <v>43</v>
      </c>
      <c r="F38" s="43">
        <v>36000</v>
      </c>
      <c r="G38" s="44">
        <f t="shared" si="36"/>
        <v>40500</v>
      </c>
      <c r="H38" s="45">
        <f t="shared" ref="H38:H44" si="52">F38*1.1</f>
        <v>39600</v>
      </c>
      <c r="I38" s="45">
        <f t="shared" si="38"/>
        <v>44550</v>
      </c>
      <c r="J38" s="45">
        <f t="shared" ref="J38:J41" si="53">H38*1.1</f>
        <v>43560</v>
      </c>
      <c r="K38" s="45">
        <f t="shared" si="39"/>
        <v>49005</v>
      </c>
      <c r="L38" s="45">
        <f t="shared" si="40"/>
        <v>49005</v>
      </c>
      <c r="M38" s="45">
        <f t="shared" ref="M38:M41" si="54">L38*1.125</f>
        <v>55130.625</v>
      </c>
      <c r="N38" s="45">
        <f t="shared" si="41"/>
        <v>55130.625</v>
      </c>
      <c r="O38" s="45">
        <f t="shared" ref="O38:O41" si="55">N38*1.125</f>
        <v>62021.953125</v>
      </c>
      <c r="P38" s="44">
        <v>315</v>
      </c>
      <c r="Q38" s="44">
        <v>345</v>
      </c>
      <c r="R38" s="46">
        <f t="shared" si="9"/>
        <v>386.4</v>
      </c>
      <c r="S38" s="45">
        <f t="shared" si="42"/>
        <v>236.25</v>
      </c>
      <c r="T38" s="45">
        <f t="shared" si="42"/>
        <v>258.75</v>
      </c>
      <c r="U38" s="48">
        <v>51.75</v>
      </c>
      <c r="V38" s="45">
        <f t="shared" si="27"/>
        <v>166.5</v>
      </c>
      <c r="W38" s="46">
        <f t="shared" si="11"/>
        <v>222</v>
      </c>
      <c r="X38" s="47">
        <v>185</v>
      </c>
      <c r="Y38" s="46">
        <f t="shared" si="12"/>
        <v>138.75</v>
      </c>
      <c r="Z38" s="46">
        <f t="shared" si="13"/>
        <v>124.875</v>
      </c>
      <c r="AA38" s="46">
        <f t="shared" si="14"/>
        <v>122.3775</v>
      </c>
      <c r="AB38" s="46">
        <v>50</v>
      </c>
      <c r="AC38" s="48">
        <v>51.75</v>
      </c>
      <c r="AD38" s="48">
        <f t="shared" si="15"/>
        <v>122.3775</v>
      </c>
      <c r="AE38" s="46">
        <f t="shared" si="16"/>
        <v>119.92994999999999</v>
      </c>
      <c r="AF38" s="46">
        <f t="shared" si="17"/>
        <v>4800</v>
      </c>
      <c r="AG38" s="46">
        <f t="shared" si="18"/>
        <v>5280</v>
      </c>
      <c r="AH38" s="46">
        <f t="shared" si="19"/>
        <v>5808</v>
      </c>
      <c r="AI38" s="49">
        <f t="shared" si="20"/>
        <v>6125.625</v>
      </c>
      <c r="AJ38" s="49">
        <f t="shared" si="21"/>
        <v>6891.328125</v>
      </c>
      <c r="AK38" s="46">
        <f t="shared" si="22"/>
        <v>4500</v>
      </c>
      <c r="AL38" s="46">
        <f t="shared" si="23"/>
        <v>4950</v>
      </c>
      <c r="AM38" s="46">
        <f t="shared" si="24"/>
        <v>5445</v>
      </c>
      <c r="AN38" s="47">
        <f t="shared" si="25"/>
        <v>6125.625</v>
      </c>
      <c r="AO38" s="47">
        <f t="shared" si="26"/>
        <v>6891.328125</v>
      </c>
    </row>
    <row r="39" spans="1:41" x14ac:dyDescent="0.3">
      <c r="A39" s="33" t="s">
        <v>39</v>
      </c>
      <c r="B39" s="34" t="s">
        <v>84</v>
      </c>
      <c r="C39" s="35" t="s">
        <v>41</v>
      </c>
      <c r="D39" s="36" t="s">
        <v>42</v>
      </c>
      <c r="E39" s="33" t="s">
        <v>43</v>
      </c>
      <c r="F39" s="37">
        <v>5995</v>
      </c>
      <c r="G39" s="37">
        <f t="shared" si="36"/>
        <v>6744.375</v>
      </c>
      <c r="H39" s="39">
        <f t="shared" si="52"/>
        <v>6594.5000000000009</v>
      </c>
      <c r="I39" s="38">
        <f t="shared" si="38"/>
        <v>7418.8125000000009</v>
      </c>
      <c r="J39" s="39">
        <f t="shared" si="53"/>
        <v>7253.9500000000016</v>
      </c>
      <c r="K39" s="39">
        <f t="shared" si="39"/>
        <v>8160.6937500000022</v>
      </c>
      <c r="L39" s="38">
        <f t="shared" si="40"/>
        <v>8160.6937500000022</v>
      </c>
      <c r="M39" s="39">
        <f t="shared" si="54"/>
        <v>9180.7804687500029</v>
      </c>
      <c r="N39" s="38">
        <f t="shared" si="41"/>
        <v>9180.7804687500029</v>
      </c>
      <c r="O39" s="39">
        <f t="shared" si="55"/>
        <v>10328.378027343753</v>
      </c>
      <c r="P39" s="50">
        <v>165</v>
      </c>
      <c r="Q39" s="50">
        <v>185</v>
      </c>
      <c r="R39" s="38">
        <f t="shared" si="9"/>
        <v>207.2</v>
      </c>
      <c r="S39" s="39">
        <f t="shared" si="42"/>
        <v>123.75</v>
      </c>
      <c r="T39" s="39">
        <f t="shared" si="42"/>
        <v>138.75</v>
      </c>
      <c r="U39" s="39">
        <f t="shared" si="42"/>
        <v>155.39999999999998</v>
      </c>
      <c r="V39" s="39">
        <f t="shared" si="27"/>
        <v>121.5</v>
      </c>
      <c r="W39" s="38">
        <f t="shared" si="11"/>
        <v>162</v>
      </c>
      <c r="X39" s="40">
        <v>135</v>
      </c>
      <c r="Y39" s="38">
        <f t="shared" si="12"/>
        <v>101.25</v>
      </c>
      <c r="Z39" s="38">
        <f t="shared" si="13"/>
        <v>91.125</v>
      </c>
      <c r="AA39" s="38">
        <f t="shared" si="14"/>
        <v>89.302499999999995</v>
      </c>
      <c r="AB39" s="38">
        <v>15</v>
      </c>
      <c r="AC39" s="41">
        <v>17.100000000000001</v>
      </c>
      <c r="AD39" s="41">
        <f t="shared" si="15"/>
        <v>89.302499999999995</v>
      </c>
      <c r="AE39" s="38">
        <f t="shared" si="16"/>
        <v>87.516449999999992</v>
      </c>
      <c r="AF39" s="38">
        <f t="shared" si="17"/>
        <v>799.33333333333337</v>
      </c>
      <c r="AG39" s="38">
        <f t="shared" si="18"/>
        <v>879.26666666666677</v>
      </c>
      <c r="AH39" s="38">
        <f t="shared" si="19"/>
        <v>967.1933333333335</v>
      </c>
      <c r="AI39" s="42">
        <f t="shared" si="20"/>
        <v>1020.0867187500003</v>
      </c>
      <c r="AJ39" s="42">
        <f t="shared" si="21"/>
        <v>1147.5975585937504</v>
      </c>
      <c r="AK39" s="38">
        <f t="shared" si="22"/>
        <v>749.375</v>
      </c>
      <c r="AL39" s="38">
        <f t="shared" si="23"/>
        <v>824.31250000000011</v>
      </c>
      <c r="AM39" s="38">
        <f t="shared" si="24"/>
        <v>906.7437500000002</v>
      </c>
      <c r="AN39" s="40">
        <f t="shared" si="25"/>
        <v>1020.0867187500003</v>
      </c>
      <c r="AO39" s="40">
        <f t="shared" si="26"/>
        <v>1147.5975585937504</v>
      </c>
    </row>
    <row r="40" spans="1:41" x14ac:dyDescent="0.3">
      <c r="A40" s="33" t="s">
        <v>44</v>
      </c>
      <c r="B40" s="34" t="s">
        <v>85</v>
      </c>
      <c r="C40" s="35" t="s">
        <v>41</v>
      </c>
      <c r="D40" s="36" t="s">
        <v>46</v>
      </c>
      <c r="E40" s="33" t="s">
        <v>43</v>
      </c>
      <c r="F40" s="43">
        <v>50000</v>
      </c>
      <c r="G40" s="44">
        <f t="shared" si="36"/>
        <v>56250</v>
      </c>
      <c r="H40" s="45">
        <f t="shared" si="52"/>
        <v>55000.000000000007</v>
      </c>
      <c r="I40" s="45">
        <f t="shared" si="38"/>
        <v>61875.000000000007</v>
      </c>
      <c r="J40" s="45">
        <f t="shared" si="53"/>
        <v>60500.000000000015</v>
      </c>
      <c r="K40" s="45">
        <f t="shared" si="39"/>
        <v>68062.500000000015</v>
      </c>
      <c r="L40" s="45">
        <f t="shared" si="40"/>
        <v>68062.500000000015</v>
      </c>
      <c r="M40" s="45">
        <f t="shared" si="54"/>
        <v>76570.312500000015</v>
      </c>
      <c r="N40" s="45">
        <f t="shared" si="41"/>
        <v>76570.312500000015</v>
      </c>
      <c r="O40" s="45">
        <f t="shared" si="55"/>
        <v>86141.601562500015</v>
      </c>
      <c r="P40" s="44">
        <v>355</v>
      </c>
      <c r="Q40" s="44">
        <v>395</v>
      </c>
      <c r="R40" s="46">
        <f t="shared" si="9"/>
        <v>442.4</v>
      </c>
      <c r="S40" s="45">
        <f t="shared" si="42"/>
        <v>266.25</v>
      </c>
      <c r="T40" s="45">
        <f t="shared" si="42"/>
        <v>296.25</v>
      </c>
      <c r="U40" s="45">
        <f t="shared" si="42"/>
        <v>331.79999999999995</v>
      </c>
      <c r="V40" s="45">
        <f t="shared" si="27"/>
        <v>130.5</v>
      </c>
      <c r="W40" s="46">
        <f t="shared" si="11"/>
        <v>174</v>
      </c>
      <c r="X40" s="47">
        <v>145</v>
      </c>
      <c r="Y40" s="46">
        <f t="shared" si="12"/>
        <v>108.75</v>
      </c>
      <c r="Z40" s="46">
        <f t="shared" si="13"/>
        <v>97.875</v>
      </c>
      <c r="AA40" s="46">
        <f t="shared" si="14"/>
        <v>95.917500000000004</v>
      </c>
      <c r="AB40" s="46">
        <v>65</v>
      </c>
      <c r="AC40" s="48">
        <v>65.25</v>
      </c>
      <c r="AD40" s="48">
        <f t="shared" si="15"/>
        <v>95.917500000000004</v>
      </c>
      <c r="AE40" s="46">
        <f t="shared" si="16"/>
        <v>93.99915</v>
      </c>
      <c r="AF40" s="46">
        <f t="shared" si="17"/>
        <v>6666.666666666667</v>
      </c>
      <c r="AG40" s="46">
        <f t="shared" si="18"/>
        <v>7333.3333333333339</v>
      </c>
      <c r="AH40" s="46">
        <f t="shared" si="19"/>
        <v>8066.6666666666688</v>
      </c>
      <c r="AI40" s="49">
        <f t="shared" si="20"/>
        <v>8507.8125000000018</v>
      </c>
      <c r="AJ40" s="49">
        <f t="shared" si="21"/>
        <v>9571.2890625000018</v>
      </c>
      <c r="AK40" s="46">
        <f t="shared" si="22"/>
        <v>6250</v>
      </c>
      <c r="AL40" s="46">
        <f t="shared" si="23"/>
        <v>6875.0000000000009</v>
      </c>
      <c r="AM40" s="46">
        <f t="shared" si="24"/>
        <v>7562.5000000000018</v>
      </c>
      <c r="AN40" s="47">
        <f t="shared" si="25"/>
        <v>8507.8125000000018</v>
      </c>
      <c r="AO40" s="47">
        <f t="shared" si="26"/>
        <v>9571.2890625000018</v>
      </c>
    </row>
    <row r="41" spans="1:41" x14ac:dyDescent="0.3">
      <c r="A41" s="33" t="s">
        <v>44</v>
      </c>
      <c r="B41" s="34" t="s">
        <v>86</v>
      </c>
      <c r="C41" s="35" t="s">
        <v>41</v>
      </c>
      <c r="D41" s="36" t="s">
        <v>46</v>
      </c>
      <c r="E41" s="33" t="s">
        <v>43</v>
      </c>
      <c r="F41" s="43">
        <v>72000</v>
      </c>
      <c r="G41" s="44">
        <f t="shared" si="36"/>
        <v>81000</v>
      </c>
      <c r="H41" s="45">
        <f t="shared" si="52"/>
        <v>79200</v>
      </c>
      <c r="I41" s="45">
        <f t="shared" si="38"/>
        <v>89100</v>
      </c>
      <c r="J41" s="45">
        <f t="shared" si="53"/>
        <v>87120</v>
      </c>
      <c r="K41" s="45">
        <f t="shared" si="39"/>
        <v>98010</v>
      </c>
      <c r="L41" s="45">
        <f t="shared" si="40"/>
        <v>98010</v>
      </c>
      <c r="M41" s="45">
        <f t="shared" si="54"/>
        <v>110261.25</v>
      </c>
      <c r="N41" s="45">
        <f t="shared" si="41"/>
        <v>110261.25</v>
      </c>
      <c r="O41" s="45">
        <f t="shared" si="55"/>
        <v>124043.90625</v>
      </c>
      <c r="P41" s="44">
        <v>445</v>
      </c>
      <c r="Q41" s="44">
        <v>495</v>
      </c>
      <c r="R41" s="46">
        <f t="shared" si="9"/>
        <v>554.4</v>
      </c>
      <c r="S41" s="45">
        <f t="shared" si="42"/>
        <v>333.75</v>
      </c>
      <c r="T41" s="45">
        <f t="shared" si="42"/>
        <v>371.25</v>
      </c>
      <c r="U41" s="45">
        <f t="shared" si="42"/>
        <v>415.79999999999995</v>
      </c>
      <c r="V41" s="45">
        <f t="shared" si="27"/>
        <v>175.5</v>
      </c>
      <c r="W41" s="46">
        <f t="shared" si="11"/>
        <v>234</v>
      </c>
      <c r="X41" s="47">
        <v>195</v>
      </c>
      <c r="Y41" s="46">
        <f t="shared" si="12"/>
        <v>146.25</v>
      </c>
      <c r="Z41" s="46">
        <f t="shared" si="13"/>
        <v>131.625</v>
      </c>
      <c r="AA41" s="46">
        <f t="shared" si="14"/>
        <v>128.99250000000001</v>
      </c>
      <c r="AB41" s="46">
        <v>90</v>
      </c>
      <c r="AC41" s="48">
        <v>89.55</v>
      </c>
      <c r="AD41" s="48">
        <f t="shared" si="15"/>
        <v>128.99250000000001</v>
      </c>
      <c r="AE41" s="46">
        <f t="shared" si="16"/>
        <v>126.41265000000001</v>
      </c>
      <c r="AF41" s="46">
        <f t="shared" si="17"/>
        <v>9600</v>
      </c>
      <c r="AG41" s="46">
        <f t="shared" si="18"/>
        <v>10560</v>
      </c>
      <c r="AH41" s="46">
        <f t="shared" si="19"/>
        <v>11616</v>
      </c>
      <c r="AI41" s="49">
        <f t="shared" si="20"/>
        <v>12251.25</v>
      </c>
      <c r="AJ41" s="49">
        <f t="shared" si="21"/>
        <v>13782.65625</v>
      </c>
      <c r="AK41" s="46">
        <f t="shared" si="22"/>
        <v>9000</v>
      </c>
      <c r="AL41" s="46">
        <f t="shared" si="23"/>
        <v>9900</v>
      </c>
      <c r="AM41" s="46">
        <f t="shared" si="24"/>
        <v>10890</v>
      </c>
      <c r="AN41" s="47">
        <f t="shared" si="25"/>
        <v>12251.25</v>
      </c>
      <c r="AO41" s="47">
        <f t="shared" si="26"/>
        <v>13782.65625</v>
      </c>
    </row>
    <row r="42" spans="1:41" x14ac:dyDescent="0.3">
      <c r="A42" s="33" t="s">
        <v>39</v>
      </c>
      <c r="B42" s="34" t="s">
        <v>87</v>
      </c>
      <c r="C42" s="35" t="s">
        <v>41</v>
      </c>
      <c r="D42" s="36" t="s">
        <v>42</v>
      </c>
      <c r="E42" s="33" t="s">
        <v>43</v>
      </c>
      <c r="F42" s="37">
        <v>34000</v>
      </c>
      <c r="G42" s="50">
        <f t="shared" si="36"/>
        <v>38250</v>
      </c>
      <c r="H42" s="39">
        <f t="shared" si="52"/>
        <v>37400</v>
      </c>
      <c r="I42" s="39">
        <f t="shared" si="38"/>
        <v>42075</v>
      </c>
      <c r="J42" s="39">
        <f>H42*1.1</f>
        <v>41140</v>
      </c>
      <c r="K42" s="39">
        <f t="shared" si="39"/>
        <v>46282.5</v>
      </c>
      <c r="L42" s="39">
        <f t="shared" si="40"/>
        <v>46282.5</v>
      </c>
      <c r="M42" s="39">
        <f>L42*1.125</f>
        <v>52067.8125</v>
      </c>
      <c r="N42" s="39">
        <f t="shared" si="41"/>
        <v>52067.8125</v>
      </c>
      <c r="O42" s="39">
        <f>N42*1.125</f>
        <v>58576.2890625</v>
      </c>
      <c r="P42" s="50">
        <v>275</v>
      </c>
      <c r="Q42" s="50">
        <v>325</v>
      </c>
      <c r="R42" s="38">
        <f t="shared" si="9"/>
        <v>364</v>
      </c>
      <c r="S42" s="39">
        <f t="shared" ref="S42:U45" si="56">P42*0.75</f>
        <v>206.25</v>
      </c>
      <c r="T42" s="39">
        <f t="shared" si="56"/>
        <v>243.75</v>
      </c>
      <c r="U42" s="39">
        <f t="shared" si="56"/>
        <v>273</v>
      </c>
      <c r="V42" s="39">
        <f t="shared" si="27"/>
        <v>117</v>
      </c>
      <c r="W42" s="38">
        <f t="shared" si="11"/>
        <v>156</v>
      </c>
      <c r="X42" s="40">
        <v>130</v>
      </c>
      <c r="Y42" s="38">
        <f t="shared" si="12"/>
        <v>97.5</v>
      </c>
      <c r="Z42" s="38">
        <f t="shared" si="13"/>
        <v>87.75</v>
      </c>
      <c r="AA42" s="38">
        <f t="shared" si="14"/>
        <v>85.995000000000005</v>
      </c>
      <c r="AB42" s="38">
        <v>45</v>
      </c>
      <c r="AC42" s="41">
        <v>47.25</v>
      </c>
      <c r="AD42" s="41">
        <f t="shared" si="15"/>
        <v>85.995000000000005</v>
      </c>
      <c r="AE42" s="38">
        <f t="shared" si="16"/>
        <v>84.275100000000009</v>
      </c>
      <c r="AF42" s="38">
        <f t="shared" si="17"/>
        <v>4533.333333333333</v>
      </c>
      <c r="AG42" s="38">
        <f t="shared" si="18"/>
        <v>4986.666666666667</v>
      </c>
      <c r="AH42" s="38">
        <f t="shared" si="19"/>
        <v>5485.333333333333</v>
      </c>
      <c r="AI42" s="42">
        <f t="shared" si="20"/>
        <v>5785.3125</v>
      </c>
      <c r="AJ42" s="42">
        <f t="shared" si="21"/>
        <v>6508.4765625</v>
      </c>
      <c r="AK42" s="38">
        <f t="shared" si="22"/>
        <v>4250</v>
      </c>
      <c r="AL42" s="38">
        <f t="shared" si="23"/>
        <v>4675</v>
      </c>
      <c r="AM42" s="38">
        <f t="shared" si="24"/>
        <v>5142.5</v>
      </c>
      <c r="AN42" s="40">
        <f t="shared" si="25"/>
        <v>5785.3125</v>
      </c>
      <c r="AO42" s="40">
        <f t="shared" si="26"/>
        <v>6508.4765625</v>
      </c>
    </row>
    <row r="43" spans="1:41" x14ac:dyDescent="0.3">
      <c r="A43" s="33" t="s">
        <v>74</v>
      </c>
      <c r="B43" s="34" t="s">
        <v>88</v>
      </c>
      <c r="C43" s="35" t="s">
        <v>41</v>
      </c>
      <c r="D43" s="36" t="s">
        <v>42</v>
      </c>
      <c r="E43" s="33" t="s">
        <v>43</v>
      </c>
      <c r="F43" s="37">
        <v>26000</v>
      </c>
      <c r="G43" s="50">
        <f t="shared" si="36"/>
        <v>29250</v>
      </c>
      <c r="H43" s="39">
        <f t="shared" si="52"/>
        <v>28600.000000000004</v>
      </c>
      <c r="I43" s="39">
        <f t="shared" si="38"/>
        <v>32175.000000000004</v>
      </c>
      <c r="J43" s="39">
        <f t="shared" ref="J43:J44" si="57">H43*1.1</f>
        <v>31460.000000000007</v>
      </c>
      <c r="K43" s="39">
        <f t="shared" si="39"/>
        <v>35392.500000000007</v>
      </c>
      <c r="L43" s="39">
        <f t="shared" si="40"/>
        <v>35392.500000000007</v>
      </c>
      <c r="M43" s="39">
        <f t="shared" ref="M43:M44" si="58">L43*1.125</f>
        <v>39816.562500000007</v>
      </c>
      <c r="N43" s="39">
        <f t="shared" si="41"/>
        <v>39816.562500000007</v>
      </c>
      <c r="O43" s="39">
        <f t="shared" ref="O43:O44" si="59">N43*1.125</f>
        <v>44793.632812500007</v>
      </c>
      <c r="P43" s="50">
        <v>295</v>
      </c>
      <c r="Q43" s="50">
        <v>345</v>
      </c>
      <c r="R43" s="38">
        <f t="shared" si="9"/>
        <v>386.4</v>
      </c>
      <c r="S43" s="39">
        <f t="shared" si="56"/>
        <v>221.25</v>
      </c>
      <c r="T43" s="39">
        <f t="shared" si="56"/>
        <v>258.75</v>
      </c>
      <c r="U43" s="39">
        <f t="shared" si="56"/>
        <v>289.79999999999995</v>
      </c>
      <c r="V43" s="39">
        <f t="shared" si="27"/>
        <v>117</v>
      </c>
      <c r="W43" s="38">
        <f t="shared" si="11"/>
        <v>156</v>
      </c>
      <c r="X43" s="40">
        <v>130</v>
      </c>
      <c r="Y43" s="38">
        <f t="shared" si="12"/>
        <v>97.5</v>
      </c>
      <c r="Z43" s="38">
        <f t="shared" si="13"/>
        <v>87.75</v>
      </c>
      <c r="AA43" s="38">
        <f t="shared" si="14"/>
        <v>85.995000000000005</v>
      </c>
      <c r="AB43" s="38">
        <v>50</v>
      </c>
      <c r="AC43" s="41">
        <v>49.5</v>
      </c>
      <c r="AD43" s="41">
        <f t="shared" si="15"/>
        <v>85.995000000000005</v>
      </c>
      <c r="AE43" s="38">
        <f t="shared" si="16"/>
        <v>84.275100000000009</v>
      </c>
      <c r="AF43" s="38">
        <f t="shared" si="17"/>
        <v>3466.6666666666665</v>
      </c>
      <c r="AG43" s="38">
        <f t="shared" si="18"/>
        <v>3813.3333333333339</v>
      </c>
      <c r="AH43" s="38">
        <f t="shared" si="19"/>
        <v>4194.6666666666679</v>
      </c>
      <c r="AI43" s="42">
        <f t="shared" si="20"/>
        <v>4424.0625000000009</v>
      </c>
      <c r="AJ43" s="42">
        <f t="shared" si="21"/>
        <v>4977.0703125000009</v>
      </c>
      <c r="AK43" s="38">
        <f t="shared" si="22"/>
        <v>3250</v>
      </c>
      <c r="AL43" s="38">
        <f t="shared" si="23"/>
        <v>3575.0000000000005</v>
      </c>
      <c r="AM43" s="38">
        <f t="shared" si="24"/>
        <v>3932.5000000000009</v>
      </c>
      <c r="AN43" s="40">
        <f t="shared" si="25"/>
        <v>4424.0625000000009</v>
      </c>
      <c r="AO43" s="40">
        <f t="shared" si="26"/>
        <v>4977.0703125000009</v>
      </c>
    </row>
    <row r="44" spans="1:41" x14ac:dyDescent="0.3">
      <c r="A44" s="33" t="s">
        <v>44</v>
      </c>
      <c r="B44" s="34" t="s">
        <v>89</v>
      </c>
      <c r="C44" s="35" t="s">
        <v>41</v>
      </c>
      <c r="D44" s="36" t="s">
        <v>90</v>
      </c>
      <c r="E44" s="33" t="s">
        <v>43</v>
      </c>
      <c r="F44" s="51">
        <v>36000</v>
      </c>
      <c r="G44" s="52">
        <f>F44*1.11</f>
        <v>39960</v>
      </c>
      <c r="H44" s="53">
        <f t="shared" si="52"/>
        <v>39600</v>
      </c>
      <c r="I44" s="53">
        <f>H44*1.11</f>
        <v>43956.000000000007</v>
      </c>
      <c r="J44" s="53">
        <f t="shared" si="57"/>
        <v>43560</v>
      </c>
      <c r="K44" s="53">
        <f t="shared" si="39"/>
        <v>49005</v>
      </c>
      <c r="L44" s="53">
        <f t="shared" si="40"/>
        <v>49005</v>
      </c>
      <c r="M44" s="53">
        <f t="shared" si="58"/>
        <v>55130.625</v>
      </c>
      <c r="N44" s="53">
        <f t="shared" si="41"/>
        <v>55130.625</v>
      </c>
      <c r="O44" s="53">
        <f t="shared" si="59"/>
        <v>62021.953125</v>
      </c>
      <c r="P44" s="52">
        <v>295</v>
      </c>
      <c r="Q44" s="52">
        <v>345</v>
      </c>
      <c r="R44" s="54">
        <f t="shared" si="9"/>
        <v>386.4</v>
      </c>
      <c r="S44" s="53">
        <f t="shared" si="56"/>
        <v>221.25</v>
      </c>
      <c r="T44" s="53">
        <f t="shared" si="56"/>
        <v>258.75</v>
      </c>
      <c r="U44" s="53">
        <v>345</v>
      </c>
      <c r="V44" s="53">
        <f t="shared" si="27"/>
        <v>130.5</v>
      </c>
      <c r="W44" s="54">
        <f t="shared" si="11"/>
        <v>174</v>
      </c>
      <c r="X44" s="55">
        <v>145</v>
      </c>
      <c r="Y44" s="54">
        <f t="shared" si="12"/>
        <v>108.75</v>
      </c>
      <c r="Z44" s="54">
        <f t="shared" si="13"/>
        <v>97.875</v>
      </c>
      <c r="AA44" s="54">
        <f t="shared" si="14"/>
        <v>95.917500000000004</v>
      </c>
      <c r="AB44" s="54">
        <v>65</v>
      </c>
      <c r="AC44" s="56">
        <v>65.25</v>
      </c>
      <c r="AD44" s="56">
        <f t="shared" si="15"/>
        <v>95.917500000000004</v>
      </c>
      <c r="AE44" s="54">
        <f t="shared" si="16"/>
        <v>93.99915</v>
      </c>
      <c r="AF44" s="54">
        <f t="shared" si="17"/>
        <v>4800</v>
      </c>
      <c r="AG44" s="54">
        <f t="shared" si="18"/>
        <v>5280</v>
      </c>
      <c r="AH44" s="54">
        <f t="shared" si="19"/>
        <v>5808</v>
      </c>
      <c r="AI44" s="57">
        <f t="shared" si="20"/>
        <v>6125.625</v>
      </c>
      <c r="AJ44" s="57">
        <f t="shared" si="21"/>
        <v>6891.328125</v>
      </c>
      <c r="AK44" s="54">
        <f t="shared" si="22"/>
        <v>4500</v>
      </c>
      <c r="AL44" s="54">
        <f t="shared" si="23"/>
        <v>4950</v>
      </c>
      <c r="AM44" s="54">
        <f t="shared" si="24"/>
        <v>5445</v>
      </c>
      <c r="AN44" s="55">
        <f t="shared" si="25"/>
        <v>6125.625</v>
      </c>
      <c r="AO44" s="55">
        <f t="shared" si="26"/>
        <v>6891.328125</v>
      </c>
    </row>
    <row r="45" spans="1:41" x14ac:dyDescent="0.3">
      <c r="A45" s="33" t="s">
        <v>51</v>
      </c>
      <c r="B45" s="33" t="s">
        <v>91</v>
      </c>
      <c r="C45" s="35" t="s">
        <v>41</v>
      </c>
      <c r="D45" s="36" t="s">
        <v>42</v>
      </c>
      <c r="E45" s="33" t="s">
        <v>43</v>
      </c>
      <c r="F45" s="37">
        <v>30000</v>
      </c>
      <c r="G45" s="50">
        <f>F45*1.125</f>
        <v>33750</v>
      </c>
      <c r="H45" s="39">
        <f>F45*1.15</f>
        <v>34500</v>
      </c>
      <c r="I45" s="39">
        <f t="shared" ref="I45" si="60">H45*1.125</f>
        <v>38812.5</v>
      </c>
      <c r="J45" s="39">
        <f t="shared" ref="J45" si="61">H45*1.15</f>
        <v>39675</v>
      </c>
      <c r="K45" s="39">
        <f t="shared" si="39"/>
        <v>44634.375</v>
      </c>
      <c r="L45" s="39">
        <f t="shared" si="40"/>
        <v>44634.375</v>
      </c>
      <c r="M45" s="39">
        <f t="shared" ref="M45" si="62">L45*1.15</f>
        <v>51329.531249999993</v>
      </c>
      <c r="N45" s="39">
        <f t="shared" si="41"/>
        <v>51329.531249999993</v>
      </c>
      <c r="O45" s="39">
        <f t="shared" ref="O45" si="63">N45*1.15</f>
        <v>59028.960937499985</v>
      </c>
      <c r="P45" s="50">
        <v>345</v>
      </c>
      <c r="Q45" s="50">
        <v>395</v>
      </c>
      <c r="R45" s="38">
        <f t="shared" si="9"/>
        <v>442.4</v>
      </c>
      <c r="S45" s="39">
        <f t="shared" si="56"/>
        <v>258.75</v>
      </c>
      <c r="T45" s="39">
        <f t="shared" si="56"/>
        <v>296.25</v>
      </c>
      <c r="U45" s="39">
        <f t="shared" si="56"/>
        <v>331.79999999999995</v>
      </c>
      <c r="V45" s="39">
        <f t="shared" si="27"/>
        <v>117</v>
      </c>
      <c r="W45" s="38">
        <f t="shared" si="11"/>
        <v>156</v>
      </c>
      <c r="X45" s="40">
        <v>130</v>
      </c>
      <c r="Y45" s="38">
        <f t="shared" si="12"/>
        <v>97.5</v>
      </c>
      <c r="Z45" s="38">
        <f t="shared" si="13"/>
        <v>87.75</v>
      </c>
      <c r="AA45" s="38">
        <f t="shared" si="14"/>
        <v>85.995000000000005</v>
      </c>
      <c r="AB45" s="38">
        <v>60</v>
      </c>
      <c r="AC45" s="41">
        <v>58.5</v>
      </c>
      <c r="AD45" s="41">
        <f t="shared" si="15"/>
        <v>85.995000000000005</v>
      </c>
      <c r="AE45" s="38">
        <f t="shared" si="16"/>
        <v>84.275100000000009</v>
      </c>
      <c r="AF45" s="38">
        <f t="shared" si="17"/>
        <v>4000</v>
      </c>
      <c r="AG45" s="38">
        <f t="shared" si="18"/>
        <v>4600</v>
      </c>
      <c r="AH45" s="38">
        <f t="shared" si="19"/>
        <v>5290</v>
      </c>
      <c r="AI45" s="42">
        <f t="shared" si="20"/>
        <v>5579.296875</v>
      </c>
      <c r="AJ45" s="42">
        <f t="shared" si="21"/>
        <v>6416.1914062499991</v>
      </c>
      <c r="AK45" s="38">
        <f t="shared" si="22"/>
        <v>3750</v>
      </c>
      <c r="AL45" s="38">
        <f t="shared" si="23"/>
        <v>4312.5</v>
      </c>
      <c r="AM45" s="38">
        <f t="shared" si="24"/>
        <v>4959.375</v>
      </c>
      <c r="AN45" s="40">
        <f t="shared" si="25"/>
        <v>5579.296875</v>
      </c>
      <c r="AO45" s="40">
        <f t="shared" si="26"/>
        <v>6416.1914062499991</v>
      </c>
    </row>
    <row r="46" spans="1:41" x14ac:dyDescent="0.3">
      <c r="A46" s="33" t="s">
        <v>39</v>
      </c>
      <c r="B46" s="34" t="s">
        <v>92</v>
      </c>
      <c r="C46" s="35" t="s">
        <v>41</v>
      </c>
      <c r="D46" s="36" t="s">
        <v>42</v>
      </c>
      <c r="E46" s="33" t="s">
        <v>43</v>
      </c>
      <c r="F46" s="41">
        <v>6761</v>
      </c>
      <c r="G46" s="41">
        <v>7512</v>
      </c>
      <c r="H46" s="41">
        <v>7506</v>
      </c>
      <c r="I46" s="41">
        <v>8340</v>
      </c>
      <c r="J46" s="41">
        <v>8257</v>
      </c>
      <c r="K46" s="41">
        <v>9174</v>
      </c>
      <c r="L46" s="41">
        <v>9083</v>
      </c>
      <c r="M46" s="41">
        <v>10092</v>
      </c>
      <c r="N46" s="41">
        <v>9992</v>
      </c>
      <c r="O46" s="41">
        <v>11102</v>
      </c>
      <c r="P46" s="41">
        <v>90</v>
      </c>
      <c r="Q46" s="41">
        <v>99</v>
      </c>
      <c r="R46" s="38">
        <f t="shared" si="9"/>
        <v>110.88</v>
      </c>
      <c r="S46" s="41">
        <v>54</v>
      </c>
      <c r="T46" s="41">
        <v>59</v>
      </c>
      <c r="U46" s="41">
        <v>65</v>
      </c>
      <c r="V46" s="39">
        <f t="shared" si="27"/>
        <v>117</v>
      </c>
      <c r="W46" s="38">
        <f t="shared" si="11"/>
        <v>156</v>
      </c>
      <c r="X46" s="40">
        <v>130</v>
      </c>
      <c r="Y46" s="38">
        <f t="shared" si="12"/>
        <v>97.5</v>
      </c>
      <c r="Z46" s="38">
        <f t="shared" si="13"/>
        <v>87.75</v>
      </c>
      <c r="AA46" s="38">
        <f t="shared" si="14"/>
        <v>85.995000000000005</v>
      </c>
      <c r="AB46" s="38">
        <v>15</v>
      </c>
      <c r="AC46" s="41">
        <v>15.75</v>
      </c>
      <c r="AD46" s="41">
        <f t="shared" si="15"/>
        <v>85.995000000000005</v>
      </c>
      <c r="AE46" s="38">
        <f t="shared" si="16"/>
        <v>84.275100000000009</v>
      </c>
      <c r="AF46" s="38">
        <f t="shared" si="17"/>
        <v>901.4666666666667</v>
      </c>
      <c r="AG46" s="38">
        <f t="shared" si="18"/>
        <v>1000.8</v>
      </c>
      <c r="AH46" s="38">
        <f t="shared" si="19"/>
        <v>1100.9333333333334</v>
      </c>
      <c r="AI46" s="42">
        <f t="shared" si="20"/>
        <v>1135.375</v>
      </c>
      <c r="AJ46" s="42">
        <f t="shared" si="21"/>
        <v>1249</v>
      </c>
      <c r="AK46" s="38">
        <f t="shared" si="22"/>
        <v>845.125</v>
      </c>
      <c r="AL46" s="38">
        <f t="shared" si="23"/>
        <v>938.25</v>
      </c>
      <c r="AM46" s="38">
        <f t="shared" si="24"/>
        <v>1032.125</v>
      </c>
      <c r="AN46" s="40">
        <f t="shared" si="25"/>
        <v>1135.375</v>
      </c>
      <c r="AO46" s="40">
        <f t="shared" si="26"/>
        <v>1249</v>
      </c>
    </row>
    <row r="47" spans="1:41" x14ac:dyDescent="0.3">
      <c r="A47" s="33" t="s">
        <v>44</v>
      </c>
      <c r="B47" s="34" t="s">
        <v>93</v>
      </c>
      <c r="C47" s="35" t="s">
        <v>41</v>
      </c>
      <c r="D47" s="36" t="s">
        <v>46</v>
      </c>
      <c r="E47" s="33" t="s">
        <v>43</v>
      </c>
      <c r="F47" s="48">
        <v>38902</v>
      </c>
      <c r="G47" s="48">
        <v>43224</v>
      </c>
      <c r="H47" s="48">
        <v>43216</v>
      </c>
      <c r="I47" s="48">
        <v>48017</v>
      </c>
      <c r="J47" s="48">
        <v>47538</v>
      </c>
      <c r="K47" s="48">
        <v>52819</v>
      </c>
      <c r="L47" s="48">
        <v>52291</v>
      </c>
      <c r="M47" s="48">
        <v>58101</v>
      </c>
      <c r="N47" s="48">
        <v>57521</v>
      </c>
      <c r="O47" s="48">
        <v>63912</v>
      </c>
      <c r="P47" s="48">
        <v>334</v>
      </c>
      <c r="Q47" s="48">
        <v>368</v>
      </c>
      <c r="R47" s="46">
        <f t="shared" si="9"/>
        <v>412.15999999999997</v>
      </c>
      <c r="S47" s="48">
        <v>196</v>
      </c>
      <c r="T47" s="48">
        <v>217</v>
      </c>
      <c r="U47" s="48">
        <v>239</v>
      </c>
      <c r="V47" s="45">
        <f t="shared" si="27"/>
        <v>117</v>
      </c>
      <c r="W47" s="46">
        <f t="shared" si="11"/>
        <v>156</v>
      </c>
      <c r="X47" s="47">
        <v>130</v>
      </c>
      <c r="Y47" s="46">
        <f t="shared" si="12"/>
        <v>97.5</v>
      </c>
      <c r="Z47" s="46">
        <f t="shared" si="13"/>
        <v>87.75</v>
      </c>
      <c r="AA47" s="46">
        <f t="shared" si="14"/>
        <v>85.995000000000005</v>
      </c>
      <c r="AB47" s="46">
        <v>60</v>
      </c>
      <c r="AC47" s="48">
        <v>58.5</v>
      </c>
      <c r="AD47" s="48">
        <f t="shared" si="15"/>
        <v>85.995000000000005</v>
      </c>
      <c r="AE47" s="46">
        <f t="shared" si="16"/>
        <v>84.275100000000009</v>
      </c>
      <c r="AF47" s="46">
        <f t="shared" si="17"/>
        <v>5186.9333333333334</v>
      </c>
      <c r="AG47" s="46">
        <f t="shared" si="18"/>
        <v>5762.1333333333332</v>
      </c>
      <c r="AH47" s="46">
        <f t="shared" si="19"/>
        <v>6338.4</v>
      </c>
      <c r="AI47" s="49">
        <f t="shared" si="20"/>
        <v>6536.375</v>
      </c>
      <c r="AJ47" s="49">
        <f t="shared" si="21"/>
        <v>7190.125</v>
      </c>
      <c r="AK47" s="46">
        <f t="shared" si="22"/>
        <v>4862.75</v>
      </c>
      <c r="AL47" s="46">
        <f t="shared" si="23"/>
        <v>5402</v>
      </c>
      <c r="AM47" s="46">
        <f t="shared" si="24"/>
        <v>5942.25</v>
      </c>
      <c r="AN47" s="47">
        <f t="shared" si="25"/>
        <v>6536.375</v>
      </c>
      <c r="AO47" s="47">
        <f t="shared" si="26"/>
        <v>7190.125</v>
      </c>
    </row>
    <row r="48" spans="1:41" x14ac:dyDescent="0.3">
      <c r="A48" s="33" t="s">
        <v>54</v>
      </c>
      <c r="B48" s="34" t="s">
        <v>94</v>
      </c>
      <c r="C48" s="35" t="s">
        <v>41</v>
      </c>
      <c r="D48" s="36" t="s">
        <v>42</v>
      </c>
      <c r="E48" s="33" t="s">
        <v>43</v>
      </c>
      <c r="F48" s="41">
        <v>38837</v>
      </c>
      <c r="G48" s="41">
        <v>43152</v>
      </c>
      <c r="H48" s="41">
        <v>43146</v>
      </c>
      <c r="I48" s="41">
        <v>47940</v>
      </c>
      <c r="J48" s="41">
        <v>48006</v>
      </c>
      <c r="K48" s="41">
        <v>53340</v>
      </c>
      <c r="L48" s="41">
        <v>52807</v>
      </c>
      <c r="M48" s="41">
        <v>58674</v>
      </c>
      <c r="N48" s="41">
        <v>58088</v>
      </c>
      <c r="O48" s="41">
        <v>64542</v>
      </c>
      <c r="P48" s="41">
        <v>340</v>
      </c>
      <c r="Q48" s="41">
        <v>374</v>
      </c>
      <c r="R48" s="38">
        <f t="shared" si="9"/>
        <v>418.88</v>
      </c>
      <c r="S48" s="41">
        <v>196</v>
      </c>
      <c r="T48" s="41">
        <v>217</v>
      </c>
      <c r="U48" s="41">
        <v>239</v>
      </c>
      <c r="V48" s="39">
        <f t="shared" si="27"/>
        <v>112.5</v>
      </c>
      <c r="W48" s="38">
        <f t="shared" si="11"/>
        <v>150</v>
      </c>
      <c r="X48" s="40">
        <v>125</v>
      </c>
      <c r="Y48" s="38">
        <f t="shared" si="12"/>
        <v>93.75</v>
      </c>
      <c r="Z48" s="38">
        <f t="shared" si="13"/>
        <v>84.375</v>
      </c>
      <c r="AA48" s="38">
        <f t="shared" si="14"/>
        <v>82.6875</v>
      </c>
      <c r="AB48" s="38">
        <v>60</v>
      </c>
      <c r="AC48" s="41">
        <v>58.5</v>
      </c>
      <c r="AD48" s="41">
        <f t="shared" si="15"/>
        <v>82.6875</v>
      </c>
      <c r="AE48" s="38">
        <f t="shared" si="16"/>
        <v>81.033749999999998</v>
      </c>
      <c r="AF48" s="38">
        <f t="shared" si="17"/>
        <v>5178.2666666666664</v>
      </c>
      <c r="AG48" s="38">
        <f t="shared" si="18"/>
        <v>5752.8</v>
      </c>
      <c r="AH48" s="38">
        <f t="shared" si="19"/>
        <v>6400.8</v>
      </c>
      <c r="AI48" s="42">
        <f t="shared" si="20"/>
        <v>6600.875</v>
      </c>
      <c r="AJ48" s="42">
        <f t="shared" si="21"/>
        <v>7261</v>
      </c>
      <c r="AK48" s="38">
        <f t="shared" si="22"/>
        <v>4854.625</v>
      </c>
      <c r="AL48" s="38">
        <f t="shared" si="23"/>
        <v>5393.25</v>
      </c>
      <c r="AM48" s="38">
        <f t="shared" si="24"/>
        <v>6000.75</v>
      </c>
      <c r="AN48" s="40">
        <f t="shared" si="25"/>
        <v>6600.875</v>
      </c>
      <c r="AO48" s="40">
        <f t="shared" si="26"/>
        <v>7261</v>
      </c>
    </row>
    <row r="49" spans="1:41" x14ac:dyDescent="0.3">
      <c r="A49" s="33" t="s">
        <v>44</v>
      </c>
      <c r="B49" s="34" t="s">
        <v>95</v>
      </c>
      <c r="C49" s="35" t="s">
        <v>41</v>
      </c>
      <c r="D49" s="36" t="s">
        <v>46</v>
      </c>
      <c r="E49" s="33" t="s">
        <v>43</v>
      </c>
      <c r="F49" s="48">
        <v>38902</v>
      </c>
      <c r="G49" s="48">
        <v>43224</v>
      </c>
      <c r="H49" s="48">
        <v>43216</v>
      </c>
      <c r="I49" s="48">
        <v>48017</v>
      </c>
      <c r="J49" s="48">
        <v>47538</v>
      </c>
      <c r="K49" s="48">
        <v>52819</v>
      </c>
      <c r="L49" s="48">
        <v>52291</v>
      </c>
      <c r="M49" s="48">
        <v>58101</v>
      </c>
      <c r="N49" s="48">
        <v>57521</v>
      </c>
      <c r="O49" s="48">
        <v>63912</v>
      </c>
      <c r="P49" s="48">
        <v>334</v>
      </c>
      <c r="Q49" s="48">
        <v>368</v>
      </c>
      <c r="R49" s="46">
        <f t="shared" si="9"/>
        <v>412.15999999999997</v>
      </c>
      <c r="S49" s="48">
        <v>196</v>
      </c>
      <c r="T49" s="48">
        <v>217</v>
      </c>
      <c r="U49" s="48">
        <v>239</v>
      </c>
      <c r="V49" s="45">
        <f t="shared" si="27"/>
        <v>117</v>
      </c>
      <c r="W49" s="46">
        <f t="shared" si="11"/>
        <v>156</v>
      </c>
      <c r="X49" s="47">
        <v>130</v>
      </c>
      <c r="Y49" s="46">
        <f t="shared" si="12"/>
        <v>97.5</v>
      </c>
      <c r="Z49" s="46">
        <f t="shared" si="13"/>
        <v>87.75</v>
      </c>
      <c r="AA49" s="46">
        <f t="shared" si="14"/>
        <v>85.995000000000005</v>
      </c>
      <c r="AB49" s="46">
        <v>60</v>
      </c>
      <c r="AC49" s="48">
        <v>58.5</v>
      </c>
      <c r="AD49" s="48">
        <f t="shared" si="15"/>
        <v>85.995000000000005</v>
      </c>
      <c r="AE49" s="46">
        <f t="shared" si="16"/>
        <v>84.275100000000009</v>
      </c>
      <c r="AF49" s="46">
        <f t="shared" si="17"/>
        <v>5186.9333333333334</v>
      </c>
      <c r="AG49" s="46">
        <f t="shared" si="18"/>
        <v>5762.1333333333332</v>
      </c>
      <c r="AH49" s="46">
        <f t="shared" si="19"/>
        <v>6338.4</v>
      </c>
      <c r="AI49" s="49">
        <f t="shared" si="20"/>
        <v>6536.375</v>
      </c>
      <c r="AJ49" s="49">
        <f t="shared" si="21"/>
        <v>7190.125</v>
      </c>
      <c r="AK49" s="46">
        <f t="shared" si="22"/>
        <v>4862.75</v>
      </c>
      <c r="AL49" s="46">
        <f t="shared" si="23"/>
        <v>5402</v>
      </c>
      <c r="AM49" s="46">
        <f t="shared" si="24"/>
        <v>5942.25</v>
      </c>
      <c r="AN49" s="47">
        <f t="shared" si="25"/>
        <v>6536.375</v>
      </c>
      <c r="AO49" s="47">
        <f t="shared" si="26"/>
        <v>7190.125</v>
      </c>
    </row>
    <row r="50" spans="1:41" x14ac:dyDescent="0.3">
      <c r="A50" s="33" t="s">
        <v>54</v>
      </c>
      <c r="B50" s="34" t="s">
        <v>96</v>
      </c>
      <c r="C50" s="35" t="s">
        <v>41</v>
      </c>
      <c r="D50" s="58" t="s">
        <v>42</v>
      </c>
      <c r="E50" s="33" t="s">
        <v>43</v>
      </c>
      <c r="F50" s="41">
        <v>38902</v>
      </c>
      <c r="G50" s="41">
        <v>43224</v>
      </c>
      <c r="H50" s="41">
        <v>43216</v>
      </c>
      <c r="I50" s="41">
        <v>48017</v>
      </c>
      <c r="J50" s="41">
        <v>47538</v>
      </c>
      <c r="K50" s="41">
        <v>52819</v>
      </c>
      <c r="L50" s="41">
        <v>52291</v>
      </c>
      <c r="M50" s="41">
        <v>58101</v>
      </c>
      <c r="N50" s="41">
        <v>57521</v>
      </c>
      <c r="O50" s="41">
        <v>63912</v>
      </c>
      <c r="P50" s="41">
        <v>334</v>
      </c>
      <c r="Q50" s="41">
        <v>368</v>
      </c>
      <c r="R50" s="38">
        <f t="shared" si="9"/>
        <v>412.15999999999997</v>
      </c>
      <c r="S50" s="41">
        <v>196</v>
      </c>
      <c r="T50" s="41">
        <v>217</v>
      </c>
      <c r="U50" s="41">
        <v>239</v>
      </c>
      <c r="V50" s="39">
        <f t="shared" si="27"/>
        <v>117</v>
      </c>
      <c r="W50" s="38">
        <f t="shared" si="11"/>
        <v>156</v>
      </c>
      <c r="X50" s="40">
        <v>130</v>
      </c>
      <c r="Y50" s="38">
        <f t="shared" si="12"/>
        <v>97.5</v>
      </c>
      <c r="Z50" s="38">
        <f t="shared" si="13"/>
        <v>87.75</v>
      </c>
      <c r="AA50" s="38">
        <f t="shared" si="14"/>
        <v>85.995000000000005</v>
      </c>
      <c r="AB50" s="38">
        <v>60</v>
      </c>
      <c r="AC50" s="41">
        <v>58.5</v>
      </c>
      <c r="AD50" s="41">
        <f t="shared" si="15"/>
        <v>85.995000000000005</v>
      </c>
      <c r="AE50" s="38">
        <f t="shared" si="16"/>
        <v>84.275100000000009</v>
      </c>
      <c r="AF50" s="38">
        <f t="shared" si="17"/>
        <v>5186.9333333333334</v>
      </c>
      <c r="AG50" s="38">
        <f t="shared" si="18"/>
        <v>5762.1333333333332</v>
      </c>
      <c r="AH50" s="38">
        <f t="shared" si="19"/>
        <v>6338.4</v>
      </c>
      <c r="AI50" s="42">
        <f t="shared" si="20"/>
        <v>6536.375</v>
      </c>
      <c r="AJ50" s="42">
        <f t="shared" si="21"/>
        <v>7190.125</v>
      </c>
      <c r="AK50" s="38">
        <f t="shared" si="22"/>
        <v>4862.75</v>
      </c>
      <c r="AL50" s="38">
        <f t="shared" si="23"/>
        <v>5402</v>
      </c>
      <c r="AM50" s="38">
        <f t="shared" si="24"/>
        <v>5942.25</v>
      </c>
      <c r="AN50" s="40">
        <f t="shared" si="25"/>
        <v>6536.375</v>
      </c>
      <c r="AO50" s="40">
        <f t="shared" si="26"/>
        <v>7190.125</v>
      </c>
    </row>
    <row r="51" spans="1:41" x14ac:dyDescent="0.3">
      <c r="A51" s="33" t="s">
        <v>48</v>
      </c>
      <c r="B51" s="34" t="s">
        <v>97</v>
      </c>
      <c r="C51" s="35" t="s">
        <v>41</v>
      </c>
      <c r="D51" s="58" t="s">
        <v>42</v>
      </c>
      <c r="E51" s="33" t="s">
        <v>43</v>
      </c>
      <c r="F51" s="41">
        <v>26936</v>
      </c>
      <c r="G51" s="41">
        <v>29928</v>
      </c>
      <c r="H51" s="41">
        <v>29919</v>
      </c>
      <c r="I51" s="41">
        <v>33243</v>
      </c>
      <c r="J51" s="41">
        <v>32911</v>
      </c>
      <c r="K51" s="41">
        <v>36567</v>
      </c>
      <c r="L51" s="41">
        <v>36202</v>
      </c>
      <c r="M51" s="41">
        <v>40224</v>
      </c>
      <c r="N51" s="41">
        <v>39823</v>
      </c>
      <c r="O51" s="41">
        <v>44247</v>
      </c>
      <c r="P51" s="41">
        <v>231</v>
      </c>
      <c r="Q51" s="41">
        <v>255</v>
      </c>
      <c r="R51" s="38">
        <f t="shared" si="9"/>
        <v>285.60000000000002</v>
      </c>
      <c r="S51" s="41">
        <v>135</v>
      </c>
      <c r="T51" s="41">
        <v>150</v>
      </c>
      <c r="U51" s="41">
        <v>165</v>
      </c>
      <c r="V51" s="39">
        <f t="shared" si="27"/>
        <v>103.5</v>
      </c>
      <c r="W51" s="38">
        <f t="shared" si="11"/>
        <v>138</v>
      </c>
      <c r="X51" s="40">
        <v>115</v>
      </c>
      <c r="Y51" s="38">
        <f t="shared" si="12"/>
        <v>86.25</v>
      </c>
      <c r="Z51" s="38">
        <f t="shared" si="13"/>
        <v>77.625</v>
      </c>
      <c r="AA51" s="38">
        <f t="shared" si="14"/>
        <v>76.072500000000005</v>
      </c>
      <c r="AB51" s="38">
        <v>40</v>
      </c>
      <c r="AC51" s="41">
        <v>40.5</v>
      </c>
      <c r="AD51" s="41">
        <f t="shared" si="15"/>
        <v>76.072500000000005</v>
      </c>
      <c r="AE51" s="38">
        <f t="shared" si="16"/>
        <v>74.551050000000004</v>
      </c>
      <c r="AF51" s="38">
        <f t="shared" si="17"/>
        <v>3591.4666666666667</v>
      </c>
      <c r="AG51" s="38">
        <f t="shared" si="18"/>
        <v>3989.2</v>
      </c>
      <c r="AH51" s="38">
        <f t="shared" si="19"/>
        <v>4388.1333333333332</v>
      </c>
      <c r="AI51" s="42">
        <f t="shared" si="20"/>
        <v>4525.25</v>
      </c>
      <c r="AJ51" s="42">
        <f t="shared" si="21"/>
        <v>4977.875</v>
      </c>
      <c r="AK51" s="38">
        <f t="shared" si="22"/>
        <v>3367</v>
      </c>
      <c r="AL51" s="38">
        <f t="shared" si="23"/>
        <v>3739.875</v>
      </c>
      <c r="AM51" s="38">
        <f t="shared" si="24"/>
        <v>4113.875</v>
      </c>
      <c r="AN51" s="40">
        <f t="shared" si="25"/>
        <v>4525.25</v>
      </c>
      <c r="AO51" s="40">
        <f t="shared" si="26"/>
        <v>4977.875</v>
      </c>
    </row>
    <row r="52" spans="1:41" x14ac:dyDescent="0.3">
      <c r="A52" s="33" t="s">
        <v>48</v>
      </c>
      <c r="B52" s="34" t="s">
        <v>98</v>
      </c>
      <c r="C52" s="35" t="s">
        <v>41</v>
      </c>
      <c r="D52" s="36" t="s">
        <v>42</v>
      </c>
      <c r="E52" s="33" t="s">
        <v>43</v>
      </c>
      <c r="F52" s="41">
        <v>21870</v>
      </c>
      <c r="G52" s="41">
        <v>24300</v>
      </c>
      <c r="H52" s="41">
        <v>24300</v>
      </c>
      <c r="I52" s="41">
        <v>27000</v>
      </c>
      <c r="J52" s="41">
        <v>29700</v>
      </c>
      <c r="K52" s="41">
        <v>33000</v>
      </c>
      <c r="L52" s="41">
        <v>32670</v>
      </c>
      <c r="M52" s="41">
        <v>36300</v>
      </c>
      <c r="N52" s="41">
        <v>35937</v>
      </c>
      <c r="O52" s="41">
        <v>39930</v>
      </c>
      <c r="P52" s="41">
        <v>340</v>
      </c>
      <c r="Q52" s="41">
        <v>374</v>
      </c>
      <c r="R52" s="38">
        <f t="shared" si="9"/>
        <v>418.88</v>
      </c>
      <c r="S52" s="41">
        <v>196</v>
      </c>
      <c r="T52" s="41">
        <v>217</v>
      </c>
      <c r="U52" s="41">
        <v>239</v>
      </c>
      <c r="V52" s="39">
        <f t="shared" si="27"/>
        <v>117</v>
      </c>
      <c r="W52" s="38">
        <f t="shared" si="11"/>
        <v>156</v>
      </c>
      <c r="X52" s="40">
        <v>130</v>
      </c>
      <c r="Y52" s="38">
        <f t="shared" si="12"/>
        <v>97.5</v>
      </c>
      <c r="Z52" s="38">
        <f t="shared" si="13"/>
        <v>87.75</v>
      </c>
      <c r="AA52" s="38">
        <f t="shared" si="14"/>
        <v>85.995000000000005</v>
      </c>
      <c r="AB52" s="38">
        <v>60</v>
      </c>
      <c r="AC52" s="41">
        <v>58.5</v>
      </c>
      <c r="AD52" s="41">
        <f t="shared" si="15"/>
        <v>85.995000000000005</v>
      </c>
      <c r="AE52" s="38">
        <f t="shared" si="16"/>
        <v>84.275100000000009</v>
      </c>
      <c r="AF52" s="38">
        <f t="shared" si="17"/>
        <v>2916</v>
      </c>
      <c r="AG52" s="38">
        <f t="shared" si="18"/>
        <v>3240</v>
      </c>
      <c r="AH52" s="38">
        <f t="shared" si="19"/>
        <v>3960</v>
      </c>
      <c r="AI52" s="42">
        <f t="shared" si="20"/>
        <v>4083.75</v>
      </c>
      <c r="AJ52" s="42">
        <f t="shared" si="21"/>
        <v>4492.125</v>
      </c>
      <c r="AK52" s="38">
        <f t="shared" si="22"/>
        <v>2733.75</v>
      </c>
      <c r="AL52" s="38">
        <f t="shared" si="23"/>
        <v>3037.5</v>
      </c>
      <c r="AM52" s="38">
        <f t="shared" si="24"/>
        <v>3712.5</v>
      </c>
      <c r="AN52" s="40">
        <f t="shared" si="25"/>
        <v>4083.75</v>
      </c>
      <c r="AO52" s="40">
        <f t="shared" si="26"/>
        <v>4492.125</v>
      </c>
    </row>
    <row r="53" spans="1:41" x14ac:dyDescent="0.3">
      <c r="A53" s="33" t="s">
        <v>39</v>
      </c>
      <c r="B53" s="34" t="s">
        <v>99</v>
      </c>
      <c r="C53" s="35" t="s">
        <v>41</v>
      </c>
      <c r="D53" s="58" t="s">
        <v>42</v>
      </c>
      <c r="E53" s="33" t="s">
        <v>43</v>
      </c>
      <c r="F53" s="41">
        <v>38837</v>
      </c>
      <c r="G53" s="41">
        <v>43152</v>
      </c>
      <c r="H53" s="41">
        <v>43146</v>
      </c>
      <c r="I53" s="41">
        <v>47940</v>
      </c>
      <c r="J53" s="41">
        <v>48006</v>
      </c>
      <c r="K53" s="41">
        <v>53340</v>
      </c>
      <c r="L53" s="41">
        <v>52807</v>
      </c>
      <c r="M53" s="41">
        <v>58674</v>
      </c>
      <c r="N53" s="41">
        <v>58088</v>
      </c>
      <c r="O53" s="41">
        <v>64542</v>
      </c>
      <c r="P53" s="41">
        <v>340</v>
      </c>
      <c r="Q53" s="41">
        <v>374</v>
      </c>
      <c r="R53" s="38">
        <f t="shared" si="9"/>
        <v>418.88</v>
      </c>
      <c r="S53" s="41">
        <v>196</v>
      </c>
      <c r="T53" s="41">
        <v>217</v>
      </c>
      <c r="U53" s="41">
        <v>239</v>
      </c>
      <c r="V53" s="39">
        <f t="shared" si="27"/>
        <v>117</v>
      </c>
      <c r="W53" s="38">
        <f t="shared" si="11"/>
        <v>156</v>
      </c>
      <c r="X53" s="40">
        <v>130</v>
      </c>
      <c r="Y53" s="38">
        <f t="shared" si="12"/>
        <v>97.5</v>
      </c>
      <c r="Z53" s="38">
        <f t="shared" si="13"/>
        <v>87.75</v>
      </c>
      <c r="AA53" s="38">
        <f t="shared" si="14"/>
        <v>85.995000000000005</v>
      </c>
      <c r="AB53" s="38">
        <v>60</v>
      </c>
      <c r="AC53" s="41">
        <v>58.5</v>
      </c>
      <c r="AD53" s="41">
        <f t="shared" si="15"/>
        <v>85.995000000000005</v>
      </c>
      <c r="AE53" s="38">
        <f t="shared" si="16"/>
        <v>84.275100000000009</v>
      </c>
      <c r="AF53" s="38">
        <f t="shared" si="17"/>
        <v>5178.2666666666664</v>
      </c>
      <c r="AG53" s="38">
        <f t="shared" si="18"/>
        <v>5752.8</v>
      </c>
      <c r="AH53" s="38">
        <f t="shared" si="19"/>
        <v>6400.8</v>
      </c>
      <c r="AI53" s="42">
        <f t="shared" si="20"/>
        <v>6600.875</v>
      </c>
      <c r="AJ53" s="42">
        <f t="shared" si="21"/>
        <v>7261</v>
      </c>
      <c r="AK53" s="38">
        <f t="shared" si="22"/>
        <v>4854.625</v>
      </c>
      <c r="AL53" s="38">
        <f t="shared" si="23"/>
        <v>5393.25</v>
      </c>
      <c r="AM53" s="38">
        <f t="shared" si="24"/>
        <v>6000.75</v>
      </c>
      <c r="AN53" s="40">
        <f t="shared" si="25"/>
        <v>6600.875</v>
      </c>
      <c r="AO53" s="40">
        <f t="shared" si="26"/>
        <v>7261</v>
      </c>
    </row>
    <row r="54" spans="1:41" x14ac:dyDescent="0.3">
      <c r="A54" s="33" t="s">
        <v>51</v>
      </c>
      <c r="B54" s="34" t="s">
        <v>100</v>
      </c>
      <c r="C54" s="35" t="s">
        <v>41</v>
      </c>
      <c r="D54" s="58" t="s">
        <v>42</v>
      </c>
      <c r="E54" s="33" t="s">
        <v>43</v>
      </c>
      <c r="F54" s="41">
        <v>38837</v>
      </c>
      <c r="G54" s="41">
        <v>43152</v>
      </c>
      <c r="H54" s="41">
        <v>43146</v>
      </c>
      <c r="I54" s="41">
        <v>47940</v>
      </c>
      <c r="J54" s="41">
        <v>48006</v>
      </c>
      <c r="K54" s="41">
        <v>53340</v>
      </c>
      <c r="L54" s="41">
        <v>52807</v>
      </c>
      <c r="M54" s="41">
        <v>58674</v>
      </c>
      <c r="N54" s="41">
        <v>58088</v>
      </c>
      <c r="O54" s="41">
        <v>64542</v>
      </c>
      <c r="P54" s="41">
        <v>340</v>
      </c>
      <c r="Q54" s="41">
        <v>374</v>
      </c>
      <c r="R54" s="38">
        <f t="shared" si="9"/>
        <v>418.88</v>
      </c>
      <c r="S54" s="41">
        <v>196</v>
      </c>
      <c r="T54" s="41">
        <v>217</v>
      </c>
      <c r="U54" s="41">
        <v>239</v>
      </c>
      <c r="V54" s="39">
        <f t="shared" si="27"/>
        <v>117</v>
      </c>
      <c r="W54" s="38">
        <f t="shared" si="11"/>
        <v>156</v>
      </c>
      <c r="X54" s="40">
        <v>130</v>
      </c>
      <c r="Y54" s="38">
        <f t="shared" si="12"/>
        <v>97.5</v>
      </c>
      <c r="Z54" s="38">
        <f t="shared" si="13"/>
        <v>87.75</v>
      </c>
      <c r="AA54" s="38">
        <f t="shared" si="14"/>
        <v>85.995000000000005</v>
      </c>
      <c r="AB54" s="38">
        <v>60</v>
      </c>
      <c r="AC54" s="41">
        <v>58.5</v>
      </c>
      <c r="AD54" s="41">
        <f t="shared" si="15"/>
        <v>85.995000000000005</v>
      </c>
      <c r="AE54" s="38">
        <f t="shared" si="16"/>
        <v>84.275100000000009</v>
      </c>
      <c r="AF54" s="38">
        <f t="shared" si="17"/>
        <v>5178.2666666666664</v>
      </c>
      <c r="AG54" s="38">
        <f t="shared" si="18"/>
        <v>5752.8</v>
      </c>
      <c r="AH54" s="38">
        <f t="shared" si="19"/>
        <v>6400.8</v>
      </c>
      <c r="AI54" s="42">
        <f t="shared" si="20"/>
        <v>6600.875</v>
      </c>
      <c r="AJ54" s="42">
        <f t="shared" si="21"/>
        <v>7261</v>
      </c>
      <c r="AK54" s="38">
        <f t="shared" si="22"/>
        <v>4854.625</v>
      </c>
      <c r="AL54" s="38">
        <f t="shared" si="23"/>
        <v>5393.25</v>
      </c>
      <c r="AM54" s="38">
        <f t="shared" si="24"/>
        <v>6000.75</v>
      </c>
      <c r="AN54" s="40">
        <f t="shared" si="25"/>
        <v>6600.875</v>
      </c>
      <c r="AO54" s="40">
        <f t="shared" si="26"/>
        <v>7261</v>
      </c>
    </row>
    <row r="55" spans="1:41" x14ac:dyDescent="0.3">
      <c r="A55" s="33" t="s">
        <v>39</v>
      </c>
      <c r="B55" s="34" t="s">
        <v>101</v>
      </c>
      <c r="C55" s="35" t="s">
        <v>41</v>
      </c>
      <c r="D55" s="58" t="s">
        <v>42</v>
      </c>
      <c r="E55" s="33" t="s">
        <v>43</v>
      </c>
      <c r="F55" s="41">
        <v>38902</v>
      </c>
      <c r="G55" s="41">
        <v>43224</v>
      </c>
      <c r="H55" s="41">
        <v>43216</v>
      </c>
      <c r="I55" s="41">
        <v>48017</v>
      </c>
      <c r="J55" s="41">
        <v>47538</v>
      </c>
      <c r="K55" s="41">
        <v>52819</v>
      </c>
      <c r="L55" s="41">
        <v>52291</v>
      </c>
      <c r="M55" s="41">
        <v>58101</v>
      </c>
      <c r="N55" s="41">
        <v>57521</v>
      </c>
      <c r="O55" s="41">
        <v>63912</v>
      </c>
      <c r="P55" s="41">
        <v>334</v>
      </c>
      <c r="Q55" s="41">
        <v>368</v>
      </c>
      <c r="R55" s="38">
        <f t="shared" si="9"/>
        <v>412.15999999999997</v>
      </c>
      <c r="S55" s="41">
        <v>196</v>
      </c>
      <c r="T55" s="41">
        <v>217</v>
      </c>
      <c r="U55" s="41">
        <v>239</v>
      </c>
      <c r="V55" s="39">
        <f t="shared" si="27"/>
        <v>117</v>
      </c>
      <c r="W55" s="38">
        <f t="shared" si="11"/>
        <v>156</v>
      </c>
      <c r="X55" s="40">
        <v>130</v>
      </c>
      <c r="Y55" s="38">
        <f t="shared" si="12"/>
        <v>97.5</v>
      </c>
      <c r="Z55" s="38">
        <f t="shared" si="13"/>
        <v>87.75</v>
      </c>
      <c r="AA55" s="38">
        <f t="shared" si="14"/>
        <v>85.995000000000005</v>
      </c>
      <c r="AB55" s="38">
        <v>60</v>
      </c>
      <c r="AC55" s="41">
        <v>58.5</v>
      </c>
      <c r="AD55" s="41">
        <f t="shared" si="15"/>
        <v>85.995000000000005</v>
      </c>
      <c r="AE55" s="38">
        <f t="shared" si="16"/>
        <v>84.275100000000009</v>
      </c>
      <c r="AF55" s="38">
        <f t="shared" si="17"/>
        <v>5186.9333333333334</v>
      </c>
      <c r="AG55" s="38">
        <f t="shared" si="18"/>
        <v>5762.1333333333332</v>
      </c>
      <c r="AH55" s="38">
        <f t="shared" si="19"/>
        <v>6338.4</v>
      </c>
      <c r="AI55" s="42">
        <f t="shared" si="20"/>
        <v>6536.375</v>
      </c>
      <c r="AJ55" s="42">
        <f t="shared" si="21"/>
        <v>7190.125</v>
      </c>
      <c r="AK55" s="38">
        <f t="shared" si="22"/>
        <v>4862.75</v>
      </c>
      <c r="AL55" s="38">
        <f t="shared" si="23"/>
        <v>5402</v>
      </c>
      <c r="AM55" s="38">
        <f t="shared" si="24"/>
        <v>5942.25</v>
      </c>
      <c r="AN55" s="40">
        <f t="shared" si="25"/>
        <v>6536.375</v>
      </c>
      <c r="AO55" s="40">
        <f t="shared" si="26"/>
        <v>7190.125</v>
      </c>
    </row>
    <row r="56" spans="1:41" x14ac:dyDescent="0.3">
      <c r="A56" s="33" t="s">
        <v>51</v>
      </c>
      <c r="B56" s="34" t="s">
        <v>102</v>
      </c>
      <c r="C56" s="35" t="s">
        <v>41</v>
      </c>
      <c r="D56" s="58" t="s">
        <v>42</v>
      </c>
      <c r="E56" s="33" t="s">
        <v>43</v>
      </c>
      <c r="F56" s="41">
        <v>55350</v>
      </c>
      <c r="G56" s="41">
        <v>61500</v>
      </c>
      <c r="H56" s="41">
        <v>61499</v>
      </c>
      <c r="I56" s="41">
        <v>68332</v>
      </c>
      <c r="J56" s="41">
        <v>67649</v>
      </c>
      <c r="K56" s="41">
        <v>75165</v>
      </c>
      <c r="L56" s="41">
        <v>74414</v>
      </c>
      <c r="M56" s="41">
        <v>82682</v>
      </c>
      <c r="N56" s="41">
        <v>81856</v>
      </c>
      <c r="O56" s="41">
        <v>90951</v>
      </c>
      <c r="P56" s="41">
        <v>475</v>
      </c>
      <c r="Q56" s="41">
        <v>523</v>
      </c>
      <c r="R56" s="38">
        <f t="shared" si="9"/>
        <v>585.76</v>
      </c>
      <c r="S56" s="41">
        <v>279</v>
      </c>
      <c r="T56" s="41">
        <v>309</v>
      </c>
      <c r="U56" s="41">
        <v>340</v>
      </c>
      <c r="V56" s="39">
        <f t="shared" si="27"/>
        <v>166.5</v>
      </c>
      <c r="W56" s="38">
        <f t="shared" si="11"/>
        <v>222</v>
      </c>
      <c r="X56" s="40">
        <v>185</v>
      </c>
      <c r="Y56" s="38">
        <f t="shared" si="12"/>
        <v>138.75</v>
      </c>
      <c r="Z56" s="38">
        <f t="shared" si="13"/>
        <v>124.875</v>
      </c>
      <c r="AA56" s="38">
        <f t="shared" si="14"/>
        <v>122.3775</v>
      </c>
      <c r="AB56" s="38">
        <v>85</v>
      </c>
      <c r="AC56" s="41">
        <v>83.25</v>
      </c>
      <c r="AD56" s="41">
        <f t="shared" si="15"/>
        <v>122.3775</v>
      </c>
      <c r="AE56" s="38">
        <f t="shared" si="16"/>
        <v>119.92994999999999</v>
      </c>
      <c r="AF56" s="38">
        <f t="shared" si="17"/>
        <v>7380</v>
      </c>
      <c r="AG56" s="38">
        <f t="shared" si="18"/>
        <v>8199.8666666666668</v>
      </c>
      <c r="AH56" s="38">
        <f t="shared" si="19"/>
        <v>9019.8666666666668</v>
      </c>
      <c r="AI56" s="42">
        <f t="shared" si="20"/>
        <v>9301.75</v>
      </c>
      <c r="AJ56" s="42">
        <f t="shared" si="21"/>
        <v>10232</v>
      </c>
      <c r="AK56" s="38">
        <f t="shared" si="22"/>
        <v>6918.75</v>
      </c>
      <c r="AL56" s="38">
        <f t="shared" si="23"/>
        <v>7687.375</v>
      </c>
      <c r="AM56" s="38">
        <f t="shared" si="24"/>
        <v>8456.125</v>
      </c>
      <c r="AN56" s="40">
        <f t="shared" si="25"/>
        <v>9301.75</v>
      </c>
      <c r="AO56" s="40">
        <f t="shared" si="26"/>
        <v>10232</v>
      </c>
    </row>
    <row r="57" spans="1:41" x14ac:dyDescent="0.3">
      <c r="A57" s="33" t="s">
        <v>74</v>
      </c>
      <c r="B57" s="34" t="s">
        <v>103</v>
      </c>
      <c r="C57" s="35" t="s">
        <v>41</v>
      </c>
      <c r="D57" s="36" t="s">
        <v>42</v>
      </c>
      <c r="E57" s="33" t="s">
        <v>43</v>
      </c>
      <c r="F57" s="41">
        <v>40392</v>
      </c>
      <c r="G57" s="41">
        <v>44880</v>
      </c>
      <c r="H57" s="41">
        <v>44878</v>
      </c>
      <c r="I57" s="41">
        <v>49864</v>
      </c>
      <c r="J57" s="41">
        <v>49365</v>
      </c>
      <c r="K57" s="41">
        <v>54850</v>
      </c>
      <c r="L57" s="41">
        <v>54302</v>
      </c>
      <c r="M57" s="41">
        <v>60335</v>
      </c>
      <c r="N57" s="41">
        <v>59733</v>
      </c>
      <c r="O57" s="41">
        <v>66369</v>
      </c>
      <c r="P57" s="41">
        <v>347</v>
      </c>
      <c r="Q57" s="41">
        <v>382</v>
      </c>
      <c r="R57" s="38">
        <f t="shared" si="9"/>
        <v>427.84</v>
      </c>
      <c r="S57" s="41">
        <v>203</v>
      </c>
      <c r="T57" s="41">
        <v>225</v>
      </c>
      <c r="U57" s="41">
        <v>248</v>
      </c>
      <c r="V57" s="39">
        <f t="shared" si="27"/>
        <v>117</v>
      </c>
      <c r="W57" s="38">
        <f t="shared" si="11"/>
        <v>156</v>
      </c>
      <c r="X57" s="40">
        <v>130</v>
      </c>
      <c r="Y57" s="38">
        <f t="shared" si="12"/>
        <v>97.5</v>
      </c>
      <c r="Z57" s="38">
        <f t="shared" si="13"/>
        <v>87.75</v>
      </c>
      <c r="AA57" s="38">
        <f t="shared" si="14"/>
        <v>85.995000000000005</v>
      </c>
      <c r="AB57" s="38">
        <v>60</v>
      </c>
      <c r="AC57" s="41">
        <v>60.75</v>
      </c>
      <c r="AD57" s="41">
        <f t="shared" si="15"/>
        <v>85.995000000000005</v>
      </c>
      <c r="AE57" s="38">
        <f t="shared" si="16"/>
        <v>84.275100000000009</v>
      </c>
      <c r="AF57" s="38">
        <f t="shared" si="17"/>
        <v>5385.6</v>
      </c>
      <c r="AG57" s="38">
        <f t="shared" si="18"/>
        <v>5983.7333333333336</v>
      </c>
      <c r="AH57" s="38">
        <f t="shared" si="19"/>
        <v>6582</v>
      </c>
      <c r="AI57" s="42">
        <f t="shared" si="20"/>
        <v>6787.75</v>
      </c>
      <c r="AJ57" s="42">
        <f t="shared" si="21"/>
        <v>7466.625</v>
      </c>
      <c r="AK57" s="38">
        <f t="shared" si="22"/>
        <v>5049</v>
      </c>
      <c r="AL57" s="38">
        <f t="shared" si="23"/>
        <v>5609.75</v>
      </c>
      <c r="AM57" s="38">
        <f t="shared" si="24"/>
        <v>6170.625</v>
      </c>
      <c r="AN57" s="40">
        <f t="shared" si="25"/>
        <v>6787.75</v>
      </c>
      <c r="AO57" s="40">
        <f t="shared" si="26"/>
        <v>7466.625</v>
      </c>
    </row>
    <row r="58" spans="1:41" x14ac:dyDescent="0.3">
      <c r="A58" s="33" t="s">
        <v>39</v>
      </c>
      <c r="B58" s="34" t="s">
        <v>104</v>
      </c>
      <c r="C58" s="35" t="s">
        <v>41</v>
      </c>
      <c r="D58" s="36" t="s">
        <v>42</v>
      </c>
      <c r="E58" s="33" t="s">
        <v>43</v>
      </c>
      <c r="F58" s="41">
        <v>10476</v>
      </c>
      <c r="G58" s="41">
        <v>11640</v>
      </c>
      <c r="H58" s="41">
        <v>11636</v>
      </c>
      <c r="I58" s="41">
        <v>12928</v>
      </c>
      <c r="J58" s="41">
        <v>12799</v>
      </c>
      <c r="K58" s="41">
        <v>14221</v>
      </c>
      <c r="L58" s="41">
        <v>14080</v>
      </c>
      <c r="M58" s="41">
        <v>15644</v>
      </c>
      <c r="N58" s="41">
        <v>15489</v>
      </c>
      <c r="O58" s="41">
        <v>17209</v>
      </c>
      <c r="P58" s="41">
        <v>90</v>
      </c>
      <c r="Q58" s="41">
        <v>99</v>
      </c>
      <c r="R58" s="38">
        <f t="shared" si="9"/>
        <v>110.88</v>
      </c>
      <c r="S58" s="41">
        <v>54</v>
      </c>
      <c r="T58" s="41">
        <v>59</v>
      </c>
      <c r="U58" s="41">
        <v>65</v>
      </c>
      <c r="V58" s="39">
        <f t="shared" si="27"/>
        <v>117</v>
      </c>
      <c r="W58" s="38">
        <f t="shared" si="11"/>
        <v>156</v>
      </c>
      <c r="X58" s="40">
        <v>130</v>
      </c>
      <c r="Y58" s="38">
        <f t="shared" si="12"/>
        <v>97.5</v>
      </c>
      <c r="Z58" s="38">
        <f t="shared" si="13"/>
        <v>87.75</v>
      </c>
      <c r="AA58" s="38">
        <f t="shared" si="14"/>
        <v>85.995000000000005</v>
      </c>
      <c r="AB58" s="38">
        <v>15</v>
      </c>
      <c r="AC58" s="41">
        <v>15.75</v>
      </c>
      <c r="AD58" s="41">
        <f t="shared" si="15"/>
        <v>85.995000000000005</v>
      </c>
      <c r="AE58" s="38">
        <f t="shared" si="16"/>
        <v>84.275100000000009</v>
      </c>
      <c r="AF58" s="38">
        <f t="shared" si="17"/>
        <v>1396.8</v>
      </c>
      <c r="AG58" s="38">
        <f t="shared" si="18"/>
        <v>1551.4666666666667</v>
      </c>
      <c r="AH58" s="38">
        <f t="shared" si="19"/>
        <v>1706.5333333333333</v>
      </c>
      <c r="AI58" s="42">
        <f t="shared" si="20"/>
        <v>1760</v>
      </c>
      <c r="AJ58" s="42">
        <f t="shared" si="21"/>
        <v>1936.125</v>
      </c>
      <c r="AK58" s="38">
        <f t="shared" si="22"/>
        <v>1309.5</v>
      </c>
      <c r="AL58" s="38">
        <f t="shared" si="23"/>
        <v>1454.5</v>
      </c>
      <c r="AM58" s="38">
        <f t="shared" si="24"/>
        <v>1599.875</v>
      </c>
      <c r="AN58" s="40">
        <f t="shared" si="25"/>
        <v>1760</v>
      </c>
      <c r="AO58" s="40">
        <f t="shared" si="26"/>
        <v>1936.125</v>
      </c>
    </row>
    <row r="59" spans="1:41" x14ac:dyDescent="0.3">
      <c r="A59" s="33" t="s">
        <v>44</v>
      </c>
      <c r="B59" s="34" t="s">
        <v>105</v>
      </c>
      <c r="C59" s="35" t="s">
        <v>41</v>
      </c>
      <c r="D59" s="36" t="s">
        <v>46</v>
      </c>
      <c r="E59" s="33" t="s">
        <v>43</v>
      </c>
      <c r="F59" s="48">
        <v>32919</v>
      </c>
      <c r="G59" s="48">
        <v>36576</v>
      </c>
      <c r="H59" s="48">
        <v>36567</v>
      </c>
      <c r="I59" s="48">
        <v>40630</v>
      </c>
      <c r="J59" s="48">
        <v>40224</v>
      </c>
      <c r="K59" s="48">
        <v>44693</v>
      </c>
      <c r="L59" s="48">
        <v>44247</v>
      </c>
      <c r="M59" s="48">
        <v>49163</v>
      </c>
      <c r="N59" s="48">
        <v>48672</v>
      </c>
      <c r="O59" s="48">
        <v>54080</v>
      </c>
      <c r="P59" s="48">
        <v>283</v>
      </c>
      <c r="Q59" s="48">
        <v>312</v>
      </c>
      <c r="R59" s="46">
        <f t="shared" si="9"/>
        <v>349.44</v>
      </c>
      <c r="S59" s="48">
        <v>166</v>
      </c>
      <c r="T59" s="48">
        <v>184</v>
      </c>
      <c r="U59" s="48">
        <v>203</v>
      </c>
      <c r="V59" s="45">
        <f t="shared" si="27"/>
        <v>117</v>
      </c>
      <c r="W59" s="46">
        <f t="shared" si="11"/>
        <v>156</v>
      </c>
      <c r="X59" s="47">
        <v>130</v>
      </c>
      <c r="Y59" s="46">
        <f t="shared" si="12"/>
        <v>97.5</v>
      </c>
      <c r="Z59" s="46">
        <f t="shared" si="13"/>
        <v>87.75</v>
      </c>
      <c r="AA59" s="46">
        <f t="shared" si="14"/>
        <v>85.995000000000005</v>
      </c>
      <c r="AB59" s="46">
        <v>50</v>
      </c>
      <c r="AC59" s="48">
        <v>49.5</v>
      </c>
      <c r="AD59" s="48">
        <f t="shared" si="15"/>
        <v>85.995000000000005</v>
      </c>
      <c r="AE59" s="46">
        <f t="shared" si="16"/>
        <v>84.275100000000009</v>
      </c>
      <c r="AF59" s="46">
        <f t="shared" si="17"/>
        <v>4389.2</v>
      </c>
      <c r="AG59" s="46">
        <f t="shared" si="18"/>
        <v>4875.6000000000004</v>
      </c>
      <c r="AH59" s="46">
        <f t="shared" si="19"/>
        <v>5363.2</v>
      </c>
      <c r="AI59" s="49">
        <f t="shared" si="20"/>
        <v>5530.875</v>
      </c>
      <c r="AJ59" s="49">
        <f t="shared" si="21"/>
        <v>6084</v>
      </c>
      <c r="AK59" s="46">
        <f t="shared" si="22"/>
        <v>4114.875</v>
      </c>
      <c r="AL59" s="46">
        <f t="shared" si="23"/>
        <v>4570.875</v>
      </c>
      <c r="AM59" s="46">
        <f t="shared" si="24"/>
        <v>5028</v>
      </c>
      <c r="AN59" s="47">
        <f t="shared" si="25"/>
        <v>5530.875</v>
      </c>
      <c r="AO59" s="47">
        <f t="shared" si="26"/>
        <v>6084</v>
      </c>
    </row>
    <row r="60" spans="1:41" x14ac:dyDescent="0.3">
      <c r="A60" s="33" t="s">
        <v>39</v>
      </c>
      <c r="B60" s="34" t="s">
        <v>106</v>
      </c>
      <c r="C60" s="35" t="s">
        <v>41</v>
      </c>
      <c r="D60" s="58" t="s">
        <v>42</v>
      </c>
      <c r="E60" s="33" t="s">
        <v>43</v>
      </c>
      <c r="F60" s="41">
        <v>10476</v>
      </c>
      <c r="G60" s="41">
        <v>11640</v>
      </c>
      <c r="H60" s="41">
        <v>11636</v>
      </c>
      <c r="I60" s="41">
        <v>12928</v>
      </c>
      <c r="J60" s="41">
        <v>12799</v>
      </c>
      <c r="K60" s="41">
        <v>14221</v>
      </c>
      <c r="L60" s="41">
        <v>14080</v>
      </c>
      <c r="M60" s="41">
        <v>15644</v>
      </c>
      <c r="N60" s="41">
        <v>15489</v>
      </c>
      <c r="O60" s="41">
        <v>17209</v>
      </c>
      <c r="P60" s="41">
        <v>90</v>
      </c>
      <c r="Q60" s="41">
        <v>99</v>
      </c>
      <c r="R60" s="38">
        <f t="shared" si="9"/>
        <v>110.88</v>
      </c>
      <c r="S60" s="41">
        <v>54</v>
      </c>
      <c r="T60" s="41">
        <v>59</v>
      </c>
      <c r="U60" s="41">
        <v>65</v>
      </c>
      <c r="V60" s="39">
        <f t="shared" si="27"/>
        <v>117</v>
      </c>
      <c r="W60" s="38">
        <f t="shared" si="11"/>
        <v>156</v>
      </c>
      <c r="X60" s="40">
        <v>130</v>
      </c>
      <c r="Y60" s="38">
        <f t="shared" si="12"/>
        <v>97.5</v>
      </c>
      <c r="Z60" s="38">
        <f t="shared" si="13"/>
        <v>87.75</v>
      </c>
      <c r="AA60" s="38">
        <f t="shared" si="14"/>
        <v>85.995000000000005</v>
      </c>
      <c r="AB60" s="38">
        <v>15</v>
      </c>
      <c r="AC60" s="41">
        <v>15.75</v>
      </c>
      <c r="AD60" s="41">
        <f t="shared" si="15"/>
        <v>85.995000000000005</v>
      </c>
      <c r="AE60" s="38">
        <f t="shared" si="16"/>
        <v>84.275100000000009</v>
      </c>
      <c r="AF60" s="38">
        <f t="shared" si="17"/>
        <v>1396.8</v>
      </c>
      <c r="AG60" s="38">
        <f t="shared" si="18"/>
        <v>1551.4666666666667</v>
      </c>
      <c r="AH60" s="38">
        <f t="shared" si="19"/>
        <v>1706.5333333333333</v>
      </c>
      <c r="AI60" s="42">
        <f t="shared" si="20"/>
        <v>1760</v>
      </c>
      <c r="AJ60" s="42">
        <f t="shared" si="21"/>
        <v>1936.125</v>
      </c>
      <c r="AK60" s="38">
        <f t="shared" si="22"/>
        <v>1309.5</v>
      </c>
      <c r="AL60" s="38">
        <f t="shared" si="23"/>
        <v>1454.5</v>
      </c>
      <c r="AM60" s="38">
        <f t="shared" si="24"/>
        <v>1599.875</v>
      </c>
      <c r="AN60" s="40">
        <f t="shared" si="25"/>
        <v>1760</v>
      </c>
      <c r="AO60" s="40">
        <f t="shared" si="26"/>
        <v>1936.125</v>
      </c>
    </row>
    <row r="61" spans="1:41" x14ac:dyDescent="0.3">
      <c r="A61" s="33" t="s">
        <v>48</v>
      </c>
      <c r="B61" s="34" t="s">
        <v>107</v>
      </c>
      <c r="C61" s="35" t="s">
        <v>41</v>
      </c>
      <c r="D61" s="36" t="s">
        <v>42</v>
      </c>
      <c r="E61" s="33" t="s">
        <v>43</v>
      </c>
      <c r="F61" s="41">
        <v>38902</v>
      </c>
      <c r="G61" s="41">
        <v>43224</v>
      </c>
      <c r="H61" s="41">
        <v>43216</v>
      </c>
      <c r="I61" s="41">
        <v>48017</v>
      </c>
      <c r="J61" s="41">
        <v>47538</v>
      </c>
      <c r="K61" s="41">
        <v>52819</v>
      </c>
      <c r="L61" s="41">
        <v>52291</v>
      </c>
      <c r="M61" s="41">
        <v>58101</v>
      </c>
      <c r="N61" s="41">
        <v>57521</v>
      </c>
      <c r="O61" s="41">
        <v>63912</v>
      </c>
      <c r="P61" s="41">
        <v>334</v>
      </c>
      <c r="Q61" s="41">
        <v>368</v>
      </c>
      <c r="R61" s="38">
        <f t="shared" si="9"/>
        <v>412.15999999999997</v>
      </c>
      <c r="S61" s="41">
        <v>196</v>
      </c>
      <c r="T61" s="41">
        <v>217</v>
      </c>
      <c r="U61" s="41">
        <v>239</v>
      </c>
      <c r="V61" s="39">
        <f t="shared" si="27"/>
        <v>130.5</v>
      </c>
      <c r="W61" s="38">
        <f t="shared" si="11"/>
        <v>174</v>
      </c>
      <c r="X61" s="40">
        <v>145</v>
      </c>
      <c r="Y61" s="38">
        <f t="shared" si="12"/>
        <v>108.75</v>
      </c>
      <c r="Z61" s="38">
        <f t="shared" si="13"/>
        <v>97.875</v>
      </c>
      <c r="AA61" s="38">
        <f t="shared" si="14"/>
        <v>95.917500000000004</v>
      </c>
      <c r="AB61" s="38">
        <v>60</v>
      </c>
      <c r="AC61" s="41">
        <v>58.5</v>
      </c>
      <c r="AD61" s="41">
        <f t="shared" si="15"/>
        <v>95.917500000000004</v>
      </c>
      <c r="AE61" s="38">
        <f t="shared" si="16"/>
        <v>93.99915</v>
      </c>
      <c r="AF61" s="38">
        <f t="shared" si="17"/>
        <v>5186.9333333333334</v>
      </c>
      <c r="AG61" s="38">
        <f t="shared" si="18"/>
        <v>5762.1333333333332</v>
      </c>
      <c r="AH61" s="38">
        <f t="shared" si="19"/>
        <v>6338.4</v>
      </c>
      <c r="AI61" s="42">
        <f t="shared" si="20"/>
        <v>6536.375</v>
      </c>
      <c r="AJ61" s="42">
        <f t="shared" si="21"/>
        <v>7190.125</v>
      </c>
      <c r="AK61" s="38">
        <f t="shared" si="22"/>
        <v>4862.75</v>
      </c>
      <c r="AL61" s="38">
        <f t="shared" si="23"/>
        <v>5402</v>
      </c>
      <c r="AM61" s="38">
        <f t="shared" si="24"/>
        <v>5942.25</v>
      </c>
      <c r="AN61" s="40">
        <f t="shared" si="25"/>
        <v>6536.375</v>
      </c>
      <c r="AO61" s="40">
        <f t="shared" si="26"/>
        <v>7190.125</v>
      </c>
    </row>
    <row r="62" spans="1:41" x14ac:dyDescent="0.3">
      <c r="A62" s="33" t="s">
        <v>44</v>
      </c>
      <c r="B62" s="34" t="s">
        <v>108</v>
      </c>
      <c r="C62" s="35" t="s">
        <v>41</v>
      </c>
      <c r="D62" s="36" t="s">
        <v>46</v>
      </c>
      <c r="E62" s="33" t="s">
        <v>43</v>
      </c>
      <c r="F62" s="48">
        <v>38902</v>
      </c>
      <c r="G62" s="48">
        <v>43224</v>
      </c>
      <c r="H62" s="48">
        <v>43216</v>
      </c>
      <c r="I62" s="48">
        <v>48017</v>
      </c>
      <c r="J62" s="48">
        <v>47538</v>
      </c>
      <c r="K62" s="48">
        <v>52819</v>
      </c>
      <c r="L62" s="48">
        <v>52291</v>
      </c>
      <c r="M62" s="48">
        <v>58101</v>
      </c>
      <c r="N62" s="48">
        <v>57521</v>
      </c>
      <c r="O62" s="48">
        <v>63912</v>
      </c>
      <c r="P62" s="48">
        <v>334</v>
      </c>
      <c r="Q62" s="48">
        <v>368</v>
      </c>
      <c r="R62" s="46">
        <f t="shared" si="9"/>
        <v>412.15999999999997</v>
      </c>
      <c r="S62" s="48">
        <v>196</v>
      </c>
      <c r="T62" s="48">
        <v>217</v>
      </c>
      <c r="U62" s="48">
        <v>239</v>
      </c>
      <c r="V62" s="45">
        <f t="shared" si="27"/>
        <v>166.5</v>
      </c>
      <c r="W62" s="46">
        <f t="shared" si="11"/>
        <v>222</v>
      </c>
      <c r="X62" s="47">
        <v>185</v>
      </c>
      <c r="Y62" s="46">
        <f t="shared" si="12"/>
        <v>138.75</v>
      </c>
      <c r="Z62" s="46">
        <f t="shared" si="13"/>
        <v>124.875</v>
      </c>
      <c r="AA62" s="46">
        <f t="shared" si="14"/>
        <v>122.3775</v>
      </c>
      <c r="AB62" s="46">
        <v>60</v>
      </c>
      <c r="AC62" s="48">
        <v>58.5</v>
      </c>
      <c r="AD62" s="48">
        <f t="shared" si="15"/>
        <v>122.3775</v>
      </c>
      <c r="AE62" s="46">
        <f t="shared" si="16"/>
        <v>119.92994999999999</v>
      </c>
      <c r="AF62" s="46">
        <f t="shared" si="17"/>
        <v>5186.9333333333334</v>
      </c>
      <c r="AG62" s="46">
        <f t="shared" si="18"/>
        <v>5762.1333333333332</v>
      </c>
      <c r="AH62" s="46">
        <f t="shared" si="19"/>
        <v>6338.4</v>
      </c>
      <c r="AI62" s="49">
        <f t="shared" si="20"/>
        <v>6536.375</v>
      </c>
      <c r="AJ62" s="49">
        <f t="shared" si="21"/>
        <v>7190.125</v>
      </c>
      <c r="AK62" s="46">
        <f t="shared" si="22"/>
        <v>4862.75</v>
      </c>
      <c r="AL62" s="46">
        <f t="shared" si="23"/>
        <v>5402</v>
      </c>
      <c r="AM62" s="46">
        <f t="shared" si="24"/>
        <v>5942.25</v>
      </c>
      <c r="AN62" s="47">
        <f t="shared" si="25"/>
        <v>6536.375</v>
      </c>
      <c r="AO62" s="47">
        <f t="shared" si="26"/>
        <v>7190.125</v>
      </c>
    </row>
    <row r="63" spans="1:41" x14ac:dyDescent="0.3">
      <c r="A63" s="33" t="s">
        <v>54</v>
      </c>
      <c r="B63" s="34" t="s">
        <v>109</v>
      </c>
      <c r="C63" s="35" t="s">
        <v>41</v>
      </c>
      <c r="D63" s="58" t="s">
        <v>42</v>
      </c>
      <c r="E63" s="33" t="s">
        <v>43</v>
      </c>
      <c r="F63" s="41">
        <v>38902</v>
      </c>
      <c r="G63" s="41">
        <v>43224</v>
      </c>
      <c r="H63" s="41">
        <v>43216</v>
      </c>
      <c r="I63" s="41">
        <v>48017</v>
      </c>
      <c r="J63" s="41">
        <v>47538</v>
      </c>
      <c r="K63" s="41">
        <v>52819</v>
      </c>
      <c r="L63" s="41">
        <v>52291</v>
      </c>
      <c r="M63" s="41">
        <v>58101</v>
      </c>
      <c r="N63" s="41">
        <v>57521</v>
      </c>
      <c r="O63" s="41">
        <v>63912</v>
      </c>
      <c r="P63" s="41">
        <v>334</v>
      </c>
      <c r="Q63" s="41">
        <v>368</v>
      </c>
      <c r="R63" s="38">
        <f t="shared" si="9"/>
        <v>412.15999999999997</v>
      </c>
      <c r="S63" s="41">
        <v>196</v>
      </c>
      <c r="T63" s="41">
        <v>217</v>
      </c>
      <c r="U63" s="41">
        <v>239</v>
      </c>
      <c r="V63" s="39">
        <f t="shared" si="27"/>
        <v>117</v>
      </c>
      <c r="W63" s="38">
        <f t="shared" si="11"/>
        <v>156</v>
      </c>
      <c r="X63" s="40">
        <v>130</v>
      </c>
      <c r="Y63" s="38">
        <f t="shared" si="12"/>
        <v>97.5</v>
      </c>
      <c r="Z63" s="38">
        <f t="shared" si="13"/>
        <v>87.75</v>
      </c>
      <c r="AA63" s="38">
        <f t="shared" si="14"/>
        <v>85.995000000000005</v>
      </c>
      <c r="AB63" s="38">
        <v>60</v>
      </c>
      <c r="AC63" s="41">
        <v>58.5</v>
      </c>
      <c r="AD63" s="41">
        <f t="shared" si="15"/>
        <v>85.995000000000005</v>
      </c>
      <c r="AE63" s="38">
        <f t="shared" si="16"/>
        <v>84.275100000000009</v>
      </c>
      <c r="AF63" s="38">
        <f t="shared" si="17"/>
        <v>5186.9333333333334</v>
      </c>
      <c r="AG63" s="38">
        <f t="shared" si="18"/>
        <v>5762.1333333333332</v>
      </c>
      <c r="AH63" s="38">
        <f t="shared" si="19"/>
        <v>6338.4</v>
      </c>
      <c r="AI63" s="42">
        <f t="shared" si="20"/>
        <v>6536.375</v>
      </c>
      <c r="AJ63" s="42">
        <f t="shared" si="21"/>
        <v>7190.125</v>
      </c>
      <c r="AK63" s="38">
        <f t="shared" si="22"/>
        <v>4862.75</v>
      </c>
      <c r="AL63" s="38">
        <f t="shared" si="23"/>
        <v>5402</v>
      </c>
      <c r="AM63" s="38">
        <f t="shared" si="24"/>
        <v>5942.25</v>
      </c>
      <c r="AN63" s="40">
        <f t="shared" si="25"/>
        <v>6536.375</v>
      </c>
      <c r="AO63" s="40">
        <f t="shared" si="26"/>
        <v>7190.125</v>
      </c>
    </row>
    <row r="64" spans="1:41" x14ac:dyDescent="0.3">
      <c r="A64" s="33" t="s">
        <v>39</v>
      </c>
      <c r="B64" s="34" t="s">
        <v>110</v>
      </c>
      <c r="C64" s="35" t="s">
        <v>41</v>
      </c>
      <c r="D64" s="58" t="s">
        <v>42</v>
      </c>
      <c r="E64" s="33" t="s">
        <v>43</v>
      </c>
      <c r="F64" s="41">
        <v>26936</v>
      </c>
      <c r="G64" s="41">
        <v>29928</v>
      </c>
      <c r="H64" s="41">
        <v>29919</v>
      </c>
      <c r="I64" s="41">
        <v>33243</v>
      </c>
      <c r="J64" s="41">
        <v>32911</v>
      </c>
      <c r="K64" s="41">
        <v>36567</v>
      </c>
      <c r="L64" s="41">
        <v>36202</v>
      </c>
      <c r="M64" s="41">
        <v>40224</v>
      </c>
      <c r="N64" s="41">
        <v>39823</v>
      </c>
      <c r="O64" s="41">
        <v>44247</v>
      </c>
      <c r="P64" s="41">
        <v>231</v>
      </c>
      <c r="Q64" s="41">
        <v>255</v>
      </c>
      <c r="R64" s="38">
        <f t="shared" si="9"/>
        <v>285.60000000000002</v>
      </c>
      <c r="S64" s="41">
        <v>135</v>
      </c>
      <c r="T64" s="41">
        <v>150</v>
      </c>
      <c r="U64" s="41">
        <v>165</v>
      </c>
      <c r="V64" s="39">
        <f t="shared" si="27"/>
        <v>103.5</v>
      </c>
      <c r="W64" s="38">
        <f t="shared" si="11"/>
        <v>138</v>
      </c>
      <c r="X64" s="40">
        <v>115</v>
      </c>
      <c r="Y64" s="38">
        <f t="shared" si="12"/>
        <v>86.25</v>
      </c>
      <c r="Z64" s="38">
        <f t="shared" si="13"/>
        <v>77.625</v>
      </c>
      <c r="AA64" s="38">
        <f t="shared" si="14"/>
        <v>76.072500000000005</v>
      </c>
      <c r="AB64" s="38">
        <v>40</v>
      </c>
      <c r="AC64" s="41">
        <v>40.5</v>
      </c>
      <c r="AD64" s="41">
        <f t="shared" si="15"/>
        <v>76.072500000000005</v>
      </c>
      <c r="AE64" s="38">
        <f t="shared" si="16"/>
        <v>74.551050000000004</v>
      </c>
      <c r="AF64" s="38">
        <f t="shared" si="17"/>
        <v>3591.4666666666667</v>
      </c>
      <c r="AG64" s="38">
        <f t="shared" si="18"/>
        <v>3989.2</v>
      </c>
      <c r="AH64" s="38">
        <f t="shared" si="19"/>
        <v>4388.1333333333332</v>
      </c>
      <c r="AI64" s="42">
        <f t="shared" si="20"/>
        <v>4525.25</v>
      </c>
      <c r="AJ64" s="42">
        <f t="shared" si="21"/>
        <v>4977.875</v>
      </c>
      <c r="AK64" s="38">
        <f t="shared" si="22"/>
        <v>3367</v>
      </c>
      <c r="AL64" s="38">
        <f t="shared" si="23"/>
        <v>3739.875</v>
      </c>
      <c r="AM64" s="38">
        <f t="shared" si="24"/>
        <v>4113.875</v>
      </c>
      <c r="AN64" s="40">
        <f t="shared" si="25"/>
        <v>4525.25</v>
      </c>
      <c r="AO64" s="40">
        <f t="shared" si="26"/>
        <v>4977.875</v>
      </c>
    </row>
    <row r="65" spans="1:41" x14ac:dyDescent="0.3">
      <c r="A65" s="33" t="s">
        <v>39</v>
      </c>
      <c r="B65" s="34" t="s">
        <v>111</v>
      </c>
      <c r="C65" s="35" t="s">
        <v>41</v>
      </c>
      <c r="D65" s="58" t="s">
        <v>42</v>
      </c>
      <c r="E65" s="33" t="s">
        <v>43</v>
      </c>
      <c r="F65" s="41">
        <v>16460</v>
      </c>
      <c r="G65" s="41">
        <v>18288</v>
      </c>
      <c r="H65" s="41">
        <v>18284</v>
      </c>
      <c r="I65" s="41">
        <v>20315</v>
      </c>
      <c r="J65" s="41">
        <v>20113</v>
      </c>
      <c r="K65" s="41">
        <v>22347</v>
      </c>
      <c r="L65" s="41">
        <v>22124</v>
      </c>
      <c r="M65" s="41">
        <v>24582</v>
      </c>
      <c r="N65" s="41">
        <v>24337</v>
      </c>
      <c r="O65" s="41">
        <v>27041</v>
      </c>
      <c r="P65" s="41">
        <v>142</v>
      </c>
      <c r="Q65" s="41">
        <v>157</v>
      </c>
      <c r="R65" s="38">
        <f t="shared" si="9"/>
        <v>175.84</v>
      </c>
      <c r="S65" s="41">
        <v>83</v>
      </c>
      <c r="T65" s="41">
        <v>92</v>
      </c>
      <c r="U65" s="41">
        <v>102</v>
      </c>
      <c r="V65" s="39">
        <f t="shared" si="27"/>
        <v>81</v>
      </c>
      <c r="W65" s="38">
        <f t="shared" si="11"/>
        <v>108</v>
      </c>
      <c r="X65" s="40">
        <v>90</v>
      </c>
      <c r="Y65" s="38">
        <f t="shared" si="12"/>
        <v>67.5</v>
      </c>
      <c r="Z65" s="38">
        <f t="shared" si="13"/>
        <v>60.75</v>
      </c>
      <c r="AA65" s="38">
        <f t="shared" si="14"/>
        <v>59.534999999999997</v>
      </c>
      <c r="AB65" s="38">
        <v>25</v>
      </c>
      <c r="AC65" s="41">
        <v>24.75</v>
      </c>
      <c r="AD65" s="41">
        <f t="shared" si="15"/>
        <v>59.534999999999997</v>
      </c>
      <c r="AE65" s="38">
        <f t="shared" si="16"/>
        <v>58.344299999999997</v>
      </c>
      <c r="AF65" s="38">
        <f t="shared" si="17"/>
        <v>2194.6666666666665</v>
      </c>
      <c r="AG65" s="38">
        <f t="shared" si="18"/>
        <v>2437.8666666666668</v>
      </c>
      <c r="AH65" s="38">
        <f t="shared" si="19"/>
        <v>2681.7333333333331</v>
      </c>
      <c r="AI65" s="42">
        <f t="shared" si="20"/>
        <v>2765.5</v>
      </c>
      <c r="AJ65" s="42">
        <f t="shared" si="21"/>
        <v>3042.125</v>
      </c>
      <c r="AK65" s="38">
        <f t="shared" si="22"/>
        <v>2057.5</v>
      </c>
      <c r="AL65" s="38">
        <f t="shared" si="23"/>
        <v>2285.5</v>
      </c>
      <c r="AM65" s="38">
        <f t="shared" si="24"/>
        <v>2514.125</v>
      </c>
      <c r="AN65" s="40">
        <f t="shared" si="25"/>
        <v>2765.5</v>
      </c>
      <c r="AO65" s="40">
        <f t="shared" si="26"/>
        <v>3042.125</v>
      </c>
    </row>
    <row r="66" spans="1:41" x14ac:dyDescent="0.3">
      <c r="A66" s="33" t="s">
        <v>54</v>
      </c>
      <c r="B66" s="34" t="s">
        <v>112</v>
      </c>
      <c r="C66" s="35" t="s">
        <v>41</v>
      </c>
      <c r="D66" s="58" t="s">
        <v>42</v>
      </c>
      <c r="E66" s="33" t="s">
        <v>43</v>
      </c>
      <c r="F66" s="41">
        <v>16460</v>
      </c>
      <c r="G66" s="41">
        <v>18288</v>
      </c>
      <c r="H66" s="41">
        <v>18284</v>
      </c>
      <c r="I66" s="41">
        <v>20315</v>
      </c>
      <c r="J66" s="41">
        <v>20113</v>
      </c>
      <c r="K66" s="41">
        <v>22347</v>
      </c>
      <c r="L66" s="41">
        <v>22124</v>
      </c>
      <c r="M66" s="41">
        <v>24582</v>
      </c>
      <c r="N66" s="41">
        <v>24337</v>
      </c>
      <c r="O66" s="41">
        <v>27041</v>
      </c>
      <c r="P66" s="41">
        <v>142</v>
      </c>
      <c r="Q66" s="41">
        <v>157</v>
      </c>
      <c r="R66" s="38">
        <f t="shared" si="9"/>
        <v>175.84</v>
      </c>
      <c r="S66" s="41">
        <v>83</v>
      </c>
      <c r="T66" s="41">
        <v>92</v>
      </c>
      <c r="U66" s="41">
        <v>102</v>
      </c>
      <c r="V66" s="39">
        <f t="shared" si="27"/>
        <v>117</v>
      </c>
      <c r="W66" s="38">
        <f t="shared" si="11"/>
        <v>156</v>
      </c>
      <c r="X66" s="40">
        <v>130</v>
      </c>
      <c r="Y66" s="38">
        <f t="shared" si="12"/>
        <v>97.5</v>
      </c>
      <c r="Z66" s="38">
        <f t="shared" si="13"/>
        <v>87.75</v>
      </c>
      <c r="AA66" s="38">
        <f t="shared" si="14"/>
        <v>85.995000000000005</v>
      </c>
      <c r="AB66" s="38">
        <v>25</v>
      </c>
      <c r="AC66" s="41">
        <v>24.75</v>
      </c>
      <c r="AD66" s="41">
        <f t="shared" si="15"/>
        <v>85.995000000000005</v>
      </c>
      <c r="AE66" s="38">
        <f t="shared" si="16"/>
        <v>84.275100000000009</v>
      </c>
      <c r="AF66" s="38">
        <f t="shared" si="17"/>
        <v>2194.6666666666665</v>
      </c>
      <c r="AG66" s="38">
        <f t="shared" si="18"/>
        <v>2437.8666666666668</v>
      </c>
      <c r="AH66" s="38">
        <f t="shared" si="19"/>
        <v>2681.7333333333331</v>
      </c>
      <c r="AI66" s="42">
        <f t="shared" si="20"/>
        <v>2765.5</v>
      </c>
      <c r="AJ66" s="42">
        <f t="shared" si="21"/>
        <v>3042.125</v>
      </c>
      <c r="AK66" s="38">
        <f t="shared" si="22"/>
        <v>2057.5</v>
      </c>
      <c r="AL66" s="38">
        <f t="shared" si="23"/>
        <v>2285.5</v>
      </c>
      <c r="AM66" s="38">
        <f t="shared" si="24"/>
        <v>2514.125</v>
      </c>
      <c r="AN66" s="40">
        <f t="shared" si="25"/>
        <v>2765.5</v>
      </c>
      <c r="AO66" s="40">
        <f t="shared" si="26"/>
        <v>3042.125</v>
      </c>
    </row>
    <row r="67" spans="1:41" x14ac:dyDescent="0.3">
      <c r="A67" s="33" t="s">
        <v>54</v>
      </c>
      <c r="B67" s="34" t="s">
        <v>113</v>
      </c>
      <c r="C67" s="35" t="s">
        <v>41</v>
      </c>
      <c r="D67" s="58" t="s">
        <v>42</v>
      </c>
      <c r="E67" s="33" t="s">
        <v>43</v>
      </c>
      <c r="F67" s="41">
        <v>38902</v>
      </c>
      <c r="G67" s="41">
        <v>43224</v>
      </c>
      <c r="H67" s="41">
        <v>43216</v>
      </c>
      <c r="I67" s="41">
        <v>48017</v>
      </c>
      <c r="J67" s="41">
        <v>47538</v>
      </c>
      <c r="K67" s="41">
        <v>52819</v>
      </c>
      <c r="L67" s="41">
        <v>52291</v>
      </c>
      <c r="M67" s="41">
        <v>58101</v>
      </c>
      <c r="N67" s="41">
        <v>57521</v>
      </c>
      <c r="O67" s="41">
        <v>63912</v>
      </c>
      <c r="P67" s="41">
        <v>334</v>
      </c>
      <c r="Q67" s="41">
        <v>368</v>
      </c>
      <c r="R67" s="38">
        <f t="shared" si="9"/>
        <v>412.15999999999997</v>
      </c>
      <c r="S67" s="41">
        <v>196</v>
      </c>
      <c r="T67" s="41">
        <v>217</v>
      </c>
      <c r="U67" s="41">
        <v>239</v>
      </c>
      <c r="V67" s="39">
        <f t="shared" si="27"/>
        <v>117</v>
      </c>
      <c r="W67" s="38">
        <f t="shared" si="11"/>
        <v>156</v>
      </c>
      <c r="X67" s="40">
        <v>130</v>
      </c>
      <c r="Y67" s="38">
        <f t="shared" si="12"/>
        <v>97.5</v>
      </c>
      <c r="Z67" s="38">
        <f t="shared" si="13"/>
        <v>87.75</v>
      </c>
      <c r="AA67" s="38">
        <f t="shared" si="14"/>
        <v>85.995000000000005</v>
      </c>
      <c r="AB67" s="38">
        <v>60</v>
      </c>
      <c r="AC67" s="41">
        <v>58.5</v>
      </c>
      <c r="AD67" s="41">
        <f t="shared" si="15"/>
        <v>85.995000000000005</v>
      </c>
      <c r="AE67" s="38">
        <f t="shared" si="16"/>
        <v>84.275100000000009</v>
      </c>
      <c r="AF67" s="38">
        <f t="shared" si="17"/>
        <v>5186.9333333333334</v>
      </c>
      <c r="AG67" s="38">
        <f t="shared" si="18"/>
        <v>5762.1333333333332</v>
      </c>
      <c r="AH67" s="38">
        <f t="shared" si="19"/>
        <v>6338.4</v>
      </c>
      <c r="AI67" s="42">
        <f t="shared" si="20"/>
        <v>6536.375</v>
      </c>
      <c r="AJ67" s="42">
        <f t="shared" si="21"/>
        <v>7190.125</v>
      </c>
      <c r="AK67" s="38">
        <f t="shared" si="22"/>
        <v>4862.75</v>
      </c>
      <c r="AL67" s="38">
        <f t="shared" si="23"/>
        <v>5402</v>
      </c>
      <c r="AM67" s="38">
        <f t="shared" si="24"/>
        <v>5942.25</v>
      </c>
      <c r="AN67" s="40">
        <f t="shared" si="25"/>
        <v>6536.375</v>
      </c>
      <c r="AO67" s="40">
        <f t="shared" si="26"/>
        <v>7190.125</v>
      </c>
    </row>
    <row r="68" spans="1:41" x14ac:dyDescent="0.3">
      <c r="A68" s="33" t="s">
        <v>48</v>
      </c>
      <c r="B68" s="34" t="s">
        <v>114</v>
      </c>
      <c r="C68" s="35" t="s">
        <v>41</v>
      </c>
      <c r="D68" s="36" t="s">
        <v>42</v>
      </c>
      <c r="E68" s="33" t="s">
        <v>43</v>
      </c>
      <c r="F68" s="41">
        <v>24257</v>
      </c>
      <c r="G68" s="41">
        <v>26952</v>
      </c>
      <c r="H68" s="41">
        <v>26946</v>
      </c>
      <c r="I68" s="41">
        <v>29940</v>
      </c>
      <c r="J68" s="41">
        <v>32346</v>
      </c>
      <c r="K68" s="41">
        <v>35940</v>
      </c>
      <c r="L68" s="41">
        <v>35581</v>
      </c>
      <c r="M68" s="41">
        <v>39534</v>
      </c>
      <c r="N68" s="41">
        <v>39140</v>
      </c>
      <c r="O68" s="41">
        <v>43488</v>
      </c>
      <c r="P68" s="41">
        <v>334</v>
      </c>
      <c r="Q68" s="41">
        <v>368</v>
      </c>
      <c r="R68" s="38">
        <f t="shared" si="9"/>
        <v>412.15999999999997</v>
      </c>
      <c r="S68" s="41">
        <v>196</v>
      </c>
      <c r="T68" s="41">
        <v>217</v>
      </c>
      <c r="U68" s="41">
        <v>239</v>
      </c>
      <c r="V68" s="39">
        <f t="shared" si="27"/>
        <v>117</v>
      </c>
      <c r="W68" s="38">
        <f t="shared" si="11"/>
        <v>156</v>
      </c>
      <c r="X68" s="40">
        <v>130</v>
      </c>
      <c r="Y68" s="38">
        <f t="shared" si="12"/>
        <v>97.5</v>
      </c>
      <c r="Z68" s="38">
        <f t="shared" si="13"/>
        <v>87.75</v>
      </c>
      <c r="AA68" s="38">
        <f t="shared" si="14"/>
        <v>85.995000000000005</v>
      </c>
      <c r="AB68" s="38">
        <v>60</v>
      </c>
      <c r="AC68" s="41">
        <v>58.5</v>
      </c>
      <c r="AD68" s="41">
        <f t="shared" si="15"/>
        <v>85.995000000000005</v>
      </c>
      <c r="AE68" s="38">
        <f t="shared" si="16"/>
        <v>84.275100000000009</v>
      </c>
      <c r="AF68" s="38">
        <f t="shared" si="17"/>
        <v>3234.2666666666669</v>
      </c>
      <c r="AG68" s="38">
        <f t="shared" si="18"/>
        <v>3592.8</v>
      </c>
      <c r="AH68" s="38">
        <f t="shared" si="19"/>
        <v>4312.8</v>
      </c>
      <c r="AI68" s="42">
        <f t="shared" si="20"/>
        <v>4447.625</v>
      </c>
      <c r="AJ68" s="42">
        <f t="shared" si="21"/>
        <v>4892.5</v>
      </c>
      <c r="AK68" s="38">
        <f t="shared" si="22"/>
        <v>3032.125</v>
      </c>
      <c r="AL68" s="38">
        <f t="shared" si="23"/>
        <v>3368.25</v>
      </c>
      <c r="AM68" s="38">
        <f t="shared" si="24"/>
        <v>4043.25</v>
      </c>
      <c r="AN68" s="40">
        <f t="shared" si="25"/>
        <v>4447.625</v>
      </c>
      <c r="AO68" s="40">
        <f t="shared" si="26"/>
        <v>4892.5</v>
      </c>
    </row>
    <row r="69" spans="1:41" x14ac:dyDescent="0.3">
      <c r="A69" s="33" t="s">
        <v>39</v>
      </c>
      <c r="B69" s="34" t="s">
        <v>115</v>
      </c>
      <c r="C69" s="35" t="s">
        <v>41</v>
      </c>
      <c r="D69" s="36" t="s">
        <v>42</v>
      </c>
      <c r="E69" s="33" t="s">
        <v>43</v>
      </c>
      <c r="F69" s="41">
        <v>26936</v>
      </c>
      <c r="G69" s="41">
        <v>29928</v>
      </c>
      <c r="H69" s="41">
        <v>29919</v>
      </c>
      <c r="I69" s="41">
        <v>33243</v>
      </c>
      <c r="J69" s="41">
        <v>32911</v>
      </c>
      <c r="K69" s="41">
        <v>36567</v>
      </c>
      <c r="L69" s="41">
        <v>36202</v>
      </c>
      <c r="M69" s="41">
        <v>40224</v>
      </c>
      <c r="N69" s="41">
        <v>39823</v>
      </c>
      <c r="O69" s="41">
        <v>44247</v>
      </c>
      <c r="P69" s="41">
        <v>231</v>
      </c>
      <c r="Q69" s="41">
        <v>255</v>
      </c>
      <c r="R69" s="38">
        <f t="shared" ref="R69:R132" si="64">Q69+(Q69*12%)</f>
        <v>285.60000000000002</v>
      </c>
      <c r="S69" s="41">
        <v>135</v>
      </c>
      <c r="T69" s="41">
        <v>150</v>
      </c>
      <c r="U69" s="41">
        <v>165</v>
      </c>
      <c r="V69" s="39">
        <f t="shared" si="27"/>
        <v>99</v>
      </c>
      <c r="W69" s="38">
        <f t="shared" ref="W69:W132" si="65">X69*1.2</f>
        <v>132</v>
      </c>
      <c r="X69" s="40">
        <v>110</v>
      </c>
      <c r="Y69" s="38">
        <f t="shared" ref="Y69:Y132" si="66">X69*0.75</f>
        <v>82.5</v>
      </c>
      <c r="Z69" s="38">
        <f t="shared" ref="Z69:Z132" si="67">Y69-(Y69*10%)</f>
        <v>74.25</v>
      </c>
      <c r="AA69" s="38">
        <f t="shared" ref="AA69:AA132" si="68">Z69-(Z69*0.02)</f>
        <v>72.765000000000001</v>
      </c>
      <c r="AB69" s="38">
        <v>40</v>
      </c>
      <c r="AC69" s="41">
        <v>40.5</v>
      </c>
      <c r="AD69" s="41">
        <f t="shared" ref="AD69:AD132" si="69">AA69</f>
        <v>72.765000000000001</v>
      </c>
      <c r="AE69" s="38">
        <f t="shared" ref="AE69:AE132" si="70">AD69-(AD69*2%)</f>
        <v>71.309700000000007</v>
      </c>
      <c r="AF69" s="38">
        <f t="shared" ref="AF69:AF132" si="71">F69/7.5</f>
        <v>3591.4666666666667</v>
      </c>
      <c r="AG69" s="38">
        <f t="shared" ref="AG69:AG132" si="72">H69/7.5</f>
        <v>3989.2</v>
      </c>
      <c r="AH69" s="38">
        <f t="shared" ref="AH69:AH132" si="73">J69/7.5</f>
        <v>4388.1333333333332</v>
      </c>
      <c r="AI69" s="42">
        <f t="shared" ref="AI69:AI132" si="74">L69/8</f>
        <v>4525.25</v>
      </c>
      <c r="AJ69" s="42">
        <f t="shared" ref="AJ69:AJ132" si="75">N69/8</f>
        <v>4977.875</v>
      </c>
      <c r="AK69" s="38">
        <f t="shared" ref="AK69:AK132" si="76">F69/8</f>
        <v>3367</v>
      </c>
      <c r="AL69" s="38">
        <f t="shared" ref="AL69:AL132" si="77">H69/8</f>
        <v>3739.875</v>
      </c>
      <c r="AM69" s="38">
        <f t="shared" ref="AM69:AM132" si="78">J69/8</f>
        <v>4113.875</v>
      </c>
      <c r="AN69" s="40">
        <f t="shared" ref="AN69:AN132" si="79">L69/8</f>
        <v>4525.25</v>
      </c>
      <c r="AO69" s="40">
        <f t="shared" ref="AO69:AO132" si="80">N69/8</f>
        <v>4977.875</v>
      </c>
    </row>
    <row r="70" spans="1:41" x14ac:dyDescent="0.3">
      <c r="A70" s="33" t="s">
        <v>48</v>
      </c>
      <c r="B70" s="34" t="s">
        <v>116</v>
      </c>
      <c r="C70" s="35" t="s">
        <v>41</v>
      </c>
      <c r="D70" s="36" t="s">
        <v>42</v>
      </c>
      <c r="E70" s="33" t="s">
        <v>43</v>
      </c>
      <c r="F70" s="41">
        <v>24257</v>
      </c>
      <c r="G70" s="41">
        <v>26952</v>
      </c>
      <c r="H70" s="41">
        <v>26946</v>
      </c>
      <c r="I70" s="41">
        <v>29940</v>
      </c>
      <c r="J70" s="41">
        <v>32346</v>
      </c>
      <c r="K70" s="41">
        <v>35940</v>
      </c>
      <c r="L70" s="41">
        <v>35581</v>
      </c>
      <c r="M70" s="41">
        <v>39534</v>
      </c>
      <c r="N70" s="41">
        <v>39140</v>
      </c>
      <c r="O70" s="41">
        <v>43488</v>
      </c>
      <c r="P70" s="41">
        <v>231</v>
      </c>
      <c r="Q70" s="41">
        <v>255</v>
      </c>
      <c r="R70" s="38">
        <f t="shared" si="64"/>
        <v>285.60000000000002</v>
      </c>
      <c r="S70" s="41">
        <v>135</v>
      </c>
      <c r="T70" s="41">
        <v>150</v>
      </c>
      <c r="U70" s="41">
        <v>165</v>
      </c>
      <c r="V70" s="39">
        <f t="shared" ref="V70:V133" si="81">W70*0.75</f>
        <v>117</v>
      </c>
      <c r="W70" s="38">
        <f t="shared" si="65"/>
        <v>156</v>
      </c>
      <c r="X70" s="40">
        <v>130</v>
      </c>
      <c r="Y70" s="38">
        <f t="shared" si="66"/>
        <v>97.5</v>
      </c>
      <c r="Z70" s="38">
        <f t="shared" si="67"/>
        <v>87.75</v>
      </c>
      <c r="AA70" s="38">
        <f t="shared" si="68"/>
        <v>85.995000000000005</v>
      </c>
      <c r="AB70" s="38">
        <v>40</v>
      </c>
      <c r="AC70" s="41">
        <v>40.5</v>
      </c>
      <c r="AD70" s="41">
        <f t="shared" si="69"/>
        <v>85.995000000000005</v>
      </c>
      <c r="AE70" s="38">
        <f t="shared" si="70"/>
        <v>84.275100000000009</v>
      </c>
      <c r="AF70" s="38">
        <f t="shared" si="71"/>
        <v>3234.2666666666669</v>
      </c>
      <c r="AG70" s="38">
        <f t="shared" si="72"/>
        <v>3592.8</v>
      </c>
      <c r="AH70" s="38">
        <f t="shared" si="73"/>
        <v>4312.8</v>
      </c>
      <c r="AI70" s="42">
        <f t="shared" si="74"/>
        <v>4447.625</v>
      </c>
      <c r="AJ70" s="42">
        <f t="shared" si="75"/>
        <v>4892.5</v>
      </c>
      <c r="AK70" s="38">
        <f t="shared" si="76"/>
        <v>3032.125</v>
      </c>
      <c r="AL70" s="38">
        <f t="shared" si="77"/>
        <v>3368.25</v>
      </c>
      <c r="AM70" s="38">
        <f t="shared" si="78"/>
        <v>4043.25</v>
      </c>
      <c r="AN70" s="40">
        <f t="shared" si="79"/>
        <v>4447.625</v>
      </c>
      <c r="AO70" s="40">
        <f t="shared" si="80"/>
        <v>4892.5</v>
      </c>
    </row>
    <row r="71" spans="1:41" x14ac:dyDescent="0.3">
      <c r="A71" s="33" t="s">
        <v>54</v>
      </c>
      <c r="B71" s="34" t="s">
        <v>117</v>
      </c>
      <c r="C71" s="35" t="s">
        <v>41</v>
      </c>
      <c r="D71" s="58" t="s">
        <v>42</v>
      </c>
      <c r="E71" s="33" t="s">
        <v>43</v>
      </c>
      <c r="F71" s="41">
        <v>26936</v>
      </c>
      <c r="G71" s="41">
        <v>29928</v>
      </c>
      <c r="H71" s="41">
        <v>29919</v>
      </c>
      <c r="I71" s="41">
        <v>33243</v>
      </c>
      <c r="J71" s="41">
        <v>32911</v>
      </c>
      <c r="K71" s="41">
        <v>36567</v>
      </c>
      <c r="L71" s="41">
        <v>36202</v>
      </c>
      <c r="M71" s="41">
        <v>40224</v>
      </c>
      <c r="N71" s="41">
        <v>39823</v>
      </c>
      <c r="O71" s="41">
        <v>44247</v>
      </c>
      <c r="P71" s="41">
        <v>231</v>
      </c>
      <c r="Q71" s="41">
        <v>255</v>
      </c>
      <c r="R71" s="38">
        <f t="shared" si="64"/>
        <v>285.60000000000002</v>
      </c>
      <c r="S71" s="41">
        <v>135</v>
      </c>
      <c r="T71" s="41">
        <v>150</v>
      </c>
      <c r="U71" s="41">
        <v>165</v>
      </c>
      <c r="V71" s="39">
        <f t="shared" si="81"/>
        <v>130.5</v>
      </c>
      <c r="W71" s="38">
        <f t="shared" si="65"/>
        <v>174</v>
      </c>
      <c r="X71" s="40">
        <v>145</v>
      </c>
      <c r="Y71" s="38">
        <f t="shared" si="66"/>
        <v>108.75</v>
      </c>
      <c r="Z71" s="38">
        <f t="shared" si="67"/>
        <v>97.875</v>
      </c>
      <c r="AA71" s="38">
        <f t="shared" si="68"/>
        <v>95.917500000000004</v>
      </c>
      <c r="AB71" s="38">
        <v>40</v>
      </c>
      <c r="AC71" s="41">
        <v>40.5</v>
      </c>
      <c r="AD71" s="41">
        <f t="shared" si="69"/>
        <v>95.917500000000004</v>
      </c>
      <c r="AE71" s="38">
        <f t="shared" si="70"/>
        <v>93.99915</v>
      </c>
      <c r="AF71" s="38">
        <f t="shared" si="71"/>
        <v>3591.4666666666667</v>
      </c>
      <c r="AG71" s="38">
        <f t="shared" si="72"/>
        <v>3989.2</v>
      </c>
      <c r="AH71" s="38">
        <f t="shared" si="73"/>
        <v>4388.1333333333332</v>
      </c>
      <c r="AI71" s="42">
        <f t="shared" si="74"/>
        <v>4525.25</v>
      </c>
      <c r="AJ71" s="42">
        <f t="shared" si="75"/>
        <v>4977.875</v>
      </c>
      <c r="AK71" s="38">
        <f t="shared" si="76"/>
        <v>3367</v>
      </c>
      <c r="AL71" s="38">
        <f t="shared" si="77"/>
        <v>3739.875</v>
      </c>
      <c r="AM71" s="38">
        <f t="shared" si="78"/>
        <v>4113.875</v>
      </c>
      <c r="AN71" s="40">
        <f t="shared" si="79"/>
        <v>4525.25</v>
      </c>
      <c r="AO71" s="40">
        <f t="shared" si="80"/>
        <v>4977.875</v>
      </c>
    </row>
    <row r="72" spans="1:41" x14ac:dyDescent="0.3">
      <c r="A72" s="33" t="s">
        <v>54</v>
      </c>
      <c r="B72" s="34" t="s">
        <v>118</v>
      </c>
      <c r="C72" s="35" t="s">
        <v>41</v>
      </c>
      <c r="D72" s="58" t="s">
        <v>42</v>
      </c>
      <c r="E72" s="33" t="s">
        <v>43</v>
      </c>
      <c r="F72" s="41">
        <v>29117</v>
      </c>
      <c r="G72" s="41">
        <v>32352</v>
      </c>
      <c r="H72" s="41">
        <v>32346</v>
      </c>
      <c r="I72" s="41">
        <v>35940</v>
      </c>
      <c r="J72" s="41">
        <v>35581</v>
      </c>
      <c r="K72" s="41">
        <v>39534</v>
      </c>
      <c r="L72" s="41">
        <v>39140</v>
      </c>
      <c r="M72" s="41">
        <v>43488</v>
      </c>
      <c r="N72" s="41">
        <v>43054</v>
      </c>
      <c r="O72" s="41">
        <v>47837</v>
      </c>
      <c r="P72" s="41">
        <v>283</v>
      </c>
      <c r="Q72" s="41">
        <v>312</v>
      </c>
      <c r="R72" s="38">
        <f t="shared" si="64"/>
        <v>349.44</v>
      </c>
      <c r="S72" s="41">
        <v>166</v>
      </c>
      <c r="T72" s="41">
        <v>184</v>
      </c>
      <c r="U72" s="41">
        <v>203</v>
      </c>
      <c r="V72" s="39">
        <f t="shared" si="81"/>
        <v>117</v>
      </c>
      <c r="W72" s="38">
        <f t="shared" si="65"/>
        <v>156</v>
      </c>
      <c r="X72" s="40">
        <v>130</v>
      </c>
      <c r="Y72" s="38">
        <f t="shared" si="66"/>
        <v>97.5</v>
      </c>
      <c r="Z72" s="38">
        <f t="shared" si="67"/>
        <v>87.75</v>
      </c>
      <c r="AA72" s="38">
        <f t="shared" si="68"/>
        <v>85.995000000000005</v>
      </c>
      <c r="AB72" s="38">
        <v>50</v>
      </c>
      <c r="AC72" s="41">
        <v>49.5</v>
      </c>
      <c r="AD72" s="41">
        <f t="shared" si="69"/>
        <v>85.995000000000005</v>
      </c>
      <c r="AE72" s="38">
        <f t="shared" si="70"/>
        <v>84.275100000000009</v>
      </c>
      <c r="AF72" s="38">
        <f t="shared" si="71"/>
        <v>3882.2666666666669</v>
      </c>
      <c r="AG72" s="38">
        <f t="shared" si="72"/>
        <v>4312.8</v>
      </c>
      <c r="AH72" s="38">
        <f t="shared" si="73"/>
        <v>4744.1333333333332</v>
      </c>
      <c r="AI72" s="42">
        <f t="shared" si="74"/>
        <v>4892.5</v>
      </c>
      <c r="AJ72" s="42">
        <f t="shared" si="75"/>
        <v>5381.75</v>
      </c>
      <c r="AK72" s="38">
        <f t="shared" si="76"/>
        <v>3639.625</v>
      </c>
      <c r="AL72" s="38">
        <f t="shared" si="77"/>
        <v>4043.25</v>
      </c>
      <c r="AM72" s="38">
        <f t="shared" si="78"/>
        <v>4447.625</v>
      </c>
      <c r="AN72" s="40">
        <f t="shared" si="79"/>
        <v>4892.5</v>
      </c>
      <c r="AO72" s="40">
        <f t="shared" si="80"/>
        <v>5381.75</v>
      </c>
    </row>
    <row r="73" spans="1:41" x14ac:dyDescent="0.3">
      <c r="A73" s="33" t="s">
        <v>48</v>
      </c>
      <c r="B73" s="34" t="s">
        <v>119</v>
      </c>
      <c r="C73" s="35" t="s">
        <v>41</v>
      </c>
      <c r="D73" s="36" t="s">
        <v>42</v>
      </c>
      <c r="E73" s="33" t="s">
        <v>43</v>
      </c>
      <c r="F73" s="41">
        <v>38902</v>
      </c>
      <c r="G73" s="41">
        <v>43224</v>
      </c>
      <c r="H73" s="41">
        <v>43216</v>
      </c>
      <c r="I73" s="41">
        <v>48017</v>
      </c>
      <c r="J73" s="41">
        <v>47538</v>
      </c>
      <c r="K73" s="41">
        <v>52819</v>
      </c>
      <c r="L73" s="41">
        <v>52291</v>
      </c>
      <c r="M73" s="41">
        <v>58101</v>
      </c>
      <c r="N73" s="41">
        <v>57521</v>
      </c>
      <c r="O73" s="41">
        <v>63912</v>
      </c>
      <c r="P73" s="41">
        <v>334</v>
      </c>
      <c r="Q73" s="41">
        <v>368</v>
      </c>
      <c r="R73" s="38">
        <f t="shared" si="64"/>
        <v>412.15999999999997</v>
      </c>
      <c r="S73" s="41">
        <v>196</v>
      </c>
      <c r="T73" s="41">
        <v>217</v>
      </c>
      <c r="U73" s="41">
        <v>239</v>
      </c>
      <c r="V73" s="39">
        <f t="shared" si="81"/>
        <v>117</v>
      </c>
      <c r="W73" s="38">
        <f t="shared" si="65"/>
        <v>156</v>
      </c>
      <c r="X73" s="40">
        <v>130</v>
      </c>
      <c r="Y73" s="38">
        <f t="shared" si="66"/>
        <v>97.5</v>
      </c>
      <c r="Z73" s="38">
        <f t="shared" si="67"/>
        <v>87.75</v>
      </c>
      <c r="AA73" s="38">
        <f t="shared" si="68"/>
        <v>85.995000000000005</v>
      </c>
      <c r="AB73" s="38">
        <v>60</v>
      </c>
      <c r="AC73" s="41">
        <v>58.5</v>
      </c>
      <c r="AD73" s="41">
        <f t="shared" si="69"/>
        <v>85.995000000000005</v>
      </c>
      <c r="AE73" s="38">
        <f t="shared" si="70"/>
        <v>84.275100000000009</v>
      </c>
      <c r="AF73" s="38">
        <f t="shared" si="71"/>
        <v>5186.9333333333334</v>
      </c>
      <c r="AG73" s="38">
        <f t="shared" si="72"/>
        <v>5762.1333333333332</v>
      </c>
      <c r="AH73" s="38">
        <f t="shared" si="73"/>
        <v>6338.4</v>
      </c>
      <c r="AI73" s="42">
        <f t="shared" si="74"/>
        <v>6536.375</v>
      </c>
      <c r="AJ73" s="42">
        <f t="shared" si="75"/>
        <v>7190.125</v>
      </c>
      <c r="AK73" s="38">
        <f t="shared" si="76"/>
        <v>4862.75</v>
      </c>
      <c r="AL73" s="38">
        <f t="shared" si="77"/>
        <v>5402</v>
      </c>
      <c r="AM73" s="38">
        <f t="shared" si="78"/>
        <v>5942.25</v>
      </c>
      <c r="AN73" s="40">
        <f t="shared" si="79"/>
        <v>6536.375</v>
      </c>
      <c r="AO73" s="40">
        <f t="shared" si="80"/>
        <v>7190.125</v>
      </c>
    </row>
    <row r="74" spans="1:41" x14ac:dyDescent="0.3">
      <c r="A74" s="33" t="s">
        <v>54</v>
      </c>
      <c r="B74" s="59" t="s">
        <v>120</v>
      </c>
      <c r="C74" s="35" t="s">
        <v>41</v>
      </c>
      <c r="D74" s="58" t="s">
        <v>42</v>
      </c>
      <c r="E74" s="33" t="s">
        <v>43</v>
      </c>
      <c r="F74" s="41">
        <v>26936</v>
      </c>
      <c r="G74" s="41">
        <v>29928</v>
      </c>
      <c r="H74" s="41">
        <v>29919</v>
      </c>
      <c r="I74" s="41">
        <v>33243</v>
      </c>
      <c r="J74" s="41">
        <v>32911</v>
      </c>
      <c r="K74" s="41">
        <v>36567</v>
      </c>
      <c r="L74" s="41">
        <v>36202</v>
      </c>
      <c r="M74" s="41">
        <v>40224</v>
      </c>
      <c r="N74" s="41">
        <v>39823</v>
      </c>
      <c r="O74" s="41">
        <v>44247</v>
      </c>
      <c r="P74" s="41">
        <v>231</v>
      </c>
      <c r="Q74" s="41">
        <v>255</v>
      </c>
      <c r="R74" s="38">
        <f t="shared" si="64"/>
        <v>285.60000000000002</v>
      </c>
      <c r="S74" s="41">
        <v>135</v>
      </c>
      <c r="T74" s="41">
        <v>150</v>
      </c>
      <c r="U74" s="41">
        <v>165</v>
      </c>
      <c r="V74" s="39">
        <f t="shared" si="81"/>
        <v>117</v>
      </c>
      <c r="W74" s="38">
        <f t="shared" si="65"/>
        <v>156</v>
      </c>
      <c r="X74" s="40">
        <v>130</v>
      </c>
      <c r="Y74" s="38">
        <f t="shared" si="66"/>
        <v>97.5</v>
      </c>
      <c r="Z74" s="38">
        <f t="shared" si="67"/>
        <v>87.75</v>
      </c>
      <c r="AA74" s="38">
        <f t="shared" si="68"/>
        <v>85.995000000000005</v>
      </c>
      <c r="AB74" s="38">
        <v>40</v>
      </c>
      <c r="AC74" s="41">
        <v>40.5</v>
      </c>
      <c r="AD74" s="41">
        <f t="shared" si="69"/>
        <v>85.995000000000005</v>
      </c>
      <c r="AE74" s="38">
        <f t="shared" si="70"/>
        <v>84.275100000000009</v>
      </c>
      <c r="AF74" s="38">
        <f t="shared" si="71"/>
        <v>3591.4666666666667</v>
      </c>
      <c r="AG74" s="38">
        <f t="shared" si="72"/>
        <v>3989.2</v>
      </c>
      <c r="AH74" s="38">
        <f t="shared" si="73"/>
        <v>4388.1333333333332</v>
      </c>
      <c r="AI74" s="42">
        <f t="shared" si="74"/>
        <v>4525.25</v>
      </c>
      <c r="AJ74" s="42">
        <f t="shared" si="75"/>
        <v>4977.875</v>
      </c>
      <c r="AK74" s="38">
        <f t="shared" si="76"/>
        <v>3367</v>
      </c>
      <c r="AL74" s="38">
        <f t="shared" si="77"/>
        <v>3739.875</v>
      </c>
      <c r="AM74" s="38">
        <f t="shared" si="78"/>
        <v>4113.875</v>
      </c>
      <c r="AN74" s="40">
        <f t="shared" si="79"/>
        <v>4525.25</v>
      </c>
      <c r="AO74" s="40">
        <f t="shared" si="80"/>
        <v>4977.875</v>
      </c>
    </row>
    <row r="75" spans="1:41" x14ac:dyDescent="0.3">
      <c r="A75" s="33" t="s">
        <v>44</v>
      </c>
      <c r="B75" s="34" t="s">
        <v>121</v>
      </c>
      <c r="C75" s="35" t="s">
        <v>41</v>
      </c>
      <c r="D75" s="58" t="s">
        <v>46</v>
      </c>
      <c r="E75" s="33" t="s">
        <v>43</v>
      </c>
      <c r="F75" s="48">
        <v>29117</v>
      </c>
      <c r="G75" s="48">
        <v>32352</v>
      </c>
      <c r="H75" s="48">
        <v>32346</v>
      </c>
      <c r="I75" s="48">
        <v>35940</v>
      </c>
      <c r="J75" s="48">
        <v>39906</v>
      </c>
      <c r="K75" s="48">
        <v>44340</v>
      </c>
      <c r="L75" s="48">
        <v>43897</v>
      </c>
      <c r="M75" s="48">
        <v>48774</v>
      </c>
      <c r="N75" s="48">
        <v>48287</v>
      </c>
      <c r="O75" s="48">
        <v>53652</v>
      </c>
      <c r="P75" s="48">
        <v>308</v>
      </c>
      <c r="Q75" s="48">
        <v>339</v>
      </c>
      <c r="R75" s="46">
        <f t="shared" si="64"/>
        <v>379.68</v>
      </c>
      <c r="S75" s="48">
        <v>180</v>
      </c>
      <c r="T75" s="48">
        <v>200</v>
      </c>
      <c r="U75" s="48">
        <v>220</v>
      </c>
      <c r="V75" s="45">
        <f t="shared" si="81"/>
        <v>67.5</v>
      </c>
      <c r="W75" s="46">
        <f t="shared" si="65"/>
        <v>90</v>
      </c>
      <c r="X75" s="47">
        <v>75</v>
      </c>
      <c r="Y75" s="46">
        <f t="shared" si="66"/>
        <v>56.25</v>
      </c>
      <c r="Z75" s="46">
        <f t="shared" si="67"/>
        <v>50.625</v>
      </c>
      <c r="AA75" s="46">
        <f t="shared" si="68"/>
        <v>49.612499999999997</v>
      </c>
      <c r="AB75" s="46">
        <v>55</v>
      </c>
      <c r="AC75" s="48">
        <v>54</v>
      </c>
      <c r="AD75" s="48">
        <f t="shared" si="69"/>
        <v>49.612499999999997</v>
      </c>
      <c r="AE75" s="46">
        <f t="shared" si="70"/>
        <v>48.620249999999999</v>
      </c>
      <c r="AF75" s="46">
        <f t="shared" si="71"/>
        <v>3882.2666666666669</v>
      </c>
      <c r="AG75" s="46">
        <f t="shared" si="72"/>
        <v>4312.8</v>
      </c>
      <c r="AH75" s="46">
        <f t="shared" si="73"/>
        <v>5320.8</v>
      </c>
      <c r="AI75" s="49">
        <f t="shared" si="74"/>
        <v>5487.125</v>
      </c>
      <c r="AJ75" s="49">
        <f t="shared" si="75"/>
        <v>6035.875</v>
      </c>
      <c r="AK75" s="46">
        <f t="shared" si="76"/>
        <v>3639.625</v>
      </c>
      <c r="AL75" s="46">
        <f t="shared" si="77"/>
        <v>4043.25</v>
      </c>
      <c r="AM75" s="46">
        <f t="shared" si="78"/>
        <v>4988.25</v>
      </c>
      <c r="AN75" s="47">
        <f t="shared" si="79"/>
        <v>5487.125</v>
      </c>
      <c r="AO75" s="47">
        <f t="shared" si="80"/>
        <v>6035.875</v>
      </c>
    </row>
    <row r="76" spans="1:41" x14ac:dyDescent="0.3">
      <c r="A76" s="33" t="s">
        <v>51</v>
      </c>
      <c r="B76" s="34" t="s">
        <v>122</v>
      </c>
      <c r="C76" s="35" t="s">
        <v>41</v>
      </c>
      <c r="D76" s="58" t="s">
        <v>42</v>
      </c>
      <c r="E76" s="33" t="s">
        <v>43</v>
      </c>
      <c r="F76" s="41">
        <v>26936</v>
      </c>
      <c r="G76" s="41">
        <v>29928</v>
      </c>
      <c r="H76" s="41">
        <v>29919</v>
      </c>
      <c r="I76" s="41">
        <v>33243</v>
      </c>
      <c r="J76" s="41">
        <v>32911</v>
      </c>
      <c r="K76" s="41">
        <v>36567</v>
      </c>
      <c r="L76" s="41">
        <v>36202</v>
      </c>
      <c r="M76" s="41">
        <v>40224</v>
      </c>
      <c r="N76" s="41">
        <v>39823</v>
      </c>
      <c r="O76" s="41">
        <v>44247</v>
      </c>
      <c r="P76" s="41">
        <v>231</v>
      </c>
      <c r="Q76" s="41">
        <v>255</v>
      </c>
      <c r="R76" s="38">
        <f t="shared" si="64"/>
        <v>285.60000000000002</v>
      </c>
      <c r="S76" s="41">
        <v>135</v>
      </c>
      <c r="T76" s="41">
        <v>150</v>
      </c>
      <c r="U76" s="41">
        <v>165</v>
      </c>
      <c r="V76" s="39">
        <f t="shared" si="81"/>
        <v>117</v>
      </c>
      <c r="W76" s="38">
        <f t="shared" si="65"/>
        <v>156</v>
      </c>
      <c r="X76" s="40">
        <v>130</v>
      </c>
      <c r="Y76" s="38">
        <f t="shared" si="66"/>
        <v>97.5</v>
      </c>
      <c r="Z76" s="38">
        <f t="shared" si="67"/>
        <v>87.75</v>
      </c>
      <c r="AA76" s="38">
        <f t="shared" si="68"/>
        <v>85.995000000000005</v>
      </c>
      <c r="AB76" s="38">
        <v>40</v>
      </c>
      <c r="AC76" s="41">
        <v>40.5</v>
      </c>
      <c r="AD76" s="41">
        <f t="shared" si="69"/>
        <v>85.995000000000005</v>
      </c>
      <c r="AE76" s="38">
        <f t="shared" si="70"/>
        <v>84.275100000000009</v>
      </c>
      <c r="AF76" s="38">
        <f t="shared" si="71"/>
        <v>3591.4666666666667</v>
      </c>
      <c r="AG76" s="38">
        <f t="shared" si="72"/>
        <v>3989.2</v>
      </c>
      <c r="AH76" s="38">
        <f t="shared" si="73"/>
        <v>4388.1333333333332</v>
      </c>
      <c r="AI76" s="42">
        <f t="shared" si="74"/>
        <v>4525.25</v>
      </c>
      <c r="AJ76" s="42">
        <f t="shared" si="75"/>
        <v>4977.875</v>
      </c>
      <c r="AK76" s="38">
        <f t="shared" si="76"/>
        <v>3367</v>
      </c>
      <c r="AL76" s="38">
        <f t="shared" si="77"/>
        <v>3739.875</v>
      </c>
      <c r="AM76" s="38">
        <f t="shared" si="78"/>
        <v>4113.875</v>
      </c>
      <c r="AN76" s="40">
        <f t="shared" si="79"/>
        <v>4525.25</v>
      </c>
      <c r="AO76" s="40">
        <f t="shared" si="80"/>
        <v>4977.875</v>
      </c>
    </row>
    <row r="77" spans="1:41" x14ac:dyDescent="0.3">
      <c r="A77" s="33" t="s">
        <v>44</v>
      </c>
      <c r="B77" s="34" t="s">
        <v>123</v>
      </c>
      <c r="C77" s="35" t="s">
        <v>41</v>
      </c>
      <c r="D77" s="58" t="s">
        <v>46</v>
      </c>
      <c r="E77" s="33" t="s">
        <v>43</v>
      </c>
      <c r="F77" s="48">
        <v>34409</v>
      </c>
      <c r="G77" s="48">
        <v>38232</v>
      </c>
      <c r="H77" s="48">
        <v>38230</v>
      </c>
      <c r="I77" s="48">
        <v>42477</v>
      </c>
      <c r="J77" s="48">
        <v>42053</v>
      </c>
      <c r="K77" s="48">
        <v>46725</v>
      </c>
      <c r="L77" s="48">
        <v>46259</v>
      </c>
      <c r="M77" s="48">
        <v>51398</v>
      </c>
      <c r="N77" s="48">
        <v>50885</v>
      </c>
      <c r="O77" s="48">
        <v>56538</v>
      </c>
      <c r="P77" s="48">
        <v>295</v>
      </c>
      <c r="Q77" s="48">
        <v>325</v>
      </c>
      <c r="R77" s="46">
        <f t="shared" si="64"/>
        <v>364</v>
      </c>
      <c r="S77" s="48">
        <v>173</v>
      </c>
      <c r="T77" s="48">
        <v>192</v>
      </c>
      <c r="U77" s="48">
        <v>212</v>
      </c>
      <c r="V77" s="45">
        <f t="shared" si="81"/>
        <v>117</v>
      </c>
      <c r="W77" s="46">
        <f t="shared" si="65"/>
        <v>156</v>
      </c>
      <c r="X77" s="47">
        <v>130</v>
      </c>
      <c r="Y77" s="46">
        <f t="shared" si="66"/>
        <v>97.5</v>
      </c>
      <c r="Z77" s="46">
        <f t="shared" si="67"/>
        <v>87.75</v>
      </c>
      <c r="AA77" s="46">
        <f t="shared" si="68"/>
        <v>85.995000000000005</v>
      </c>
      <c r="AB77" s="46">
        <v>50</v>
      </c>
      <c r="AC77" s="48">
        <v>51.75</v>
      </c>
      <c r="AD77" s="48">
        <f t="shared" si="69"/>
        <v>85.995000000000005</v>
      </c>
      <c r="AE77" s="46">
        <f t="shared" si="70"/>
        <v>84.275100000000009</v>
      </c>
      <c r="AF77" s="46">
        <f t="shared" si="71"/>
        <v>4587.8666666666668</v>
      </c>
      <c r="AG77" s="46">
        <f t="shared" si="72"/>
        <v>5097.333333333333</v>
      </c>
      <c r="AH77" s="46">
        <f t="shared" si="73"/>
        <v>5607.0666666666666</v>
      </c>
      <c r="AI77" s="49">
        <f t="shared" si="74"/>
        <v>5782.375</v>
      </c>
      <c r="AJ77" s="49">
        <f t="shared" si="75"/>
        <v>6360.625</v>
      </c>
      <c r="AK77" s="46">
        <f t="shared" si="76"/>
        <v>4301.125</v>
      </c>
      <c r="AL77" s="46">
        <f t="shared" si="77"/>
        <v>4778.75</v>
      </c>
      <c r="AM77" s="46">
        <f t="shared" si="78"/>
        <v>5256.625</v>
      </c>
      <c r="AN77" s="47">
        <f t="shared" si="79"/>
        <v>5782.375</v>
      </c>
      <c r="AO77" s="47">
        <f t="shared" si="80"/>
        <v>6360.625</v>
      </c>
    </row>
    <row r="78" spans="1:41" x14ac:dyDescent="0.3">
      <c r="A78" s="33" t="s">
        <v>44</v>
      </c>
      <c r="B78" s="34" t="s">
        <v>124</v>
      </c>
      <c r="C78" s="35" t="s">
        <v>41</v>
      </c>
      <c r="D78" s="58" t="s">
        <v>46</v>
      </c>
      <c r="E78" s="33" t="s">
        <v>43</v>
      </c>
      <c r="F78" s="48">
        <v>34409</v>
      </c>
      <c r="G78" s="48">
        <v>38232</v>
      </c>
      <c r="H78" s="48">
        <v>38230</v>
      </c>
      <c r="I78" s="48">
        <v>42477</v>
      </c>
      <c r="J78" s="48">
        <v>42053</v>
      </c>
      <c r="K78" s="48">
        <v>46725</v>
      </c>
      <c r="L78" s="48">
        <v>46259</v>
      </c>
      <c r="M78" s="48">
        <v>51398</v>
      </c>
      <c r="N78" s="48">
        <v>50885</v>
      </c>
      <c r="O78" s="48">
        <v>56538</v>
      </c>
      <c r="P78" s="48">
        <v>295</v>
      </c>
      <c r="Q78" s="48">
        <v>325</v>
      </c>
      <c r="R78" s="46">
        <f t="shared" si="64"/>
        <v>364</v>
      </c>
      <c r="S78" s="48">
        <v>173</v>
      </c>
      <c r="T78" s="48">
        <v>192</v>
      </c>
      <c r="U78" s="48">
        <v>212</v>
      </c>
      <c r="V78" s="45">
        <f t="shared" si="81"/>
        <v>117</v>
      </c>
      <c r="W78" s="46">
        <f t="shared" si="65"/>
        <v>156</v>
      </c>
      <c r="X78" s="47">
        <v>130</v>
      </c>
      <c r="Y78" s="46">
        <f t="shared" si="66"/>
        <v>97.5</v>
      </c>
      <c r="Z78" s="46">
        <f t="shared" si="67"/>
        <v>87.75</v>
      </c>
      <c r="AA78" s="46">
        <f t="shared" si="68"/>
        <v>85.995000000000005</v>
      </c>
      <c r="AB78" s="46">
        <v>50</v>
      </c>
      <c r="AC78" s="48">
        <v>51.75</v>
      </c>
      <c r="AD78" s="48">
        <f t="shared" si="69"/>
        <v>85.995000000000005</v>
      </c>
      <c r="AE78" s="46">
        <f t="shared" si="70"/>
        <v>84.275100000000009</v>
      </c>
      <c r="AF78" s="46">
        <f t="shared" si="71"/>
        <v>4587.8666666666668</v>
      </c>
      <c r="AG78" s="46">
        <f t="shared" si="72"/>
        <v>5097.333333333333</v>
      </c>
      <c r="AH78" s="46">
        <f t="shared" si="73"/>
        <v>5607.0666666666666</v>
      </c>
      <c r="AI78" s="49">
        <f t="shared" si="74"/>
        <v>5782.375</v>
      </c>
      <c r="AJ78" s="49">
        <f t="shared" si="75"/>
        <v>6360.625</v>
      </c>
      <c r="AK78" s="46">
        <f t="shared" si="76"/>
        <v>4301.125</v>
      </c>
      <c r="AL78" s="46">
        <f t="shared" si="77"/>
        <v>4778.75</v>
      </c>
      <c r="AM78" s="46">
        <f t="shared" si="78"/>
        <v>5256.625</v>
      </c>
      <c r="AN78" s="47">
        <f t="shared" si="79"/>
        <v>5782.375</v>
      </c>
      <c r="AO78" s="47">
        <f t="shared" si="80"/>
        <v>6360.625</v>
      </c>
    </row>
    <row r="79" spans="1:41" x14ac:dyDescent="0.3">
      <c r="A79" s="33" t="s">
        <v>51</v>
      </c>
      <c r="B79" s="34" t="s">
        <v>125</v>
      </c>
      <c r="C79" s="35" t="s">
        <v>41</v>
      </c>
      <c r="D79" s="36" t="s">
        <v>42</v>
      </c>
      <c r="E79" s="33" t="s">
        <v>43</v>
      </c>
      <c r="F79" s="41">
        <v>26936</v>
      </c>
      <c r="G79" s="41">
        <v>29928</v>
      </c>
      <c r="H79" s="41">
        <v>29919</v>
      </c>
      <c r="I79" s="41">
        <v>33243</v>
      </c>
      <c r="J79" s="41">
        <v>32911</v>
      </c>
      <c r="K79" s="41">
        <v>36567</v>
      </c>
      <c r="L79" s="41">
        <v>36202</v>
      </c>
      <c r="M79" s="41">
        <v>40224</v>
      </c>
      <c r="N79" s="41">
        <v>39823</v>
      </c>
      <c r="O79" s="41">
        <v>44247</v>
      </c>
      <c r="P79" s="41">
        <v>231</v>
      </c>
      <c r="Q79" s="41">
        <v>255</v>
      </c>
      <c r="R79" s="38">
        <f t="shared" si="64"/>
        <v>285.60000000000002</v>
      </c>
      <c r="S79" s="41">
        <v>135</v>
      </c>
      <c r="T79" s="41">
        <v>150</v>
      </c>
      <c r="U79" s="41">
        <v>165</v>
      </c>
      <c r="V79" s="39">
        <f t="shared" si="81"/>
        <v>117</v>
      </c>
      <c r="W79" s="38">
        <f t="shared" si="65"/>
        <v>156</v>
      </c>
      <c r="X79" s="40">
        <v>130</v>
      </c>
      <c r="Y79" s="38">
        <f t="shared" si="66"/>
        <v>97.5</v>
      </c>
      <c r="Z79" s="38">
        <f t="shared" si="67"/>
        <v>87.75</v>
      </c>
      <c r="AA79" s="38">
        <f t="shared" si="68"/>
        <v>85.995000000000005</v>
      </c>
      <c r="AB79" s="38">
        <v>40</v>
      </c>
      <c r="AC79" s="41">
        <v>40.5</v>
      </c>
      <c r="AD79" s="41">
        <f t="shared" si="69"/>
        <v>85.995000000000005</v>
      </c>
      <c r="AE79" s="38">
        <f t="shared" si="70"/>
        <v>84.275100000000009</v>
      </c>
      <c r="AF79" s="38">
        <f t="shared" si="71"/>
        <v>3591.4666666666667</v>
      </c>
      <c r="AG79" s="38">
        <f t="shared" si="72"/>
        <v>3989.2</v>
      </c>
      <c r="AH79" s="38">
        <f t="shared" si="73"/>
        <v>4388.1333333333332</v>
      </c>
      <c r="AI79" s="42">
        <f t="shared" si="74"/>
        <v>4525.25</v>
      </c>
      <c r="AJ79" s="42">
        <f t="shared" si="75"/>
        <v>4977.875</v>
      </c>
      <c r="AK79" s="38">
        <f t="shared" si="76"/>
        <v>3367</v>
      </c>
      <c r="AL79" s="38">
        <f t="shared" si="77"/>
        <v>3739.875</v>
      </c>
      <c r="AM79" s="38">
        <f t="shared" si="78"/>
        <v>4113.875</v>
      </c>
      <c r="AN79" s="40">
        <f t="shared" si="79"/>
        <v>4525.25</v>
      </c>
      <c r="AO79" s="40">
        <f t="shared" si="80"/>
        <v>4977.875</v>
      </c>
    </row>
    <row r="80" spans="1:41" x14ac:dyDescent="0.3">
      <c r="A80" s="33" t="s">
        <v>48</v>
      </c>
      <c r="B80" s="34" t="s">
        <v>126</v>
      </c>
      <c r="C80" s="35" t="s">
        <v>41</v>
      </c>
      <c r="D80" s="58" t="s">
        <v>42</v>
      </c>
      <c r="E80" s="33" t="s">
        <v>43</v>
      </c>
      <c r="F80" s="41">
        <v>26936</v>
      </c>
      <c r="G80" s="41">
        <v>29928</v>
      </c>
      <c r="H80" s="41">
        <v>29919</v>
      </c>
      <c r="I80" s="41">
        <v>33243</v>
      </c>
      <c r="J80" s="41">
        <v>32911</v>
      </c>
      <c r="K80" s="41">
        <v>36567</v>
      </c>
      <c r="L80" s="41">
        <v>36202</v>
      </c>
      <c r="M80" s="41">
        <v>40224</v>
      </c>
      <c r="N80" s="41">
        <v>39823</v>
      </c>
      <c r="O80" s="41">
        <v>44247</v>
      </c>
      <c r="P80" s="41">
        <v>231</v>
      </c>
      <c r="Q80" s="41">
        <v>255</v>
      </c>
      <c r="R80" s="38">
        <f t="shared" si="64"/>
        <v>285.60000000000002</v>
      </c>
      <c r="S80" s="41">
        <v>135</v>
      </c>
      <c r="T80" s="41">
        <v>150</v>
      </c>
      <c r="U80" s="41">
        <v>165</v>
      </c>
      <c r="V80" s="39">
        <f t="shared" si="81"/>
        <v>117</v>
      </c>
      <c r="W80" s="38">
        <f t="shared" si="65"/>
        <v>156</v>
      </c>
      <c r="X80" s="40">
        <v>130</v>
      </c>
      <c r="Y80" s="38">
        <f t="shared" si="66"/>
        <v>97.5</v>
      </c>
      <c r="Z80" s="38">
        <f t="shared" si="67"/>
        <v>87.75</v>
      </c>
      <c r="AA80" s="38">
        <f t="shared" si="68"/>
        <v>85.995000000000005</v>
      </c>
      <c r="AB80" s="38">
        <v>40</v>
      </c>
      <c r="AC80" s="41">
        <v>40.5</v>
      </c>
      <c r="AD80" s="41">
        <f t="shared" si="69"/>
        <v>85.995000000000005</v>
      </c>
      <c r="AE80" s="38">
        <f t="shared" si="70"/>
        <v>84.275100000000009</v>
      </c>
      <c r="AF80" s="38">
        <f t="shared" si="71"/>
        <v>3591.4666666666667</v>
      </c>
      <c r="AG80" s="38">
        <f t="shared" si="72"/>
        <v>3989.2</v>
      </c>
      <c r="AH80" s="38">
        <f t="shared" si="73"/>
        <v>4388.1333333333332</v>
      </c>
      <c r="AI80" s="42">
        <f t="shared" si="74"/>
        <v>4525.25</v>
      </c>
      <c r="AJ80" s="42">
        <f t="shared" si="75"/>
        <v>4977.875</v>
      </c>
      <c r="AK80" s="38">
        <f t="shared" si="76"/>
        <v>3367</v>
      </c>
      <c r="AL80" s="38">
        <f t="shared" si="77"/>
        <v>3739.875</v>
      </c>
      <c r="AM80" s="38">
        <f t="shared" si="78"/>
        <v>4113.875</v>
      </c>
      <c r="AN80" s="40">
        <f t="shared" si="79"/>
        <v>4525.25</v>
      </c>
      <c r="AO80" s="40">
        <f t="shared" si="80"/>
        <v>4977.875</v>
      </c>
    </row>
    <row r="81" spans="1:41" x14ac:dyDescent="0.3">
      <c r="A81" s="33" t="s">
        <v>48</v>
      </c>
      <c r="B81" s="34" t="s">
        <v>127</v>
      </c>
      <c r="C81" s="35" t="s">
        <v>41</v>
      </c>
      <c r="D81" s="36" t="s">
        <v>42</v>
      </c>
      <c r="E81" s="33" t="s">
        <v>43</v>
      </c>
      <c r="F81" s="41">
        <v>38902</v>
      </c>
      <c r="G81" s="41">
        <v>43224</v>
      </c>
      <c r="H81" s="41">
        <v>43216</v>
      </c>
      <c r="I81" s="41">
        <v>48017</v>
      </c>
      <c r="J81" s="41">
        <v>47538</v>
      </c>
      <c r="K81" s="41">
        <v>52819</v>
      </c>
      <c r="L81" s="41">
        <v>52291</v>
      </c>
      <c r="M81" s="41">
        <v>58101</v>
      </c>
      <c r="N81" s="41">
        <v>57521</v>
      </c>
      <c r="O81" s="41">
        <v>63912</v>
      </c>
      <c r="P81" s="41">
        <v>334</v>
      </c>
      <c r="Q81" s="41">
        <v>368</v>
      </c>
      <c r="R81" s="38">
        <f t="shared" si="64"/>
        <v>412.15999999999997</v>
      </c>
      <c r="S81" s="41">
        <v>196</v>
      </c>
      <c r="T81" s="41">
        <v>217</v>
      </c>
      <c r="U81" s="41">
        <v>239</v>
      </c>
      <c r="V81" s="39">
        <f t="shared" si="81"/>
        <v>117</v>
      </c>
      <c r="W81" s="38">
        <f t="shared" si="65"/>
        <v>156</v>
      </c>
      <c r="X81" s="40">
        <v>130</v>
      </c>
      <c r="Y81" s="38">
        <f t="shared" si="66"/>
        <v>97.5</v>
      </c>
      <c r="Z81" s="38">
        <f t="shared" si="67"/>
        <v>87.75</v>
      </c>
      <c r="AA81" s="38">
        <f t="shared" si="68"/>
        <v>85.995000000000005</v>
      </c>
      <c r="AB81" s="38">
        <v>60</v>
      </c>
      <c r="AC81" s="41">
        <v>58.5</v>
      </c>
      <c r="AD81" s="41">
        <f t="shared" si="69"/>
        <v>85.995000000000005</v>
      </c>
      <c r="AE81" s="38">
        <f t="shared" si="70"/>
        <v>84.275100000000009</v>
      </c>
      <c r="AF81" s="38">
        <f t="shared" si="71"/>
        <v>5186.9333333333334</v>
      </c>
      <c r="AG81" s="38">
        <f t="shared" si="72"/>
        <v>5762.1333333333332</v>
      </c>
      <c r="AH81" s="38">
        <f t="shared" si="73"/>
        <v>6338.4</v>
      </c>
      <c r="AI81" s="42">
        <f t="shared" si="74"/>
        <v>6536.375</v>
      </c>
      <c r="AJ81" s="42">
        <f t="shared" si="75"/>
        <v>7190.125</v>
      </c>
      <c r="AK81" s="38">
        <f t="shared" si="76"/>
        <v>4862.75</v>
      </c>
      <c r="AL81" s="38">
        <f t="shared" si="77"/>
        <v>5402</v>
      </c>
      <c r="AM81" s="38">
        <f t="shared" si="78"/>
        <v>5942.25</v>
      </c>
      <c r="AN81" s="40">
        <f t="shared" si="79"/>
        <v>6536.375</v>
      </c>
      <c r="AO81" s="40">
        <f t="shared" si="80"/>
        <v>7190.125</v>
      </c>
    </row>
    <row r="82" spans="1:41" x14ac:dyDescent="0.3">
      <c r="A82" s="33" t="s">
        <v>54</v>
      </c>
      <c r="B82" s="34" t="s">
        <v>128</v>
      </c>
      <c r="C82" s="35" t="s">
        <v>41</v>
      </c>
      <c r="D82" s="58" t="s">
        <v>42</v>
      </c>
      <c r="E82" s="33" t="s">
        <v>43</v>
      </c>
      <c r="F82" s="41">
        <v>26936</v>
      </c>
      <c r="G82" s="41">
        <v>29928</v>
      </c>
      <c r="H82" s="41">
        <v>29919</v>
      </c>
      <c r="I82" s="41">
        <v>33243</v>
      </c>
      <c r="J82" s="41">
        <v>32911</v>
      </c>
      <c r="K82" s="41">
        <v>36567</v>
      </c>
      <c r="L82" s="41">
        <v>36202</v>
      </c>
      <c r="M82" s="41">
        <v>40224</v>
      </c>
      <c r="N82" s="41">
        <v>39823</v>
      </c>
      <c r="O82" s="41">
        <v>44247</v>
      </c>
      <c r="P82" s="41">
        <v>231</v>
      </c>
      <c r="Q82" s="41">
        <v>255</v>
      </c>
      <c r="R82" s="38">
        <f t="shared" si="64"/>
        <v>285.60000000000002</v>
      </c>
      <c r="S82" s="41">
        <v>135</v>
      </c>
      <c r="T82" s="41">
        <v>150</v>
      </c>
      <c r="U82" s="41">
        <v>165</v>
      </c>
      <c r="V82" s="39">
        <f t="shared" si="81"/>
        <v>117</v>
      </c>
      <c r="W82" s="38">
        <f t="shared" si="65"/>
        <v>156</v>
      </c>
      <c r="X82" s="40">
        <v>130</v>
      </c>
      <c r="Y82" s="38">
        <f t="shared" si="66"/>
        <v>97.5</v>
      </c>
      <c r="Z82" s="38">
        <f t="shared" si="67"/>
        <v>87.75</v>
      </c>
      <c r="AA82" s="38">
        <f t="shared" si="68"/>
        <v>85.995000000000005</v>
      </c>
      <c r="AB82" s="38">
        <v>40</v>
      </c>
      <c r="AC82" s="41">
        <v>40.5</v>
      </c>
      <c r="AD82" s="41">
        <f t="shared" si="69"/>
        <v>85.995000000000005</v>
      </c>
      <c r="AE82" s="38">
        <f t="shared" si="70"/>
        <v>84.275100000000009</v>
      </c>
      <c r="AF82" s="38">
        <f t="shared" si="71"/>
        <v>3591.4666666666667</v>
      </c>
      <c r="AG82" s="38">
        <f t="shared" si="72"/>
        <v>3989.2</v>
      </c>
      <c r="AH82" s="38">
        <f t="shared" si="73"/>
        <v>4388.1333333333332</v>
      </c>
      <c r="AI82" s="42">
        <f t="shared" si="74"/>
        <v>4525.25</v>
      </c>
      <c r="AJ82" s="42">
        <f t="shared" si="75"/>
        <v>4977.875</v>
      </c>
      <c r="AK82" s="38">
        <f t="shared" si="76"/>
        <v>3367</v>
      </c>
      <c r="AL82" s="38">
        <f t="shared" si="77"/>
        <v>3739.875</v>
      </c>
      <c r="AM82" s="38">
        <f t="shared" si="78"/>
        <v>4113.875</v>
      </c>
      <c r="AN82" s="40">
        <f t="shared" si="79"/>
        <v>4525.25</v>
      </c>
      <c r="AO82" s="40">
        <f t="shared" si="80"/>
        <v>4977.875</v>
      </c>
    </row>
    <row r="83" spans="1:41" x14ac:dyDescent="0.3">
      <c r="A83" s="33" t="s">
        <v>54</v>
      </c>
      <c r="B83" s="34" t="s">
        <v>129</v>
      </c>
      <c r="C83" s="35" t="s">
        <v>41</v>
      </c>
      <c r="D83" s="58" t="s">
        <v>42</v>
      </c>
      <c r="E83" s="33" t="s">
        <v>43</v>
      </c>
      <c r="F83" s="41">
        <v>26936</v>
      </c>
      <c r="G83" s="41">
        <v>29928</v>
      </c>
      <c r="H83" s="41">
        <v>29919</v>
      </c>
      <c r="I83" s="41">
        <v>33243</v>
      </c>
      <c r="J83" s="41">
        <v>32911</v>
      </c>
      <c r="K83" s="41">
        <v>36567</v>
      </c>
      <c r="L83" s="41">
        <v>36202</v>
      </c>
      <c r="M83" s="41">
        <v>40224</v>
      </c>
      <c r="N83" s="41">
        <v>39823</v>
      </c>
      <c r="O83" s="41">
        <v>44247</v>
      </c>
      <c r="P83" s="41">
        <v>231</v>
      </c>
      <c r="Q83" s="41">
        <v>255</v>
      </c>
      <c r="R83" s="38">
        <f t="shared" si="64"/>
        <v>285.60000000000002</v>
      </c>
      <c r="S83" s="41">
        <v>135</v>
      </c>
      <c r="T83" s="41">
        <v>150</v>
      </c>
      <c r="U83" s="41">
        <v>165</v>
      </c>
      <c r="V83" s="39">
        <f t="shared" si="81"/>
        <v>117</v>
      </c>
      <c r="W83" s="38">
        <f t="shared" si="65"/>
        <v>156</v>
      </c>
      <c r="X83" s="40">
        <v>130</v>
      </c>
      <c r="Y83" s="38">
        <f t="shared" si="66"/>
        <v>97.5</v>
      </c>
      <c r="Z83" s="38">
        <f t="shared" si="67"/>
        <v>87.75</v>
      </c>
      <c r="AA83" s="38">
        <f t="shared" si="68"/>
        <v>85.995000000000005</v>
      </c>
      <c r="AB83" s="38">
        <v>40</v>
      </c>
      <c r="AC83" s="41">
        <v>40.5</v>
      </c>
      <c r="AD83" s="41">
        <f t="shared" si="69"/>
        <v>85.995000000000005</v>
      </c>
      <c r="AE83" s="38">
        <f t="shared" si="70"/>
        <v>84.275100000000009</v>
      </c>
      <c r="AF83" s="38">
        <f t="shared" si="71"/>
        <v>3591.4666666666667</v>
      </c>
      <c r="AG83" s="38">
        <f t="shared" si="72"/>
        <v>3989.2</v>
      </c>
      <c r="AH83" s="38">
        <f t="shared" si="73"/>
        <v>4388.1333333333332</v>
      </c>
      <c r="AI83" s="42">
        <f t="shared" si="74"/>
        <v>4525.25</v>
      </c>
      <c r="AJ83" s="42">
        <f t="shared" si="75"/>
        <v>4977.875</v>
      </c>
      <c r="AK83" s="38">
        <f t="shared" si="76"/>
        <v>3367</v>
      </c>
      <c r="AL83" s="38">
        <f t="shared" si="77"/>
        <v>3739.875</v>
      </c>
      <c r="AM83" s="38">
        <f t="shared" si="78"/>
        <v>4113.875</v>
      </c>
      <c r="AN83" s="40">
        <f t="shared" si="79"/>
        <v>4525.25</v>
      </c>
      <c r="AO83" s="40">
        <f t="shared" si="80"/>
        <v>4977.875</v>
      </c>
    </row>
    <row r="84" spans="1:41" x14ac:dyDescent="0.3">
      <c r="A84" s="33" t="s">
        <v>39</v>
      </c>
      <c r="B84" s="34" t="s">
        <v>130</v>
      </c>
      <c r="C84" s="35" t="s">
        <v>41</v>
      </c>
      <c r="D84" s="58" t="s">
        <v>42</v>
      </c>
      <c r="E84" s="33" t="s">
        <v>43</v>
      </c>
      <c r="F84" s="41">
        <v>26936</v>
      </c>
      <c r="G84" s="41">
        <v>29928</v>
      </c>
      <c r="H84" s="41">
        <v>29919</v>
      </c>
      <c r="I84" s="41">
        <v>33243</v>
      </c>
      <c r="J84" s="41">
        <v>32911</v>
      </c>
      <c r="K84" s="41">
        <v>36567</v>
      </c>
      <c r="L84" s="41">
        <v>36202</v>
      </c>
      <c r="M84" s="41">
        <v>40224</v>
      </c>
      <c r="N84" s="41">
        <v>39823</v>
      </c>
      <c r="O84" s="41">
        <v>44247</v>
      </c>
      <c r="P84" s="41">
        <v>231</v>
      </c>
      <c r="Q84" s="41">
        <v>255</v>
      </c>
      <c r="R84" s="38">
        <f t="shared" si="64"/>
        <v>285.60000000000002</v>
      </c>
      <c r="S84" s="41">
        <v>135</v>
      </c>
      <c r="T84" s="41">
        <v>150</v>
      </c>
      <c r="U84" s="41">
        <v>165</v>
      </c>
      <c r="V84" s="39">
        <f t="shared" si="81"/>
        <v>117</v>
      </c>
      <c r="W84" s="38">
        <f t="shared" si="65"/>
        <v>156</v>
      </c>
      <c r="X84" s="40">
        <v>130</v>
      </c>
      <c r="Y84" s="38">
        <f t="shared" si="66"/>
        <v>97.5</v>
      </c>
      <c r="Z84" s="38">
        <f t="shared" si="67"/>
        <v>87.75</v>
      </c>
      <c r="AA84" s="38">
        <f t="shared" si="68"/>
        <v>85.995000000000005</v>
      </c>
      <c r="AB84" s="38">
        <v>40</v>
      </c>
      <c r="AC84" s="41">
        <v>40.5</v>
      </c>
      <c r="AD84" s="41">
        <f t="shared" si="69"/>
        <v>85.995000000000005</v>
      </c>
      <c r="AE84" s="38">
        <f t="shared" si="70"/>
        <v>84.275100000000009</v>
      </c>
      <c r="AF84" s="38">
        <f t="shared" si="71"/>
        <v>3591.4666666666667</v>
      </c>
      <c r="AG84" s="38">
        <f t="shared" si="72"/>
        <v>3989.2</v>
      </c>
      <c r="AH84" s="38">
        <f t="shared" si="73"/>
        <v>4388.1333333333332</v>
      </c>
      <c r="AI84" s="42">
        <f t="shared" si="74"/>
        <v>4525.25</v>
      </c>
      <c r="AJ84" s="42">
        <f t="shared" si="75"/>
        <v>4977.875</v>
      </c>
      <c r="AK84" s="38">
        <f t="shared" si="76"/>
        <v>3367</v>
      </c>
      <c r="AL84" s="38">
        <f t="shared" si="77"/>
        <v>3739.875</v>
      </c>
      <c r="AM84" s="38">
        <f t="shared" si="78"/>
        <v>4113.875</v>
      </c>
      <c r="AN84" s="40">
        <f t="shared" si="79"/>
        <v>4525.25</v>
      </c>
      <c r="AO84" s="40">
        <f t="shared" si="80"/>
        <v>4977.875</v>
      </c>
    </row>
    <row r="85" spans="1:41" x14ac:dyDescent="0.3">
      <c r="A85" s="33" t="s">
        <v>54</v>
      </c>
      <c r="B85" s="34" t="s">
        <v>131</v>
      </c>
      <c r="C85" s="35" t="s">
        <v>41</v>
      </c>
      <c r="D85" s="58" t="s">
        <v>42</v>
      </c>
      <c r="E85" s="33" t="s">
        <v>43</v>
      </c>
      <c r="F85" s="41">
        <v>38902</v>
      </c>
      <c r="G85" s="41">
        <v>43224</v>
      </c>
      <c r="H85" s="41">
        <v>43216</v>
      </c>
      <c r="I85" s="41">
        <v>48017</v>
      </c>
      <c r="J85" s="41">
        <v>47538</v>
      </c>
      <c r="K85" s="41">
        <v>52819</v>
      </c>
      <c r="L85" s="41">
        <v>52291</v>
      </c>
      <c r="M85" s="41">
        <v>58101</v>
      </c>
      <c r="N85" s="41">
        <v>57521</v>
      </c>
      <c r="O85" s="41">
        <v>63912</v>
      </c>
      <c r="P85" s="41">
        <v>334</v>
      </c>
      <c r="Q85" s="41">
        <v>368</v>
      </c>
      <c r="R85" s="38">
        <f t="shared" si="64"/>
        <v>412.15999999999997</v>
      </c>
      <c r="S85" s="41">
        <v>196</v>
      </c>
      <c r="T85" s="41">
        <v>217</v>
      </c>
      <c r="U85" s="41">
        <v>239</v>
      </c>
      <c r="V85" s="39">
        <f t="shared" si="81"/>
        <v>117</v>
      </c>
      <c r="W85" s="38">
        <f t="shared" si="65"/>
        <v>156</v>
      </c>
      <c r="X85" s="40">
        <v>130</v>
      </c>
      <c r="Y85" s="38">
        <f t="shared" si="66"/>
        <v>97.5</v>
      </c>
      <c r="Z85" s="38">
        <f t="shared" si="67"/>
        <v>87.75</v>
      </c>
      <c r="AA85" s="38">
        <f t="shared" si="68"/>
        <v>85.995000000000005</v>
      </c>
      <c r="AB85" s="38">
        <v>60</v>
      </c>
      <c r="AC85" s="41">
        <v>58.5</v>
      </c>
      <c r="AD85" s="41">
        <f t="shared" si="69"/>
        <v>85.995000000000005</v>
      </c>
      <c r="AE85" s="38">
        <f t="shared" si="70"/>
        <v>84.275100000000009</v>
      </c>
      <c r="AF85" s="38">
        <f t="shared" si="71"/>
        <v>5186.9333333333334</v>
      </c>
      <c r="AG85" s="38">
        <f t="shared" si="72"/>
        <v>5762.1333333333332</v>
      </c>
      <c r="AH85" s="38">
        <f t="shared" si="73"/>
        <v>6338.4</v>
      </c>
      <c r="AI85" s="42">
        <f t="shared" si="74"/>
        <v>6536.375</v>
      </c>
      <c r="AJ85" s="42">
        <f t="shared" si="75"/>
        <v>7190.125</v>
      </c>
      <c r="AK85" s="38">
        <f t="shared" si="76"/>
        <v>4862.75</v>
      </c>
      <c r="AL85" s="38">
        <f t="shared" si="77"/>
        <v>5402</v>
      </c>
      <c r="AM85" s="38">
        <f t="shared" si="78"/>
        <v>5942.25</v>
      </c>
      <c r="AN85" s="40">
        <f t="shared" si="79"/>
        <v>6536.375</v>
      </c>
      <c r="AO85" s="40">
        <f t="shared" si="80"/>
        <v>7190.125</v>
      </c>
    </row>
    <row r="86" spans="1:41" x14ac:dyDescent="0.3">
      <c r="A86" s="33" t="s">
        <v>39</v>
      </c>
      <c r="B86" s="34" t="s">
        <v>132</v>
      </c>
      <c r="C86" s="35" t="s">
        <v>41</v>
      </c>
      <c r="D86" s="36" t="s">
        <v>46</v>
      </c>
      <c r="E86" s="33" t="s">
        <v>43</v>
      </c>
      <c r="F86" s="48">
        <v>38902</v>
      </c>
      <c r="G86" s="48">
        <v>43224</v>
      </c>
      <c r="H86" s="48">
        <v>43216</v>
      </c>
      <c r="I86" s="48">
        <v>48017</v>
      </c>
      <c r="J86" s="48">
        <v>47538</v>
      </c>
      <c r="K86" s="48">
        <v>52819</v>
      </c>
      <c r="L86" s="48">
        <v>52291</v>
      </c>
      <c r="M86" s="48">
        <v>58101</v>
      </c>
      <c r="N86" s="48">
        <v>57521</v>
      </c>
      <c r="O86" s="48">
        <v>63912</v>
      </c>
      <c r="P86" s="48">
        <v>334</v>
      </c>
      <c r="Q86" s="48">
        <v>368</v>
      </c>
      <c r="R86" s="46">
        <f t="shared" si="64"/>
        <v>412.15999999999997</v>
      </c>
      <c r="S86" s="48">
        <v>196</v>
      </c>
      <c r="T86" s="48">
        <v>217</v>
      </c>
      <c r="U86" s="48">
        <v>239</v>
      </c>
      <c r="V86" s="45">
        <f t="shared" si="81"/>
        <v>117</v>
      </c>
      <c r="W86" s="46">
        <f t="shared" si="65"/>
        <v>156</v>
      </c>
      <c r="X86" s="47">
        <v>130</v>
      </c>
      <c r="Y86" s="46">
        <f t="shared" si="66"/>
        <v>97.5</v>
      </c>
      <c r="Z86" s="46">
        <f t="shared" si="67"/>
        <v>87.75</v>
      </c>
      <c r="AA86" s="46">
        <f t="shared" si="68"/>
        <v>85.995000000000005</v>
      </c>
      <c r="AB86" s="46">
        <v>60</v>
      </c>
      <c r="AC86" s="48">
        <v>58.5</v>
      </c>
      <c r="AD86" s="48">
        <f t="shared" si="69"/>
        <v>85.995000000000005</v>
      </c>
      <c r="AE86" s="46">
        <f t="shared" si="70"/>
        <v>84.275100000000009</v>
      </c>
      <c r="AF86" s="46">
        <f t="shared" si="71"/>
        <v>5186.9333333333334</v>
      </c>
      <c r="AG86" s="46">
        <f t="shared" si="72"/>
        <v>5762.1333333333332</v>
      </c>
      <c r="AH86" s="46">
        <f t="shared" si="73"/>
        <v>6338.4</v>
      </c>
      <c r="AI86" s="49">
        <f t="shared" si="74"/>
        <v>6536.375</v>
      </c>
      <c r="AJ86" s="49">
        <f t="shared" si="75"/>
        <v>7190.125</v>
      </c>
      <c r="AK86" s="46">
        <f t="shared" si="76"/>
        <v>4862.75</v>
      </c>
      <c r="AL86" s="46">
        <f t="shared" si="77"/>
        <v>5402</v>
      </c>
      <c r="AM86" s="46">
        <f t="shared" si="78"/>
        <v>5942.25</v>
      </c>
      <c r="AN86" s="47">
        <f t="shared" si="79"/>
        <v>6536.375</v>
      </c>
      <c r="AO86" s="47">
        <f t="shared" si="80"/>
        <v>7190.125</v>
      </c>
    </row>
    <row r="87" spans="1:41" x14ac:dyDescent="0.3">
      <c r="A87" s="33" t="s">
        <v>54</v>
      </c>
      <c r="B87" s="34" t="s">
        <v>133</v>
      </c>
      <c r="C87" s="35" t="s">
        <v>41</v>
      </c>
      <c r="D87" s="58" t="s">
        <v>42</v>
      </c>
      <c r="E87" s="33" t="s">
        <v>43</v>
      </c>
      <c r="F87" s="41">
        <v>26936</v>
      </c>
      <c r="G87" s="41">
        <v>29928</v>
      </c>
      <c r="H87" s="41">
        <v>29919</v>
      </c>
      <c r="I87" s="41">
        <v>33243</v>
      </c>
      <c r="J87" s="41">
        <v>32911</v>
      </c>
      <c r="K87" s="41">
        <v>36567</v>
      </c>
      <c r="L87" s="41">
        <v>36202</v>
      </c>
      <c r="M87" s="41">
        <v>40224</v>
      </c>
      <c r="N87" s="41">
        <v>39823</v>
      </c>
      <c r="O87" s="41">
        <v>44247</v>
      </c>
      <c r="P87" s="41">
        <v>231</v>
      </c>
      <c r="Q87" s="41">
        <v>255</v>
      </c>
      <c r="R87" s="38">
        <f t="shared" si="64"/>
        <v>285.60000000000002</v>
      </c>
      <c r="S87" s="41">
        <v>135</v>
      </c>
      <c r="T87" s="41">
        <v>150</v>
      </c>
      <c r="U87" s="41">
        <v>165</v>
      </c>
      <c r="V87" s="39">
        <f t="shared" si="81"/>
        <v>103.5</v>
      </c>
      <c r="W87" s="38">
        <f t="shared" si="65"/>
        <v>138</v>
      </c>
      <c r="X87" s="40">
        <v>115</v>
      </c>
      <c r="Y87" s="38">
        <f t="shared" si="66"/>
        <v>86.25</v>
      </c>
      <c r="Z87" s="38">
        <f t="shared" si="67"/>
        <v>77.625</v>
      </c>
      <c r="AA87" s="38">
        <f t="shared" si="68"/>
        <v>76.072500000000005</v>
      </c>
      <c r="AB87" s="38">
        <v>40</v>
      </c>
      <c r="AC87" s="41">
        <v>40.5</v>
      </c>
      <c r="AD87" s="41">
        <f t="shared" si="69"/>
        <v>76.072500000000005</v>
      </c>
      <c r="AE87" s="38">
        <f t="shared" si="70"/>
        <v>74.551050000000004</v>
      </c>
      <c r="AF87" s="38">
        <f t="shared" si="71"/>
        <v>3591.4666666666667</v>
      </c>
      <c r="AG87" s="38">
        <f t="shared" si="72"/>
        <v>3989.2</v>
      </c>
      <c r="AH87" s="38">
        <f t="shared" si="73"/>
        <v>4388.1333333333332</v>
      </c>
      <c r="AI87" s="42">
        <f t="shared" si="74"/>
        <v>4525.25</v>
      </c>
      <c r="AJ87" s="42">
        <f t="shared" si="75"/>
        <v>4977.875</v>
      </c>
      <c r="AK87" s="38">
        <f t="shared" si="76"/>
        <v>3367</v>
      </c>
      <c r="AL87" s="38">
        <f t="shared" si="77"/>
        <v>3739.875</v>
      </c>
      <c r="AM87" s="38">
        <f t="shared" si="78"/>
        <v>4113.875</v>
      </c>
      <c r="AN87" s="40">
        <f t="shared" si="79"/>
        <v>4525.25</v>
      </c>
      <c r="AO87" s="40">
        <f t="shared" si="80"/>
        <v>4977.875</v>
      </c>
    </row>
    <row r="88" spans="1:41" x14ac:dyDescent="0.3">
      <c r="A88" s="33" t="s">
        <v>44</v>
      </c>
      <c r="B88" s="34" t="s">
        <v>134</v>
      </c>
      <c r="C88" s="35" t="s">
        <v>41</v>
      </c>
      <c r="D88" s="58" t="s">
        <v>42</v>
      </c>
      <c r="E88" s="33" t="s">
        <v>43</v>
      </c>
      <c r="F88" s="41">
        <v>38902</v>
      </c>
      <c r="G88" s="41">
        <v>43224</v>
      </c>
      <c r="H88" s="41">
        <v>43216</v>
      </c>
      <c r="I88" s="41">
        <v>48017</v>
      </c>
      <c r="J88" s="41">
        <v>47538</v>
      </c>
      <c r="K88" s="41">
        <v>52819</v>
      </c>
      <c r="L88" s="41">
        <v>52291</v>
      </c>
      <c r="M88" s="41">
        <v>58101</v>
      </c>
      <c r="N88" s="41">
        <v>57521</v>
      </c>
      <c r="O88" s="41">
        <v>63912</v>
      </c>
      <c r="P88" s="41">
        <v>334</v>
      </c>
      <c r="Q88" s="41">
        <v>368</v>
      </c>
      <c r="R88" s="38">
        <f t="shared" si="64"/>
        <v>412.15999999999997</v>
      </c>
      <c r="S88" s="41">
        <v>196</v>
      </c>
      <c r="T88" s="41">
        <v>217</v>
      </c>
      <c r="U88" s="41">
        <v>239</v>
      </c>
      <c r="V88" s="39">
        <f t="shared" si="81"/>
        <v>117</v>
      </c>
      <c r="W88" s="38">
        <f t="shared" si="65"/>
        <v>156</v>
      </c>
      <c r="X88" s="40">
        <v>130</v>
      </c>
      <c r="Y88" s="38">
        <f t="shared" si="66"/>
        <v>97.5</v>
      </c>
      <c r="Z88" s="38">
        <f t="shared" si="67"/>
        <v>87.75</v>
      </c>
      <c r="AA88" s="38">
        <f t="shared" si="68"/>
        <v>85.995000000000005</v>
      </c>
      <c r="AB88" s="38">
        <v>60</v>
      </c>
      <c r="AC88" s="41">
        <v>58.5</v>
      </c>
      <c r="AD88" s="41">
        <f t="shared" si="69"/>
        <v>85.995000000000005</v>
      </c>
      <c r="AE88" s="38">
        <f t="shared" si="70"/>
        <v>84.275100000000009</v>
      </c>
      <c r="AF88" s="38">
        <f t="shared" si="71"/>
        <v>5186.9333333333334</v>
      </c>
      <c r="AG88" s="38">
        <f t="shared" si="72"/>
        <v>5762.1333333333332</v>
      </c>
      <c r="AH88" s="38">
        <f t="shared" si="73"/>
        <v>6338.4</v>
      </c>
      <c r="AI88" s="42">
        <f t="shared" si="74"/>
        <v>6536.375</v>
      </c>
      <c r="AJ88" s="42">
        <f t="shared" si="75"/>
        <v>7190.125</v>
      </c>
      <c r="AK88" s="38">
        <f t="shared" si="76"/>
        <v>4862.75</v>
      </c>
      <c r="AL88" s="38">
        <f t="shared" si="77"/>
        <v>5402</v>
      </c>
      <c r="AM88" s="38">
        <f t="shared" si="78"/>
        <v>5942.25</v>
      </c>
      <c r="AN88" s="40">
        <f t="shared" si="79"/>
        <v>6536.375</v>
      </c>
      <c r="AO88" s="40">
        <f t="shared" si="80"/>
        <v>7190.125</v>
      </c>
    </row>
    <row r="89" spans="1:41" x14ac:dyDescent="0.3">
      <c r="A89" s="33" t="s">
        <v>44</v>
      </c>
      <c r="B89" s="34" t="s">
        <v>135</v>
      </c>
      <c r="C89" s="35" t="s">
        <v>41</v>
      </c>
      <c r="D89" s="58" t="s">
        <v>42</v>
      </c>
      <c r="E89" s="33" t="s">
        <v>43</v>
      </c>
      <c r="F89" s="41">
        <v>38902</v>
      </c>
      <c r="G89" s="41">
        <v>43224</v>
      </c>
      <c r="H89" s="41">
        <v>43216</v>
      </c>
      <c r="I89" s="41">
        <v>48017</v>
      </c>
      <c r="J89" s="41">
        <v>47538</v>
      </c>
      <c r="K89" s="41">
        <v>52819</v>
      </c>
      <c r="L89" s="41">
        <v>52291</v>
      </c>
      <c r="M89" s="41">
        <v>58101</v>
      </c>
      <c r="N89" s="41">
        <v>57521</v>
      </c>
      <c r="O89" s="41">
        <v>63912</v>
      </c>
      <c r="P89" s="41">
        <v>334</v>
      </c>
      <c r="Q89" s="41">
        <v>368</v>
      </c>
      <c r="R89" s="38">
        <f t="shared" si="64"/>
        <v>412.15999999999997</v>
      </c>
      <c r="S89" s="41">
        <v>196</v>
      </c>
      <c r="T89" s="41">
        <v>217</v>
      </c>
      <c r="U89" s="41">
        <v>239</v>
      </c>
      <c r="V89" s="39">
        <f t="shared" si="81"/>
        <v>166.5</v>
      </c>
      <c r="W89" s="38">
        <f t="shared" si="65"/>
        <v>222</v>
      </c>
      <c r="X89" s="40">
        <v>185</v>
      </c>
      <c r="Y89" s="38">
        <f t="shared" si="66"/>
        <v>138.75</v>
      </c>
      <c r="Z89" s="38">
        <f t="shared" si="67"/>
        <v>124.875</v>
      </c>
      <c r="AA89" s="38">
        <f t="shared" si="68"/>
        <v>122.3775</v>
      </c>
      <c r="AB89" s="38">
        <v>60</v>
      </c>
      <c r="AC89" s="41">
        <v>58.5</v>
      </c>
      <c r="AD89" s="41">
        <f t="shared" si="69"/>
        <v>122.3775</v>
      </c>
      <c r="AE89" s="38">
        <f t="shared" si="70"/>
        <v>119.92994999999999</v>
      </c>
      <c r="AF89" s="38">
        <f t="shared" si="71"/>
        <v>5186.9333333333334</v>
      </c>
      <c r="AG89" s="38">
        <f t="shared" si="72"/>
        <v>5762.1333333333332</v>
      </c>
      <c r="AH89" s="38">
        <f t="shared" si="73"/>
        <v>6338.4</v>
      </c>
      <c r="AI89" s="42">
        <f t="shared" si="74"/>
        <v>6536.375</v>
      </c>
      <c r="AJ89" s="42">
        <f t="shared" si="75"/>
        <v>7190.125</v>
      </c>
      <c r="AK89" s="38">
        <f t="shared" si="76"/>
        <v>4862.75</v>
      </c>
      <c r="AL89" s="38">
        <f t="shared" si="77"/>
        <v>5402</v>
      </c>
      <c r="AM89" s="38">
        <f t="shared" si="78"/>
        <v>5942.25</v>
      </c>
      <c r="AN89" s="40">
        <f t="shared" si="79"/>
        <v>6536.375</v>
      </c>
      <c r="AO89" s="40">
        <f t="shared" si="80"/>
        <v>7190.125</v>
      </c>
    </row>
    <row r="90" spans="1:41" x14ac:dyDescent="0.3">
      <c r="A90" s="33" t="s">
        <v>48</v>
      </c>
      <c r="B90" s="34" t="s">
        <v>136</v>
      </c>
      <c r="C90" s="35" t="s">
        <v>41</v>
      </c>
      <c r="D90" s="58" t="s">
        <v>42</v>
      </c>
      <c r="E90" s="33" t="s">
        <v>43</v>
      </c>
      <c r="F90" s="41">
        <v>38902</v>
      </c>
      <c r="G90" s="41">
        <v>43224</v>
      </c>
      <c r="H90" s="41">
        <v>43216</v>
      </c>
      <c r="I90" s="41">
        <v>48017</v>
      </c>
      <c r="J90" s="41">
        <v>47538</v>
      </c>
      <c r="K90" s="41">
        <v>52819</v>
      </c>
      <c r="L90" s="41">
        <v>52291</v>
      </c>
      <c r="M90" s="41">
        <v>58101</v>
      </c>
      <c r="N90" s="41">
        <v>57521</v>
      </c>
      <c r="O90" s="41">
        <v>63912</v>
      </c>
      <c r="P90" s="41">
        <v>334</v>
      </c>
      <c r="Q90" s="41">
        <v>368</v>
      </c>
      <c r="R90" s="38">
        <f t="shared" si="64"/>
        <v>412.15999999999997</v>
      </c>
      <c r="S90" s="41">
        <v>196</v>
      </c>
      <c r="T90" s="41">
        <v>217</v>
      </c>
      <c r="U90" s="41">
        <v>239</v>
      </c>
      <c r="V90" s="39">
        <f t="shared" si="81"/>
        <v>99</v>
      </c>
      <c r="W90" s="38">
        <f t="shared" si="65"/>
        <v>132</v>
      </c>
      <c r="X90" s="40">
        <v>110</v>
      </c>
      <c r="Y90" s="38">
        <f t="shared" si="66"/>
        <v>82.5</v>
      </c>
      <c r="Z90" s="38">
        <f t="shared" si="67"/>
        <v>74.25</v>
      </c>
      <c r="AA90" s="38">
        <f t="shared" si="68"/>
        <v>72.765000000000001</v>
      </c>
      <c r="AB90" s="38">
        <v>60</v>
      </c>
      <c r="AC90" s="41">
        <v>58.5</v>
      </c>
      <c r="AD90" s="41">
        <f t="shared" si="69"/>
        <v>72.765000000000001</v>
      </c>
      <c r="AE90" s="38">
        <f t="shared" si="70"/>
        <v>71.309700000000007</v>
      </c>
      <c r="AF90" s="38">
        <f t="shared" si="71"/>
        <v>5186.9333333333334</v>
      </c>
      <c r="AG90" s="38">
        <f t="shared" si="72"/>
        <v>5762.1333333333332</v>
      </c>
      <c r="AH90" s="38">
        <f t="shared" si="73"/>
        <v>6338.4</v>
      </c>
      <c r="AI90" s="42">
        <f t="shared" si="74"/>
        <v>6536.375</v>
      </c>
      <c r="AJ90" s="42">
        <f t="shared" si="75"/>
        <v>7190.125</v>
      </c>
      <c r="AK90" s="38">
        <f t="shared" si="76"/>
        <v>4862.75</v>
      </c>
      <c r="AL90" s="38">
        <f t="shared" si="77"/>
        <v>5402</v>
      </c>
      <c r="AM90" s="38">
        <f t="shared" si="78"/>
        <v>5942.25</v>
      </c>
      <c r="AN90" s="40">
        <f t="shared" si="79"/>
        <v>6536.375</v>
      </c>
      <c r="AO90" s="40">
        <f t="shared" si="80"/>
        <v>7190.125</v>
      </c>
    </row>
    <row r="91" spans="1:41" x14ac:dyDescent="0.3">
      <c r="A91" s="33" t="s">
        <v>48</v>
      </c>
      <c r="B91" s="34" t="s">
        <v>137</v>
      </c>
      <c r="C91" s="35" t="s">
        <v>41</v>
      </c>
      <c r="D91" s="58" t="s">
        <v>42</v>
      </c>
      <c r="E91" s="33" t="s">
        <v>43</v>
      </c>
      <c r="F91" s="41">
        <v>38902</v>
      </c>
      <c r="G91" s="41">
        <v>43224</v>
      </c>
      <c r="H91" s="41">
        <v>43216</v>
      </c>
      <c r="I91" s="41">
        <v>48017</v>
      </c>
      <c r="J91" s="41">
        <v>47538</v>
      </c>
      <c r="K91" s="41">
        <v>52819</v>
      </c>
      <c r="L91" s="41">
        <v>52291</v>
      </c>
      <c r="M91" s="41">
        <v>58101</v>
      </c>
      <c r="N91" s="41">
        <v>57521</v>
      </c>
      <c r="O91" s="41">
        <v>63912</v>
      </c>
      <c r="P91" s="41">
        <v>334</v>
      </c>
      <c r="Q91" s="41">
        <v>368</v>
      </c>
      <c r="R91" s="38">
        <f t="shared" si="64"/>
        <v>412.15999999999997</v>
      </c>
      <c r="S91" s="41">
        <v>196</v>
      </c>
      <c r="T91" s="41">
        <v>217</v>
      </c>
      <c r="U91" s="41">
        <v>239</v>
      </c>
      <c r="V91" s="39">
        <f t="shared" si="81"/>
        <v>117</v>
      </c>
      <c r="W91" s="38">
        <f t="shared" si="65"/>
        <v>156</v>
      </c>
      <c r="X91" s="40">
        <v>130</v>
      </c>
      <c r="Y91" s="38">
        <f t="shared" si="66"/>
        <v>97.5</v>
      </c>
      <c r="Z91" s="38">
        <f t="shared" si="67"/>
        <v>87.75</v>
      </c>
      <c r="AA91" s="38">
        <f t="shared" si="68"/>
        <v>85.995000000000005</v>
      </c>
      <c r="AB91" s="38">
        <v>60</v>
      </c>
      <c r="AC91" s="41">
        <v>58.5</v>
      </c>
      <c r="AD91" s="41">
        <f t="shared" si="69"/>
        <v>85.995000000000005</v>
      </c>
      <c r="AE91" s="38">
        <f t="shared" si="70"/>
        <v>84.275100000000009</v>
      </c>
      <c r="AF91" s="38">
        <f t="shared" si="71"/>
        <v>5186.9333333333334</v>
      </c>
      <c r="AG91" s="38">
        <f t="shared" si="72"/>
        <v>5762.1333333333332</v>
      </c>
      <c r="AH91" s="38">
        <f t="shared" si="73"/>
        <v>6338.4</v>
      </c>
      <c r="AI91" s="42">
        <f t="shared" si="74"/>
        <v>6536.375</v>
      </c>
      <c r="AJ91" s="42">
        <f t="shared" si="75"/>
        <v>7190.125</v>
      </c>
      <c r="AK91" s="38">
        <f t="shared" si="76"/>
        <v>4862.75</v>
      </c>
      <c r="AL91" s="38">
        <f t="shared" si="77"/>
        <v>5402</v>
      </c>
      <c r="AM91" s="38">
        <f t="shared" si="78"/>
        <v>5942.25</v>
      </c>
      <c r="AN91" s="40">
        <f t="shared" si="79"/>
        <v>6536.375</v>
      </c>
      <c r="AO91" s="40">
        <f t="shared" si="80"/>
        <v>7190.125</v>
      </c>
    </row>
    <row r="92" spans="1:41" x14ac:dyDescent="0.3">
      <c r="A92" s="33" t="s">
        <v>44</v>
      </c>
      <c r="B92" s="34" t="s">
        <v>138</v>
      </c>
      <c r="C92" s="35" t="s">
        <v>41</v>
      </c>
      <c r="D92" s="58" t="s">
        <v>42</v>
      </c>
      <c r="E92" s="33" t="s">
        <v>43</v>
      </c>
      <c r="F92" s="41">
        <v>43384</v>
      </c>
      <c r="G92" s="41">
        <v>48204</v>
      </c>
      <c r="H92" s="41">
        <v>48203</v>
      </c>
      <c r="I92" s="41">
        <v>53558</v>
      </c>
      <c r="J92" s="41">
        <v>53022</v>
      </c>
      <c r="K92" s="41">
        <v>58913</v>
      </c>
      <c r="L92" s="41">
        <v>58325</v>
      </c>
      <c r="M92" s="41">
        <v>64805</v>
      </c>
      <c r="N92" s="41">
        <v>64158</v>
      </c>
      <c r="O92" s="41">
        <v>71286</v>
      </c>
      <c r="P92" s="41">
        <v>372</v>
      </c>
      <c r="Q92" s="41">
        <v>410</v>
      </c>
      <c r="R92" s="38">
        <f t="shared" si="64"/>
        <v>459.2</v>
      </c>
      <c r="S92" s="41">
        <v>218</v>
      </c>
      <c r="T92" s="41">
        <v>242</v>
      </c>
      <c r="U92" s="41">
        <v>267</v>
      </c>
      <c r="V92" s="39">
        <f t="shared" si="81"/>
        <v>117</v>
      </c>
      <c r="W92" s="38">
        <f t="shared" si="65"/>
        <v>156</v>
      </c>
      <c r="X92" s="40">
        <v>130</v>
      </c>
      <c r="Y92" s="38">
        <f t="shared" si="66"/>
        <v>97.5</v>
      </c>
      <c r="Z92" s="38">
        <f t="shared" si="67"/>
        <v>87.75</v>
      </c>
      <c r="AA92" s="38">
        <f t="shared" si="68"/>
        <v>85.995000000000005</v>
      </c>
      <c r="AB92" s="38">
        <v>65</v>
      </c>
      <c r="AC92" s="41">
        <v>65.25</v>
      </c>
      <c r="AD92" s="41">
        <f t="shared" si="69"/>
        <v>85.995000000000005</v>
      </c>
      <c r="AE92" s="38">
        <f t="shared" si="70"/>
        <v>84.275100000000009</v>
      </c>
      <c r="AF92" s="38">
        <f t="shared" si="71"/>
        <v>5784.5333333333338</v>
      </c>
      <c r="AG92" s="38">
        <f t="shared" si="72"/>
        <v>6427.0666666666666</v>
      </c>
      <c r="AH92" s="38">
        <f t="shared" si="73"/>
        <v>7069.6</v>
      </c>
      <c r="AI92" s="42">
        <f t="shared" si="74"/>
        <v>7290.625</v>
      </c>
      <c r="AJ92" s="42">
        <f t="shared" si="75"/>
        <v>8019.75</v>
      </c>
      <c r="AK92" s="38">
        <f t="shared" si="76"/>
        <v>5423</v>
      </c>
      <c r="AL92" s="38">
        <f t="shared" si="77"/>
        <v>6025.375</v>
      </c>
      <c r="AM92" s="38">
        <f t="shared" si="78"/>
        <v>6627.75</v>
      </c>
      <c r="AN92" s="40">
        <f t="shared" si="79"/>
        <v>7290.625</v>
      </c>
      <c r="AO92" s="40">
        <f t="shared" si="80"/>
        <v>8019.75</v>
      </c>
    </row>
    <row r="93" spans="1:41" x14ac:dyDescent="0.3">
      <c r="A93" s="33" t="s">
        <v>54</v>
      </c>
      <c r="B93" s="34" t="s">
        <v>139</v>
      </c>
      <c r="C93" s="35" t="s">
        <v>41</v>
      </c>
      <c r="D93" s="58" t="s">
        <v>42</v>
      </c>
      <c r="E93" s="33" t="s">
        <v>43</v>
      </c>
      <c r="F93" s="41">
        <v>26936</v>
      </c>
      <c r="G93" s="41">
        <v>29928</v>
      </c>
      <c r="H93" s="41">
        <v>29919</v>
      </c>
      <c r="I93" s="41">
        <v>33243</v>
      </c>
      <c r="J93" s="41">
        <v>32911</v>
      </c>
      <c r="K93" s="41">
        <v>36567</v>
      </c>
      <c r="L93" s="41">
        <v>36202</v>
      </c>
      <c r="M93" s="41">
        <v>40224</v>
      </c>
      <c r="N93" s="41">
        <v>39823</v>
      </c>
      <c r="O93" s="41">
        <v>44247</v>
      </c>
      <c r="P93" s="41">
        <v>231</v>
      </c>
      <c r="Q93" s="41">
        <v>255</v>
      </c>
      <c r="R93" s="38">
        <f t="shared" si="64"/>
        <v>285.60000000000002</v>
      </c>
      <c r="S93" s="41">
        <v>135</v>
      </c>
      <c r="T93" s="41">
        <v>150</v>
      </c>
      <c r="U93" s="41">
        <v>165</v>
      </c>
      <c r="V93" s="39">
        <f t="shared" si="81"/>
        <v>117</v>
      </c>
      <c r="W93" s="38">
        <f t="shared" si="65"/>
        <v>156</v>
      </c>
      <c r="X93" s="40">
        <v>130</v>
      </c>
      <c r="Y93" s="38">
        <f t="shared" si="66"/>
        <v>97.5</v>
      </c>
      <c r="Z93" s="38">
        <f t="shared" si="67"/>
        <v>87.75</v>
      </c>
      <c r="AA93" s="38">
        <f t="shared" si="68"/>
        <v>85.995000000000005</v>
      </c>
      <c r="AB93" s="38">
        <v>40</v>
      </c>
      <c r="AC93" s="41">
        <v>40.5</v>
      </c>
      <c r="AD93" s="41">
        <f t="shared" si="69"/>
        <v>85.995000000000005</v>
      </c>
      <c r="AE93" s="38">
        <f t="shared" si="70"/>
        <v>84.275100000000009</v>
      </c>
      <c r="AF93" s="38">
        <f t="shared" si="71"/>
        <v>3591.4666666666667</v>
      </c>
      <c r="AG93" s="38">
        <f t="shared" si="72"/>
        <v>3989.2</v>
      </c>
      <c r="AH93" s="38">
        <f t="shared" si="73"/>
        <v>4388.1333333333332</v>
      </c>
      <c r="AI93" s="42">
        <f t="shared" si="74"/>
        <v>4525.25</v>
      </c>
      <c r="AJ93" s="42">
        <f t="shared" si="75"/>
        <v>4977.875</v>
      </c>
      <c r="AK93" s="38">
        <f t="shared" si="76"/>
        <v>3367</v>
      </c>
      <c r="AL93" s="38">
        <f t="shared" si="77"/>
        <v>3739.875</v>
      </c>
      <c r="AM93" s="38">
        <f t="shared" si="78"/>
        <v>4113.875</v>
      </c>
      <c r="AN93" s="40">
        <f t="shared" si="79"/>
        <v>4525.25</v>
      </c>
      <c r="AO93" s="40">
        <f t="shared" si="80"/>
        <v>4977.875</v>
      </c>
    </row>
    <row r="94" spans="1:41" x14ac:dyDescent="0.3">
      <c r="A94" s="33" t="s">
        <v>48</v>
      </c>
      <c r="B94" s="34" t="s">
        <v>140</v>
      </c>
      <c r="C94" s="35" t="s">
        <v>41</v>
      </c>
      <c r="D94" s="58" t="s">
        <v>42</v>
      </c>
      <c r="E94" s="33" t="s">
        <v>43</v>
      </c>
      <c r="F94" s="41">
        <v>26936</v>
      </c>
      <c r="G94" s="41">
        <v>29928</v>
      </c>
      <c r="H94" s="41">
        <v>29919</v>
      </c>
      <c r="I94" s="41">
        <v>33243</v>
      </c>
      <c r="J94" s="41">
        <v>32911</v>
      </c>
      <c r="K94" s="41">
        <v>36567</v>
      </c>
      <c r="L94" s="41">
        <v>36202</v>
      </c>
      <c r="M94" s="41">
        <v>40224</v>
      </c>
      <c r="N94" s="41">
        <v>39823</v>
      </c>
      <c r="O94" s="41">
        <v>44247</v>
      </c>
      <c r="P94" s="41">
        <v>231</v>
      </c>
      <c r="Q94" s="41">
        <v>255</v>
      </c>
      <c r="R94" s="38">
        <f t="shared" si="64"/>
        <v>285.60000000000002</v>
      </c>
      <c r="S94" s="41">
        <v>135</v>
      </c>
      <c r="T94" s="41">
        <v>150</v>
      </c>
      <c r="U94" s="41">
        <v>165</v>
      </c>
      <c r="V94" s="39">
        <f t="shared" si="81"/>
        <v>117</v>
      </c>
      <c r="W94" s="38">
        <f t="shared" si="65"/>
        <v>156</v>
      </c>
      <c r="X94" s="40">
        <v>130</v>
      </c>
      <c r="Y94" s="38">
        <f t="shared" si="66"/>
        <v>97.5</v>
      </c>
      <c r="Z94" s="38">
        <f t="shared" si="67"/>
        <v>87.75</v>
      </c>
      <c r="AA94" s="38">
        <f t="shared" si="68"/>
        <v>85.995000000000005</v>
      </c>
      <c r="AB94" s="38">
        <v>40</v>
      </c>
      <c r="AC94" s="41">
        <v>40.5</v>
      </c>
      <c r="AD94" s="41">
        <f t="shared" si="69"/>
        <v>85.995000000000005</v>
      </c>
      <c r="AE94" s="38">
        <f t="shared" si="70"/>
        <v>84.275100000000009</v>
      </c>
      <c r="AF94" s="38">
        <f t="shared" si="71"/>
        <v>3591.4666666666667</v>
      </c>
      <c r="AG94" s="38">
        <f t="shared" si="72"/>
        <v>3989.2</v>
      </c>
      <c r="AH94" s="38">
        <f t="shared" si="73"/>
        <v>4388.1333333333332</v>
      </c>
      <c r="AI94" s="42">
        <f t="shared" si="74"/>
        <v>4525.25</v>
      </c>
      <c r="AJ94" s="42">
        <f t="shared" si="75"/>
        <v>4977.875</v>
      </c>
      <c r="AK94" s="38">
        <f t="shared" si="76"/>
        <v>3367</v>
      </c>
      <c r="AL94" s="38">
        <f t="shared" si="77"/>
        <v>3739.875</v>
      </c>
      <c r="AM94" s="38">
        <f t="shared" si="78"/>
        <v>4113.875</v>
      </c>
      <c r="AN94" s="40">
        <f t="shared" si="79"/>
        <v>4525.25</v>
      </c>
      <c r="AO94" s="40">
        <f t="shared" si="80"/>
        <v>4977.875</v>
      </c>
    </row>
    <row r="95" spans="1:41" x14ac:dyDescent="0.3">
      <c r="A95" s="33" t="s">
        <v>39</v>
      </c>
      <c r="B95" s="34" t="s">
        <v>141</v>
      </c>
      <c r="C95" s="35" t="s">
        <v>41</v>
      </c>
      <c r="D95" s="36" t="s">
        <v>42</v>
      </c>
      <c r="E95" s="33" t="s">
        <v>43</v>
      </c>
      <c r="F95" s="41">
        <v>35910</v>
      </c>
      <c r="G95" s="41">
        <v>39900</v>
      </c>
      <c r="H95" s="41">
        <v>39892</v>
      </c>
      <c r="I95" s="41">
        <v>44324</v>
      </c>
      <c r="J95" s="41">
        <v>43881</v>
      </c>
      <c r="K95" s="41">
        <v>48756</v>
      </c>
      <c r="L95" s="41">
        <v>48269</v>
      </c>
      <c r="M95" s="41">
        <v>53632</v>
      </c>
      <c r="N95" s="41">
        <v>53097</v>
      </c>
      <c r="O95" s="41">
        <v>58996</v>
      </c>
      <c r="P95" s="41">
        <v>308</v>
      </c>
      <c r="Q95" s="41">
        <v>339</v>
      </c>
      <c r="R95" s="38">
        <f t="shared" si="64"/>
        <v>379.68</v>
      </c>
      <c r="S95" s="41">
        <v>230</v>
      </c>
      <c r="T95" s="41">
        <v>255</v>
      </c>
      <c r="U95" s="41">
        <v>281</v>
      </c>
      <c r="V95" s="39">
        <f t="shared" si="81"/>
        <v>112.5</v>
      </c>
      <c r="W95" s="38">
        <f t="shared" si="65"/>
        <v>150</v>
      </c>
      <c r="X95" s="40">
        <v>125</v>
      </c>
      <c r="Y95" s="38">
        <f t="shared" si="66"/>
        <v>93.75</v>
      </c>
      <c r="Z95" s="38">
        <f t="shared" si="67"/>
        <v>84.375</v>
      </c>
      <c r="AA95" s="38">
        <f t="shared" si="68"/>
        <v>82.6875</v>
      </c>
      <c r="AB95" s="38">
        <v>55</v>
      </c>
      <c r="AC95" s="41">
        <v>54</v>
      </c>
      <c r="AD95" s="41">
        <f t="shared" si="69"/>
        <v>82.6875</v>
      </c>
      <c r="AE95" s="38">
        <f t="shared" si="70"/>
        <v>81.033749999999998</v>
      </c>
      <c r="AF95" s="38">
        <f t="shared" si="71"/>
        <v>4788</v>
      </c>
      <c r="AG95" s="38">
        <f t="shared" si="72"/>
        <v>5318.9333333333334</v>
      </c>
      <c r="AH95" s="38">
        <f t="shared" si="73"/>
        <v>5850.8</v>
      </c>
      <c r="AI95" s="42">
        <f t="shared" si="74"/>
        <v>6033.625</v>
      </c>
      <c r="AJ95" s="42">
        <f t="shared" si="75"/>
        <v>6637.125</v>
      </c>
      <c r="AK95" s="38">
        <f t="shared" si="76"/>
        <v>4488.75</v>
      </c>
      <c r="AL95" s="38">
        <f t="shared" si="77"/>
        <v>4986.5</v>
      </c>
      <c r="AM95" s="38">
        <f t="shared" si="78"/>
        <v>5485.125</v>
      </c>
      <c r="AN95" s="40">
        <f t="shared" si="79"/>
        <v>6033.625</v>
      </c>
      <c r="AO95" s="40">
        <f t="shared" si="80"/>
        <v>6637.125</v>
      </c>
    </row>
    <row r="96" spans="1:41" x14ac:dyDescent="0.3">
      <c r="A96" s="33" t="s">
        <v>44</v>
      </c>
      <c r="B96" s="34" t="s">
        <v>142</v>
      </c>
      <c r="C96" s="35" t="s">
        <v>41</v>
      </c>
      <c r="D96" s="58" t="s">
        <v>42</v>
      </c>
      <c r="E96" s="33" t="s">
        <v>43</v>
      </c>
      <c r="F96" s="41">
        <v>55350</v>
      </c>
      <c r="G96" s="41">
        <v>61500</v>
      </c>
      <c r="H96" s="41">
        <v>61499</v>
      </c>
      <c r="I96" s="41">
        <v>68332</v>
      </c>
      <c r="J96" s="41">
        <v>67649</v>
      </c>
      <c r="K96" s="41">
        <v>75165</v>
      </c>
      <c r="L96" s="41">
        <v>74414</v>
      </c>
      <c r="M96" s="41">
        <v>82682</v>
      </c>
      <c r="N96" s="41">
        <v>81856</v>
      </c>
      <c r="O96" s="41">
        <v>90951</v>
      </c>
      <c r="P96" s="41">
        <v>475</v>
      </c>
      <c r="Q96" s="41">
        <v>523</v>
      </c>
      <c r="R96" s="38">
        <f t="shared" si="64"/>
        <v>585.76</v>
      </c>
      <c r="S96" s="41">
        <v>302</v>
      </c>
      <c r="T96" s="41">
        <v>335</v>
      </c>
      <c r="U96" s="41">
        <v>369</v>
      </c>
      <c r="V96" s="39">
        <f t="shared" si="81"/>
        <v>166.5</v>
      </c>
      <c r="W96" s="38">
        <f t="shared" si="65"/>
        <v>222</v>
      </c>
      <c r="X96" s="40">
        <v>185</v>
      </c>
      <c r="Y96" s="38">
        <f t="shared" si="66"/>
        <v>138.75</v>
      </c>
      <c r="Z96" s="38">
        <f t="shared" si="67"/>
        <v>124.875</v>
      </c>
      <c r="AA96" s="38">
        <f t="shared" si="68"/>
        <v>122.3775</v>
      </c>
      <c r="AB96" s="38">
        <v>85</v>
      </c>
      <c r="AC96" s="41">
        <v>83.25</v>
      </c>
      <c r="AD96" s="41">
        <f t="shared" si="69"/>
        <v>122.3775</v>
      </c>
      <c r="AE96" s="38">
        <f t="shared" si="70"/>
        <v>119.92994999999999</v>
      </c>
      <c r="AF96" s="38">
        <f t="shared" si="71"/>
        <v>7380</v>
      </c>
      <c r="AG96" s="38">
        <f t="shared" si="72"/>
        <v>8199.8666666666668</v>
      </c>
      <c r="AH96" s="38">
        <f t="shared" si="73"/>
        <v>9019.8666666666668</v>
      </c>
      <c r="AI96" s="42">
        <f t="shared" si="74"/>
        <v>9301.75</v>
      </c>
      <c r="AJ96" s="42">
        <f t="shared" si="75"/>
        <v>10232</v>
      </c>
      <c r="AK96" s="38">
        <f t="shared" si="76"/>
        <v>6918.75</v>
      </c>
      <c r="AL96" s="38">
        <f t="shared" si="77"/>
        <v>7687.375</v>
      </c>
      <c r="AM96" s="38">
        <f t="shared" si="78"/>
        <v>8456.125</v>
      </c>
      <c r="AN96" s="40">
        <f t="shared" si="79"/>
        <v>9301.75</v>
      </c>
      <c r="AO96" s="40">
        <f t="shared" si="80"/>
        <v>10232</v>
      </c>
    </row>
    <row r="97" spans="1:41" x14ac:dyDescent="0.3">
      <c r="A97" s="33" t="s">
        <v>39</v>
      </c>
      <c r="B97" s="34" t="s">
        <v>143</v>
      </c>
      <c r="C97" s="35" t="s">
        <v>41</v>
      </c>
      <c r="D97" s="36" t="s">
        <v>42</v>
      </c>
      <c r="E97" s="33" t="s">
        <v>43</v>
      </c>
      <c r="F97" s="41">
        <v>22443</v>
      </c>
      <c r="G97" s="41">
        <v>24936</v>
      </c>
      <c r="H97" s="41">
        <v>24932</v>
      </c>
      <c r="I97" s="41">
        <v>27702</v>
      </c>
      <c r="J97" s="41">
        <v>27426</v>
      </c>
      <c r="K97" s="41">
        <v>30473</v>
      </c>
      <c r="L97" s="41">
        <v>30169</v>
      </c>
      <c r="M97" s="41">
        <v>33521</v>
      </c>
      <c r="N97" s="41">
        <v>33187</v>
      </c>
      <c r="O97" s="41">
        <v>36874</v>
      </c>
      <c r="P97" s="41">
        <v>193</v>
      </c>
      <c r="Q97" s="41">
        <v>213</v>
      </c>
      <c r="R97" s="38">
        <f t="shared" si="64"/>
        <v>238.56</v>
      </c>
      <c r="S97" s="41">
        <v>113</v>
      </c>
      <c r="T97" s="41">
        <v>125</v>
      </c>
      <c r="U97" s="41">
        <v>138</v>
      </c>
      <c r="V97" s="39">
        <f t="shared" si="81"/>
        <v>117</v>
      </c>
      <c r="W97" s="38">
        <f t="shared" si="65"/>
        <v>156</v>
      </c>
      <c r="X97" s="40">
        <v>130</v>
      </c>
      <c r="Y97" s="38">
        <f t="shared" si="66"/>
        <v>97.5</v>
      </c>
      <c r="Z97" s="38">
        <f t="shared" si="67"/>
        <v>87.75</v>
      </c>
      <c r="AA97" s="38">
        <f t="shared" si="68"/>
        <v>85.995000000000005</v>
      </c>
      <c r="AB97" s="38">
        <v>35</v>
      </c>
      <c r="AC97" s="41">
        <v>33.75</v>
      </c>
      <c r="AD97" s="41">
        <f t="shared" si="69"/>
        <v>85.995000000000005</v>
      </c>
      <c r="AE97" s="38">
        <f t="shared" si="70"/>
        <v>84.275100000000009</v>
      </c>
      <c r="AF97" s="38">
        <f t="shared" si="71"/>
        <v>2992.4</v>
      </c>
      <c r="AG97" s="38">
        <f t="shared" si="72"/>
        <v>3324.2666666666669</v>
      </c>
      <c r="AH97" s="38">
        <f t="shared" si="73"/>
        <v>3656.8</v>
      </c>
      <c r="AI97" s="42">
        <f t="shared" si="74"/>
        <v>3771.125</v>
      </c>
      <c r="AJ97" s="42">
        <f t="shared" si="75"/>
        <v>4148.375</v>
      </c>
      <c r="AK97" s="38">
        <f t="shared" si="76"/>
        <v>2805.375</v>
      </c>
      <c r="AL97" s="38">
        <f t="shared" si="77"/>
        <v>3116.5</v>
      </c>
      <c r="AM97" s="38">
        <f t="shared" si="78"/>
        <v>3428.25</v>
      </c>
      <c r="AN97" s="40">
        <f t="shared" si="79"/>
        <v>3771.125</v>
      </c>
      <c r="AO97" s="40">
        <f t="shared" si="80"/>
        <v>4148.375</v>
      </c>
    </row>
    <row r="98" spans="1:41" x14ac:dyDescent="0.3">
      <c r="A98" s="33" t="s">
        <v>74</v>
      </c>
      <c r="B98" s="34" t="s">
        <v>144</v>
      </c>
      <c r="C98" s="35" t="s">
        <v>41</v>
      </c>
      <c r="D98" s="58" t="s">
        <v>42</v>
      </c>
      <c r="E98" s="33" t="s">
        <v>43</v>
      </c>
      <c r="F98" s="41">
        <v>29117</v>
      </c>
      <c r="G98" s="41">
        <v>32352</v>
      </c>
      <c r="H98" s="41">
        <v>32346</v>
      </c>
      <c r="I98" s="41">
        <v>35940</v>
      </c>
      <c r="J98" s="41">
        <v>35581</v>
      </c>
      <c r="K98" s="41">
        <v>39534</v>
      </c>
      <c r="L98" s="41">
        <v>39140</v>
      </c>
      <c r="M98" s="41">
        <v>43488</v>
      </c>
      <c r="N98" s="41">
        <v>43054</v>
      </c>
      <c r="O98" s="41">
        <v>47837</v>
      </c>
      <c r="P98" s="41">
        <v>283</v>
      </c>
      <c r="Q98" s="41">
        <v>312</v>
      </c>
      <c r="R98" s="38">
        <f t="shared" si="64"/>
        <v>349.44</v>
      </c>
      <c r="S98" s="41">
        <v>166</v>
      </c>
      <c r="T98" s="41">
        <v>184</v>
      </c>
      <c r="U98" s="41">
        <v>203</v>
      </c>
      <c r="V98" s="39">
        <f t="shared" si="81"/>
        <v>117</v>
      </c>
      <c r="W98" s="38">
        <f t="shared" si="65"/>
        <v>156</v>
      </c>
      <c r="X98" s="40">
        <v>130</v>
      </c>
      <c r="Y98" s="38">
        <f t="shared" si="66"/>
        <v>97.5</v>
      </c>
      <c r="Z98" s="38">
        <f t="shared" si="67"/>
        <v>87.75</v>
      </c>
      <c r="AA98" s="38">
        <f t="shared" si="68"/>
        <v>85.995000000000005</v>
      </c>
      <c r="AB98" s="38">
        <v>50</v>
      </c>
      <c r="AC98" s="41">
        <v>49.5</v>
      </c>
      <c r="AD98" s="41">
        <f t="shared" si="69"/>
        <v>85.995000000000005</v>
      </c>
      <c r="AE98" s="38">
        <f t="shared" si="70"/>
        <v>84.275100000000009</v>
      </c>
      <c r="AF98" s="38">
        <f t="shared" si="71"/>
        <v>3882.2666666666669</v>
      </c>
      <c r="AG98" s="38">
        <f t="shared" si="72"/>
        <v>4312.8</v>
      </c>
      <c r="AH98" s="38">
        <f t="shared" si="73"/>
        <v>4744.1333333333332</v>
      </c>
      <c r="AI98" s="42">
        <f t="shared" si="74"/>
        <v>4892.5</v>
      </c>
      <c r="AJ98" s="42">
        <f t="shared" si="75"/>
        <v>5381.75</v>
      </c>
      <c r="AK98" s="38">
        <f t="shared" si="76"/>
        <v>3639.625</v>
      </c>
      <c r="AL98" s="38">
        <f t="shared" si="77"/>
        <v>4043.25</v>
      </c>
      <c r="AM98" s="38">
        <f t="shared" si="78"/>
        <v>4447.625</v>
      </c>
      <c r="AN98" s="40">
        <f t="shared" si="79"/>
        <v>4892.5</v>
      </c>
      <c r="AO98" s="40">
        <f t="shared" si="80"/>
        <v>5381.75</v>
      </c>
    </row>
    <row r="99" spans="1:41" x14ac:dyDescent="0.3">
      <c r="A99" s="33" t="s">
        <v>74</v>
      </c>
      <c r="B99" s="34" t="s">
        <v>145</v>
      </c>
      <c r="C99" s="35" t="s">
        <v>41</v>
      </c>
      <c r="D99" s="58" t="s">
        <v>42</v>
      </c>
      <c r="E99" s="33" t="s">
        <v>43</v>
      </c>
      <c r="F99" s="41">
        <v>29117</v>
      </c>
      <c r="G99" s="41">
        <v>32352</v>
      </c>
      <c r="H99" s="41">
        <v>32346</v>
      </c>
      <c r="I99" s="41">
        <v>35940</v>
      </c>
      <c r="J99" s="41">
        <v>35581</v>
      </c>
      <c r="K99" s="41">
        <v>39534</v>
      </c>
      <c r="L99" s="41">
        <v>39140</v>
      </c>
      <c r="M99" s="41">
        <v>43488</v>
      </c>
      <c r="N99" s="41">
        <v>43054</v>
      </c>
      <c r="O99" s="41">
        <v>47837</v>
      </c>
      <c r="P99" s="41">
        <v>283</v>
      </c>
      <c r="Q99" s="41">
        <v>312</v>
      </c>
      <c r="R99" s="38">
        <f t="shared" si="64"/>
        <v>349.44</v>
      </c>
      <c r="S99" s="41">
        <v>166</v>
      </c>
      <c r="T99" s="41">
        <v>184</v>
      </c>
      <c r="U99" s="41">
        <v>203</v>
      </c>
      <c r="V99" s="39">
        <f t="shared" si="81"/>
        <v>117</v>
      </c>
      <c r="W99" s="38">
        <f t="shared" si="65"/>
        <v>156</v>
      </c>
      <c r="X99" s="40">
        <v>130</v>
      </c>
      <c r="Y99" s="38">
        <f t="shared" si="66"/>
        <v>97.5</v>
      </c>
      <c r="Z99" s="38">
        <f t="shared" si="67"/>
        <v>87.75</v>
      </c>
      <c r="AA99" s="38">
        <f t="shared" si="68"/>
        <v>85.995000000000005</v>
      </c>
      <c r="AB99" s="38">
        <v>50</v>
      </c>
      <c r="AC99" s="41">
        <v>49.5</v>
      </c>
      <c r="AD99" s="41">
        <f t="shared" si="69"/>
        <v>85.995000000000005</v>
      </c>
      <c r="AE99" s="38">
        <f t="shared" si="70"/>
        <v>84.275100000000009</v>
      </c>
      <c r="AF99" s="38">
        <f t="shared" si="71"/>
        <v>3882.2666666666669</v>
      </c>
      <c r="AG99" s="38">
        <f t="shared" si="72"/>
        <v>4312.8</v>
      </c>
      <c r="AH99" s="38">
        <f t="shared" si="73"/>
        <v>4744.1333333333332</v>
      </c>
      <c r="AI99" s="42">
        <f t="shared" si="74"/>
        <v>4892.5</v>
      </c>
      <c r="AJ99" s="42">
        <f t="shared" si="75"/>
        <v>5381.75</v>
      </c>
      <c r="AK99" s="38">
        <f t="shared" si="76"/>
        <v>3639.625</v>
      </c>
      <c r="AL99" s="38">
        <f t="shared" si="77"/>
        <v>4043.25</v>
      </c>
      <c r="AM99" s="38">
        <f t="shared" si="78"/>
        <v>4447.625</v>
      </c>
      <c r="AN99" s="40">
        <f t="shared" si="79"/>
        <v>4892.5</v>
      </c>
      <c r="AO99" s="40">
        <f t="shared" si="80"/>
        <v>5381.75</v>
      </c>
    </row>
    <row r="100" spans="1:41" x14ac:dyDescent="0.3">
      <c r="A100" s="33" t="s">
        <v>44</v>
      </c>
      <c r="B100" s="34" t="s">
        <v>146</v>
      </c>
      <c r="C100" s="35" t="s">
        <v>41</v>
      </c>
      <c r="D100" s="58" t="s">
        <v>46</v>
      </c>
      <c r="E100" s="33" t="s">
        <v>43</v>
      </c>
      <c r="F100" s="48">
        <v>49572</v>
      </c>
      <c r="G100" s="48">
        <v>55080</v>
      </c>
      <c r="H100" s="48">
        <v>55080</v>
      </c>
      <c r="I100" s="48">
        <v>61200</v>
      </c>
      <c r="J100" s="48">
        <v>60588</v>
      </c>
      <c r="K100" s="48">
        <v>67320</v>
      </c>
      <c r="L100" s="48">
        <v>66647</v>
      </c>
      <c r="M100" s="48">
        <v>74052</v>
      </c>
      <c r="N100" s="48">
        <v>73313</v>
      </c>
      <c r="O100" s="48">
        <v>81458</v>
      </c>
      <c r="P100" s="48">
        <v>425</v>
      </c>
      <c r="Q100" s="48">
        <v>468</v>
      </c>
      <c r="R100" s="46">
        <f t="shared" si="64"/>
        <v>524.16</v>
      </c>
      <c r="S100" s="48">
        <v>203</v>
      </c>
      <c r="T100" s="48">
        <v>225</v>
      </c>
      <c r="U100" s="48">
        <v>248</v>
      </c>
      <c r="V100" s="45">
        <f t="shared" si="81"/>
        <v>130.5</v>
      </c>
      <c r="W100" s="46">
        <f t="shared" si="65"/>
        <v>174</v>
      </c>
      <c r="X100" s="47">
        <v>145</v>
      </c>
      <c r="Y100" s="46">
        <f t="shared" si="66"/>
        <v>108.75</v>
      </c>
      <c r="Z100" s="46">
        <f t="shared" si="67"/>
        <v>97.875</v>
      </c>
      <c r="AA100" s="46">
        <f t="shared" si="68"/>
        <v>95.917500000000004</v>
      </c>
      <c r="AB100" s="46">
        <v>65</v>
      </c>
      <c r="AC100" s="48">
        <v>65.25</v>
      </c>
      <c r="AD100" s="48">
        <f t="shared" si="69"/>
        <v>95.917500000000004</v>
      </c>
      <c r="AE100" s="46">
        <f t="shared" si="70"/>
        <v>93.99915</v>
      </c>
      <c r="AF100" s="46">
        <f t="shared" si="71"/>
        <v>6609.6</v>
      </c>
      <c r="AG100" s="46">
        <f t="shared" si="72"/>
        <v>7344</v>
      </c>
      <c r="AH100" s="46">
        <f t="shared" si="73"/>
        <v>8078.4</v>
      </c>
      <c r="AI100" s="49">
        <f t="shared" si="74"/>
        <v>8330.875</v>
      </c>
      <c r="AJ100" s="49">
        <f t="shared" si="75"/>
        <v>9164.125</v>
      </c>
      <c r="AK100" s="46">
        <f t="shared" si="76"/>
        <v>6196.5</v>
      </c>
      <c r="AL100" s="46">
        <f t="shared" si="77"/>
        <v>6885</v>
      </c>
      <c r="AM100" s="46">
        <f t="shared" si="78"/>
        <v>7573.5</v>
      </c>
      <c r="AN100" s="47">
        <f t="shared" si="79"/>
        <v>8330.875</v>
      </c>
      <c r="AO100" s="47">
        <f t="shared" si="80"/>
        <v>9164.125</v>
      </c>
    </row>
    <row r="101" spans="1:41" x14ac:dyDescent="0.3">
      <c r="A101" s="33" t="s">
        <v>74</v>
      </c>
      <c r="B101" s="34" t="s">
        <v>147</v>
      </c>
      <c r="C101" s="35" t="s">
        <v>41</v>
      </c>
      <c r="D101" s="58" t="s">
        <v>42</v>
      </c>
      <c r="E101" s="33" t="s">
        <v>43</v>
      </c>
      <c r="F101" s="41">
        <v>46073</v>
      </c>
      <c r="G101" s="41">
        <v>51192</v>
      </c>
      <c r="H101" s="41">
        <v>51192</v>
      </c>
      <c r="I101" s="41">
        <v>56880</v>
      </c>
      <c r="J101" s="41">
        <v>56312</v>
      </c>
      <c r="K101" s="41">
        <v>62568</v>
      </c>
      <c r="L101" s="41">
        <v>61943</v>
      </c>
      <c r="M101" s="41">
        <v>68825</v>
      </c>
      <c r="N101" s="41">
        <v>68138</v>
      </c>
      <c r="O101" s="41">
        <v>75708</v>
      </c>
      <c r="P101" s="41">
        <v>395</v>
      </c>
      <c r="Q101" s="41">
        <v>435</v>
      </c>
      <c r="R101" s="38">
        <f t="shared" si="64"/>
        <v>487.2</v>
      </c>
      <c r="S101" s="41">
        <v>266</v>
      </c>
      <c r="T101" s="41">
        <v>295</v>
      </c>
      <c r="U101" s="41">
        <v>325</v>
      </c>
      <c r="V101" s="39">
        <f t="shared" si="81"/>
        <v>117</v>
      </c>
      <c r="W101" s="38">
        <f t="shared" si="65"/>
        <v>156</v>
      </c>
      <c r="X101" s="40">
        <v>130</v>
      </c>
      <c r="Y101" s="38">
        <f t="shared" si="66"/>
        <v>97.5</v>
      </c>
      <c r="Z101" s="38">
        <f t="shared" si="67"/>
        <v>87.75</v>
      </c>
      <c r="AA101" s="38">
        <f t="shared" si="68"/>
        <v>85.995000000000005</v>
      </c>
      <c r="AB101" s="38">
        <v>60</v>
      </c>
      <c r="AC101" s="41">
        <v>58.5</v>
      </c>
      <c r="AD101" s="41">
        <f t="shared" si="69"/>
        <v>85.995000000000005</v>
      </c>
      <c r="AE101" s="38">
        <f t="shared" si="70"/>
        <v>84.275100000000009</v>
      </c>
      <c r="AF101" s="38">
        <f t="shared" si="71"/>
        <v>6143.0666666666666</v>
      </c>
      <c r="AG101" s="38">
        <f t="shared" si="72"/>
        <v>6825.6</v>
      </c>
      <c r="AH101" s="38">
        <f t="shared" si="73"/>
        <v>7508.2666666666664</v>
      </c>
      <c r="AI101" s="42">
        <f t="shared" si="74"/>
        <v>7742.875</v>
      </c>
      <c r="AJ101" s="42">
        <f t="shared" si="75"/>
        <v>8517.25</v>
      </c>
      <c r="AK101" s="38">
        <f t="shared" si="76"/>
        <v>5759.125</v>
      </c>
      <c r="AL101" s="38">
        <f t="shared" si="77"/>
        <v>6399</v>
      </c>
      <c r="AM101" s="38">
        <f t="shared" si="78"/>
        <v>7039</v>
      </c>
      <c r="AN101" s="40">
        <f t="shared" si="79"/>
        <v>7742.875</v>
      </c>
      <c r="AO101" s="40">
        <f t="shared" si="80"/>
        <v>8517.25</v>
      </c>
    </row>
    <row r="102" spans="1:41" x14ac:dyDescent="0.3">
      <c r="A102" s="33" t="s">
        <v>51</v>
      </c>
      <c r="B102" s="34" t="s">
        <v>148</v>
      </c>
      <c r="C102" s="35" t="s">
        <v>41</v>
      </c>
      <c r="D102" s="58" t="s">
        <v>42</v>
      </c>
      <c r="E102" s="33" t="s">
        <v>43</v>
      </c>
      <c r="F102" s="41">
        <v>33988</v>
      </c>
      <c r="G102" s="41">
        <v>37764</v>
      </c>
      <c r="H102" s="41">
        <v>37757</v>
      </c>
      <c r="I102" s="41">
        <v>41952</v>
      </c>
      <c r="J102" s="41">
        <v>43146</v>
      </c>
      <c r="K102" s="41">
        <v>47940</v>
      </c>
      <c r="L102" s="41">
        <v>47461</v>
      </c>
      <c r="M102" s="41">
        <v>52734</v>
      </c>
      <c r="N102" s="41">
        <v>52208</v>
      </c>
      <c r="O102" s="41">
        <v>58008</v>
      </c>
      <c r="P102" s="41">
        <v>231</v>
      </c>
      <c r="Q102" s="41">
        <v>255</v>
      </c>
      <c r="R102" s="38">
        <f t="shared" si="64"/>
        <v>285.60000000000002</v>
      </c>
      <c r="S102" s="41">
        <v>135</v>
      </c>
      <c r="T102" s="41">
        <v>150</v>
      </c>
      <c r="U102" s="41">
        <v>165</v>
      </c>
      <c r="V102" s="39">
        <f t="shared" si="81"/>
        <v>103.5</v>
      </c>
      <c r="W102" s="38">
        <f t="shared" si="65"/>
        <v>138</v>
      </c>
      <c r="X102" s="40">
        <v>115</v>
      </c>
      <c r="Y102" s="38">
        <f t="shared" si="66"/>
        <v>86.25</v>
      </c>
      <c r="Z102" s="38">
        <f t="shared" si="67"/>
        <v>77.625</v>
      </c>
      <c r="AA102" s="38">
        <f t="shared" si="68"/>
        <v>76.072500000000005</v>
      </c>
      <c r="AB102" s="38">
        <v>40</v>
      </c>
      <c r="AC102" s="41">
        <v>40.5</v>
      </c>
      <c r="AD102" s="41">
        <f t="shared" si="69"/>
        <v>76.072500000000005</v>
      </c>
      <c r="AE102" s="38">
        <f t="shared" si="70"/>
        <v>74.551050000000004</v>
      </c>
      <c r="AF102" s="38">
        <f t="shared" si="71"/>
        <v>4531.7333333333336</v>
      </c>
      <c r="AG102" s="38">
        <f t="shared" si="72"/>
        <v>5034.2666666666664</v>
      </c>
      <c r="AH102" s="38">
        <f t="shared" si="73"/>
        <v>5752.8</v>
      </c>
      <c r="AI102" s="42">
        <f t="shared" si="74"/>
        <v>5932.625</v>
      </c>
      <c r="AJ102" s="42">
        <f t="shared" si="75"/>
        <v>6526</v>
      </c>
      <c r="AK102" s="38">
        <f t="shared" si="76"/>
        <v>4248.5</v>
      </c>
      <c r="AL102" s="38">
        <f t="shared" si="77"/>
        <v>4719.625</v>
      </c>
      <c r="AM102" s="38">
        <f t="shared" si="78"/>
        <v>5393.25</v>
      </c>
      <c r="AN102" s="40">
        <f t="shared" si="79"/>
        <v>5932.625</v>
      </c>
      <c r="AO102" s="40">
        <f t="shared" si="80"/>
        <v>6526</v>
      </c>
    </row>
    <row r="103" spans="1:41" x14ac:dyDescent="0.3">
      <c r="A103" s="33" t="s">
        <v>44</v>
      </c>
      <c r="B103" s="34" t="s">
        <v>149</v>
      </c>
      <c r="C103" s="35" t="s">
        <v>41</v>
      </c>
      <c r="D103" s="58" t="s">
        <v>42</v>
      </c>
      <c r="E103" s="33" t="s">
        <v>43</v>
      </c>
      <c r="F103" s="41">
        <v>43740</v>
      </c>
      <c r="G103" s="41">
        <v>48600</v>
      </c>
      <c r="H103" s="41">
        <v>48600</v>
      </c>
      <c r="I103" s="41">
        <v>54000</v>
      </c>
      <c r="J103" s="41">
        <v>59400</v>
      </c>
      <c r="K103" s="41">
        <v>66000</v>
      </c>
      <c r="L103" s="41">
        <v>65340</v>
      </c>
      <c r="M103" s="41">
        <v>72600</v>
      </c>
      <c r="N103" s="41">
        <v>71874</v>
      </c>
      <c r="O103" s="41">
        <v>79860</v>
      </c>
      <c r="P103" s="41">
        <v>334</v>
      </c>
      <c r="Q103" s="41">
        <v>368</v>
      </c>
      <c r="R103" s="38">
        <f t="shared" si="64"/>
        <v>412.15999999999997</v>
      </c>
      <c r="S103" s="41">
        <v>196</v>
      </c>
      <c r="T103" s="41">
        <v>217</v>
      </c>
      <c r="U103" s="41">
        <v>239</v>
      </c>
      <c r="V103" s="39">
        <f t="shared" si="81"/>
        <v>117</v>
      </c>
      <c r="W103" s="38">
        <f t="shared" si="65"/>
        <v>156</v>
      </c>
      <c r="X103" s="40">
        <v>130</v>
      </c>
      <c r="Y103" s="38">
        <f t="shared" si="66"/>
        <v>97.5</v>
      </c>
      <c r="Z103" s="38">
        <f t="shared" si="67"/>
        <v>87.75</v>
      </c>
      <c r="AA103" s="38">
        <f t="shared" si="68"/>
        <v>85.995000000000005</v>
      </c>
      <c r="AB103" s="38">
        <v>60</v>
      </c>
      <c r="AC103" s="41">
        <v>58.5</v>
      </c>
      <c r="AD103" s="41">
        <f t="shared" si="69"/>
        <v>85.995000000000005</v>
      </c>
      <c r="AE103" s="38">
        <f t="shared" si="70"/>
        <v>84.275100000000009</v>
      </c>
      <c r="AF103" s="38">
        <f t="shared" si="71"/>
        <v>5832</v>
      </c>
      <c r="AG103" s="38">
        <f t="shared" si="72"/>
        <v>6480</v>
      </c>
      <c r="AH103" s="38">
        <f t="shared" si="73"/>
        <v>7920</v>
      </c>
      <c r="AI103" s="42">
        <f t="shared" si="74"/>
        <v>8167.5</v>
      </c>
      <c r="AJ103" s="42">
        <f t="shared" si="75"/>
        <v>8984.25</v>
      </c>
      <c r="AK103" s="38">
        <f t="shared" si="76"/>
        <v>5467.5</v>
      </c>
      <c r="AL103" s="38">
        <f t="shared" si="77"/>
        <v>6075</v>
      </c>
      <c r="AM103" s="38">
        <f t="shared" si="78"/>
        <v>7425</v>
      </c>
      <c r="AN103" s="40">
        <f t="shared" si="79"/>
        <v>8167.5</v>
      </c>
      <c r="AO103" s="40">
        <f t="shared" si="80"/>
        <v>8984.25</v>
      </c>
    </row>
    <row r="104" spans="1:41" x14ac:dyDescent="0.3">
      <c r="A104" s="33" t="s">
        <v>74</v>
      </c>
      <c r="B104" s="34" t="s">
        <v>150</v>
      </c>
      <c r="C104" s="35" t="s">
        <v>41</v>
      </c>
      <c r="D104" s="58" t="s">
        <v>42</v>
      </c>
      <c r="E104" s="33" t="s">
        <v>43</v>
      </c>
      <c r="F104" s="41">
        <v>29117</v>
      </c>
      <c r="G104" s="41">
        <v>32352</v>
      </c>
      <c r="H104" s="41">
        <v>32346</v>
      </c>
      <c r="I104" s="41">
        <v>35940</v>
      </c>
      <c r="J104" s="41">
        <v>35581</v>
      </c>
      <c r="K104" s="41">
        <v>39534</v>
      </c>
      <c r="L104" s="41">
        <v>39140</v>
      </c>
      <c r="M104" s="41">
        <v>43488</v>
      </c>
      <c r="N104" s="41">
        <v>43054</v>
      </c>
      <c r="O104" s="41">
        <v>47837</v>
      </c>
      <c r="P104" s="41">
        <v>283</v>
      </c>
      <c r="Q104" s="41">
        <v>312</v>
      </c>
      <c r="R104" s="38">
        <f t="shared" si="64"/>
        <v>349.44</v>
      </c>
      <c r="S104" s="41">
        <v>166</v>
      </c>
      <c r="T104" s="41">
        <v>184</v>
      </c>
      <c r="U104" s="41">
        <v>203</v>
      </c>
      <c r="V104" s="39">
        <f t="shared" si="81"/>
        <v>99</v>
      </c>
      <c r="W104" s="38">
        <f t="shared" si="65"/>
        <v>132</v>
      </c>
      <c r="X104" s="40">
        <v>110</v>
      </c>
      <c r="Y104" s="38">
        <f t="shared" si="66"/>
        <v>82.5</v>
      </c>
      <c r="Z104" s="38">
        <f t="shared" si="67"/>
        <v>74.25</v>
      </c>
      <c r="AA104" s="38">
        <f t="shared" si="68"/>
        <v>72.765000000000001</v>
      </c>
      <c r="AB104" s="38">
        <v>50</v>
      </c>
      <c r="AC104" s="41">
        <v>49.5</v>
      </c>
      <c r="AD104" s="41">
        <f t="shared" si="69"/>
        <v>72.765000000000001</v>
      </c>
      <c r="AE104" s="38">
        <f t="shared" si="70"/>
        <v>71.309700000000007</v>
      </c>
      <c r="AF104" s="38">
        <f t="shared" si="71"/>
        <v>3882.2666666666669</v>
      </c>
      <c r="AG104" s="38">
        <f t="shared" si="72"/>
        <v>4312.8</v>
      </c>
      <c r="AH104" s="38">
        <f t="shared" si="73"/>
        <v>4744.1333333333332</v>
      </c>
      <c r="AI104" s="42">
        <f t="shared" si="74"/>
        <v>4892.5</v>
      </c>
      <c r="AJ104" s="42">
        <f t="shared" si="75"/>
        <v>5381.75</v>
      </c>
      <c r="AK104" s="38">
        <f t="shared" si="76"/>
        <v>3639.625</v>
      </c>
      <c r="AL104" s="38">
        <f t="shared" si="77"/>
        <v>4043.25</v>
      </c>
      <c r="AM104" s="38">
        <f t="shared" si="78"/>
        <v>4447.625</v>
      </c>
      <c r="AN104" s="40">
        <f t="shared" si="79"/>
        <v>4892.5</v>
      </c>
      <c r="AO104" s="40">
        <f t="shared" si="80"/>
        <v>5381.75</v>
      </c>
    </row>
    <row r="105" spans="1:41" x14ac:dyDescent="0.3">
      <c r="A105" s="33" t="s">
        <v>39</v>
      </c>
      <c r="B105" s="34" t="s">
        <v>151</v>
      </c>
      <c r="C105" s="35" t="s">
        <v>41</v>
      </c>
      <c r="D105" s="36" t="s">
        <v>42</v>
      </c>
      <c r="E105" s="33" t="s">
        <v>43</v>
      </c>
      <c r="F105" s="41">
        <v>29117</v>
      </c>
      <c r="G105" s="41">
        <v>32352</v>
      </c>
      <c r="H105" s="41">
        <v>32346</v>
      </c>
      <c r="I105" s="41">
        <v>35940</v>
      </c>
      <c r="J105" s="41">
        <v>35581</v>
      </c>
      <c r="K105" s="41">
        <v>39534</v>
      </c>
      <c r="L105" s="41">
        <v>39140</v>
      </c>
      <c r="M105" s="41">
        <v>43488</v>
      </c>
      <c r="N105" s="41">
        <v>43054</v>
      </c>
      <c r="O105" s="41">
        <v>47837</v>
      </c>
      <c r="P105" s="41">
        <v>231</v>
      </c>
      <c r="Q105" s="41">
        <v>255</v>
      </c>
      <c r="R105" s="38">
        <f t="shared" si="64"/>
        <v>285.60000000000002</v>
      </c>
      <c r="S105" s="41">
        <v>135</v>
      </c>
      <c r="T105" s="41">
        <v>150</v>
      </c>
      <c r="U105" s="41">
        <v>165</v>
      </c>
      <c r="V105" s="39">
        <f t="shared" si="81"/>
        <v>81</v>
      </c>
      <c r="W105" s="38">
        <f t="shared" si="65"/>
        <v>108</v>
      </c>
      <c r="X105" s="40">
        <v>90</v>
      </c>
      <c r="Y105" s="38">
        <f t="shared" si="66"/>
        <v>67.5</v>
      </c>
      <c r="Z105" s="38">
        <f t="shared" si="67"/>
        <v>60.75</v>
      </c>
      <c r="AA105" s="38">
        <f t="shared" si="68"/>
        <v>59.534999999999997</v>
      </c>
      <c r="AB105" s="38">
        <v>40</v>
      </c>
      <c r="AC105" s="41">
        <v>40.5</v>
      </c>
      <c r="AD105" s="41">
        <f t="shared" si="69"/>
        <v>59.534999999999997</v>
      </c>
      <c r="AE105" s="38">
        <f t="shared" si="70"/>
        <v>58.344299999999997</v>
      </c>
      <c r="AF105" s="38">
        <f t="shared" si="71"/>
        <v>3882.2666666666669</v>
      </c>
      <c r="AG105" s="38">
        <f t="shared" si="72"/>
        <v>4312.8</v>
      </c>
      <c r="AH105" s="38">
        <f t="shared" si="73"/>
        <v>4744.1333333333332</v>
      </c>
      <c r="AI105" s="42">
        <f t="shared" si="74"/>
        <v>4892.5</v>
      </c>
      <c r="AJ105" s="42">
        <f t="shared" si="75"/>
        <v>5381.75</v>
      </c>
      <c r="AK105" s="38">
        <f t="shared" si="76"/>
        <v>3639.625</v>
      </c>
      <c r="AL105" s="38">
        <f t="shared" si="77"/>
        <v>4043.25</v>
      </c>
      <c r="AM105" s="38">
        <f t="shared" si="78"/>
        <v>4447.625</v>
      </c>
      <c r="AN105" s="40">
        <f t="shared" si="79"/>
        <v>4892.5</v>
      </c>
      <c r="AO105" s="40">
        <f t="shared" si="80"/>
        <v>5381.75</v>
      </c>
    </row>
    <row r="106" spans="1:41" x14ac:dyDescent="0.3">
      <c r="A106" s="33" t="s">
        <v>54</v>
      </c>
      <c r="B106" s="34" t="s">
        <v>152</v>
      </c>
      <c r="C106" s="35" t="s">
        <v>41</v>
      </c>
      <c r="D106" s="36" t="s">
        <v>42</v>
      </c>
      <c r="E106" s="33" t="s">
        <v>43</v>
      </c>
      <c r="F106" s="41">
        <v>24257</v>
      </c>
      <c r="G106" s="41">
        <v>26952</v>
      </c>
      <c r="H106" s="41">
        <v>26946</v>
      </c>
      <c r="I106" s="41">
        <v>29940</v>
      </c>
      <c r="J106" s="41">
        <v>32346</v>
      </c>
      <c r="K106" s="41">
        <v>35940</v>
      </c>
      <c r="L106" s="41">
        <v>35581</v>
      </c>
      <c r="M106" s="41">
        <v>39534</v>
      </c>
      <c r="N106" s="41">
        <v>39140</v>
      </c>
      <c r="O106" s="41">
        <v>43488</v>
      </c>
      <c r="P106" s="41">
        <v>334</v>
      </c>
      <c r="Q106" s="41">
        <v>368</v>
      </c>
      <c r="R106" s="38">
        <f t="shared" si="64"/>
        <v>412.15999999999997</v>
      </c>
      <c r="S106" s="41">
        <v>196</v>
      </c>
      <c r="T106" s="41">
        <v>217</v>
      </c>
      <c r="U106" s="41">
        <v>239</v>
      </c>
      <c r="V106" s="39">
        <f t="shared" si="81"/>
        <v>99</v>
      </c>
      <c r="W106" s="38">
        <f t="shared" si="65"/>
        <v>132</v>
      </c>
      <c r="X106" s="40">
        <v>110</v>
      </c>
      <c r="Y106" s="38">
        <f t="shared" si="66"/>
        <v>82.5</v>
      </c>
      <c r="Z106" s="38">
        <f t="shared" si="67"/>
        <v>74.25</v>
      </c>
      <c r="AA106" s="38">
        <f t="shared" si="68"/>
        <v>72.765000000000001</v>
      </c>
      <c r="AB106" s="38">
        <v>60</v>
      </c>
      <c r="AC106" s="41">
        <v>58.5</v>
      </c>
      <c r="AD106" s="41">
        <f t="shared" si="69"/>
        <v>72.765000000000001</v>
      </c>
      <c r="AE106" s="38">
        <f t="shared" si="70"/>
        <v>71.309700000000007</v>
      </c>
      <c r="AF106" s="38">
        <f t="shared" si="71"/>
        <v>3234.2666666666669</v>
      </c>
      <c r="AG106" s="38">
        <f t="shared" si="72"/>
        <v>3592.8</v>
      </c>
      <c r="AH106" s="38">
        <f t="shared" si="73"/>
        <v>4312.8</v>
      </c>
      <c r="AI106" s="42">
        <f t="shared" si="74"/>
        <v>4447.625</v>
      </c>
      <c r="AJ106" s="42">
        <f t="shared" si="75"/>
        <v>4892.5</v>
      </c>
      <c r="AK106" s="38">
        <f t="shared" si="76"/>
        <v>3032.125</v>
      </c>
      <c r="AL106" s="38">
        <f t="shared" si="77"/>
        <v>3368.25</v>
      </c>
      <c r="AM106" s="38">
        <f t="shared" si="78"/>
        <v>4043.25</v>
      </c>
      <c r="AN106" s="40">
        <f t="shared" si="79"/>
        <v>4447.625</v>
      </c>
      <c r="AO106" s="40">
        <f t="shared" si="80"/>
        <v>4892.5</v>
      </c>
    </row>
    <row r="107" spans="1:41" x14ac:dyDescent="0.3">
      <c r="A107" s="33" t="s">
        <v>74</v>
      </c>
      <c r="B107" s="34" t="s">
        <v>153</v>
      </c>
      <c r="C107" s="35" t="s">
        <v>41</v>
      </c>
      <c r="D107" s="58" t="s">
        <v>42</v>
      </c>
      <c r="E107" s="33" t="s">
        <v>43</v>
      </c>
      <c r="F107" s="41">
        <v>29117</v>
      </c>
      <c r="G107" s="41">
        <v>32352</v>
      </c>
      <c r="H107" s="41">
        <v>32346</v>
      </c>
      <c r="I107" s="41">
        <v>35940</v>
      </c>
      <c r="J107" s="41">
        <v>37746</v>
      </c>
      <c r="K107" s="41">
        <v>41940</v>
      </c>
      <c r="L107" s="41">
        <v>41521</v>
      </c>
      <c r="M107" s="41">
        <v>46134</v>
      </c>
      <c r="N107" s="41">
        <v>45674</v>
      </c>
      <c r="O107" s="41">
        <v>50748</v>
      </c>
      <c r="P107" s="41">
        <v>334</v>
      </c>
      <c r="Q107" s="41">
        <v>368</v>
      </c>
      <c r="R107" s="38">
        <f t="shared" si="64"/>
        <v>412.15999999999997</v>
      </c>
      <c r="S107" s="41">
        <v>196</v>
      </c>
      <c r="T107" s="41">
        <v>217</v>
      </c>
      <c r="U107" s="41">
        <v>239</v>
      </c>
      <c r="V107" s="39">
        <f t="shared" si="81"/>
        <v>117</v>
      </c>
      <c r="W107" s="38">
        <f t="shared" si="65"/>
        <v>156</v>
      </c>
      <c r="X107" s="40">
        <v>130</v>
      </c>
      <c r="Y107" s="38">
        <f t="shared" si="66"/>
        <v>97.5</v>
      </c>
      <c r="Z107" s="38">
        <f t="shared" si="67"/>
        <v>87.75</v>
      </c>
      <c r="AA107" s="38">
        <f t="shared" si="68"/>
        <v>85.995000000000005</v>
      </c>
      <c r="AB107" s="38">
        <v>60</v>
      </c>
      <c r="AC107" s="41">
        <v>58.5</v>
      </c>
      <c r="AD107" s="41">
        <f t="shared" si="69"/>
        <v>85.995000000000005</v>
      </c>
      <c r="AE107" s="38">
        <f t="shared" si="70"/>
        <v>84.275100000000009</v>
      </c>
      <c r="AF107" s="38">
        <f t="shared" si="71"/>
        <v>3882.2666666666669</v>
      </c>
      <c r="AG107" s="38">
        <f t="shared" si="72"/>
        <v>4312.8</v>
      </c>
      <c r="AH107" s="38">
        <f t="shared" si="73"/>
        <v>5032.8</v>
      </c>
      <c r="AI107" s="42">
        <f t="shared" si="74"/>
        <v>5190.125</v>
      </c>
      <c r="AJ107" s="42">
        <f t="shared" si="75"/>
        <v>5709.25</v>
      </c>
      <c r="AK107" s="38">
        <f t="shared" si="76"/>
        <v>3639.625</v>
      </c>
      <c r="AL107" s="38">
        <f t="shared" si="77"/>
        <v>4043.25</v>
      </c>
      <c r="AM107" s="38">
        <f t="shared" si="78"/>
        <v>4718.25</v>
      </c>
      <c r="AN107" s="40">
        <f t="shared" si="79"/>
        <v>5190.125</v>
      </c>
      <c r="AO107" s="40">
        <f t="shared" si="80"/>
        <v>5709.25</v>
      </c>
    </row>
    <row r="108" spans="1:41" x14ac:dyDescent="0.3">
      <c r="A108" s="33" t="s">
        <v>39</v>
      </c>
      <c r="B108" s="34" t="s">
        <v>154</v>
      </c>
      <c r="C108" s="35" t="s">
        <v>41</v>
      </c>
      <c r="D108" s="58" t="s">
        <v>42</v>
      </c>
      <c r="E108" s="33" t="s">
        <v>43</v>
      </c>
      <c r="F108" s="41">
        <v>26936</v>
      </c>
      <c r="G108" s="41">
        <v>29928</v>
      </c>
      <c r="H108" s="41">
        <v>29919</v>
      </c>
      <c r="I108" s="41">
        <v>33243</v>
      </c>
      <c r="J108" s="41">
        <v>32911</v>
      </c>
      <c r="K108" s="41">
        <v>36567</v>
      </c>
      <c r="L108" s="41">
        <v>36202</v>
      </c>
      <c r="M108" s="41">
        <v>40224</v>
      </c>
      <c r="N108" s="41">
        <v>39823</v>
      </c>
      <c r="O108" s="41">
        <v>44247</v>
      </c>
      <c r="P108" s="41">
        <v>231</v>
      </c>
      <c r="Q108" s="41">
        <v>255</v>
      </c>
      <c r="R108" s="38">
        <f t="shared" si="64"/>
        <v>285.60000000000002</v>
      </c>
      <c r="S108" s="41">
        <v>135</v>
      </c>
      <c r="T108" s="41">
        <v>150</v>
      </c>
      <c r="U108" s="41">
        <v>165</v>
      </c>
      <c r="V108" s="39">
        <f t="shared" si="81"/>
        <v>117</v>
      </c>
      <c r="W108" s="38">
        <f t="shared" si="65"/>
        <v>156</v>
      </c>
      <c r="X108" s="40">
        <v>130</v>
      </c>
      <c r="Y108" s="38">
        <f t="shared" si="66"/>
        <v>97.5</v>
      </c>
      <c r="Z108" s="38">
        <f t="shared" si="67"/>
        <v>87.75</v>
      </c>
      <c r="AA108" s="38">
        <f t="shared" si="68"/>
        <v>85.995000000000005</v>
      </c>
      <c r="AB108" s="38">
        <v>40</v>
      </c>
      <c r="AC108" s="41">
        <v>40.5</v>
      </c>
      <c r="AD108" s="41">
        <f t="shared" si="69"/>
        <v>85.995000000000005</v>
      </c>
      <c r="AE108" s="38">
        <f t="shared" si="70"/>
        <v>84.275100000000009</v>
      </c>
      <c r="AF108" s="38">
        <f t="shared" si="71"/>
        <v>3591.4666666666667</v>
      </c>
      <c r="AG108" s="38">
        <f t="shared" si="72"/>
        <v>3989.2</v>
      </c>
      <c r="AH108" s="38">
        <f t="shared" si="73"/>
        <v>4388.1333333333332</v>
      </c>
      <c r="AI108" s="42">
        <f t="shared" si="74"/>
        <v>4525.25</v>
      </c>
      <c r="AJ108" s="42">
        <f t="shared" si="75"/>
        <v>4977.875</v>
      </c>
      <c r="AK108" s="38">
        <f t="shared" si="76"/>
        <v>3367</v>
      </c>
      <c r="AL108" s="38">
        <f t="shared" si="77"/>
        <v>3739.875</v>
      </c>
      <c r="AM108" s="38">
        <f t="shared" si="78"/>
        <v>4113.875</v>
      </c>
      <c r="AN108" s="40">
        <f t="shared" si="79"/>
        <v>4525.25</v>
      </c>
      <c r="AO108" s="40">
        <f t="shared" si="80"/>
        <v>4977.875</v>
      </c>
    </row>
    <row r="109" spans="1:41" x14ac:dyDescent="0.3">
      <c r="A109" s="33" t="s">
        <v>74</v>
      </c>
      <c r="B109" s="34" t="s">
        <v>155</v>
      </c>
      <c r="C109" s="35" t="s">
        <v>41</v>
      </c>
      <c r="D109" s="58" t="s">
        <v>42</v>
      </c>
      <c r="E109" s="33" t="s">
        <v>43</v>
      </c>
      <c r="F109" s="41">
        <v>29117</v>
      </c>
      <c r="G109" s="41">
        <v>32352</v>
      </c>
      <c r="H109" s="41">
        <v>32346</v>
      </c>
      <c r="I109" s="41">
        <v>35940</v>
      </c>
      <c r="J109" s="41">
        <v>35581</v>
      </c>
      <c r="K109" s="41">
        <v>39534</v>
      </c>
      <c r="L109" s="41">
        <v>39140</v>
      </c>
      <c r="M109" s="41">
        <v>43488</v>
      </c>
      <c r="N109" s="41">
        <v>43054</v>
      </c>
      <c r="O109" s="41">
        <v>47837</v>
      </c>
      <c r="P109" s="41">
        <v>283</v>
      </c>
      <c r="Q109" s="41">
        <v>312</v>
      </c>
      <c r="R109" s="38">
        <f t="shared" si="64"/>
        <v>349.44</v>
      </c>
      <c r="S109" s="41">
        <v>166</v>
      </c>
      <c r="T109" s="41">
        <v>184</v>
      </c>
      <c r="U109" s="41">
        <v>203</v>
      </c>
      <c r="V109" s="39">
        <f t="shared" si="81"/>
        <v>99</v>
      </c>
      <c r="W109" s="38">
        <f t="shared" si="65"/>
        <v>132</v>
      </c>
      <c r="X109" s="40">
        <v>110</v>
      </c>
      <c r="Y109" s="38">
        <f t="shared" si="66"/>
        <v>82.5</v>
      </c>
      <c r="Z109" s="38">
        <f t="shared" si="67"/>
        <v>74.25</v>
      </c>
      <c r="AA109" s="38">
        <f t="shared" si="68"/>
        <v>72.765000000000001</v>
      </c>
      <c r="AB109" s="38">
        <v>50</v>
      </c>
      <c r="AC109" s="41">
        <v>49.5</v>
      </c>
      <c r="AD109" s="41">
        <f t="shared" si="69"/>
        <v>72.765000000000001</v>
      </c>
      <c r="AE109" s="38">
        <f t="shared" si="70"/>
        <v>71.309700000000007</v>
      </c>
      <c r="AF109" s="38">
        <f t="shared" si="71"/>
        <v>3882.2666666666669</v>
      </c>
      <c r="AG109" s="38">
        <f t="shared" si="72"/>
        <v>4312.8</v>
      </c>
      <c r="AH109" s="38">
        <f t="shared" si="73"/>
        <v>4744.1333333333332</v>
      </c>
      <c r="AI109" s="42">
        <f t="shared" si="74"/>
        <v>4892.5</v>
      </c>
      <c r="AJ109" s="42">
        <f t="shared" si="75"/>
        <v>5381.75</v>
      </c>
      <c r="AK109" s="38">
        <f t="shared" si="76"/>
        <v>3639.625</v>
      </c>
      <c r="AL109" s="38">
        <f t="shared" si="77"/>
        <v>4043.25</v>
      </c>
      <c r="AM109" s="38">
        <f t="shared" si="78"/>
        <v>4447.625</v>
      </c>
      <c r="AN109" s="40">
        <f t="shared" si="79"/>
        <v>4892.5</v>
      </c>
      <c r="AO109" s="40">
        <f t="shared" si="80"/>
        <v>5381.75</v>
      </c>
    </row>
    <row r="110" spans="1:41" x14ac:dyDescent="0.3">
      <c r="A110" s="33" t="s">
        <v>54</v>
      </c>
      <c r="B110" s="34" t="s">
        <v>156</v>
      </c>
      <c r="C110" s="35" t="s">
        <v>41</v>
      </c>
      <c r="D110" s="58" t="s">
        <v>42</v>
      </c>
      <c r="E110" s="33" t="s">
        <v>43</v>
      </c>
      <c r="F110" s="41">
        <v>29117</v>
      </c>
      <c r="G110" s="41">
        <v>32352</v>
      </c>
      <c r="H110" s="41">
        <v>32346</v>
      </c>
      <c r="I110" s="41">
        <v>35940</v>
      </c>
      <c r="J110" s="41">
        <v>35581</v>
      </c>
      <c r="K110" s="41">
        <v>39534</v>
      </c>
      <c r="L110" s="41">
        <v>39140</v>
      </c>
      <c r="M110" s="41">
        <v>43488</v>
      </c>
      <c r="N110" s="41">
        <v>43054</v>
      </c>
      <c r="O110" s="41">
        <v>47837</v>
      </c>
      <c r="P110" s="41">
        <v>231</v>
      </c>
      <c r="Q110" s="41">
        <v>255</v>
      </c>
      <c r="R110" s="38">
        <f t="shared" si="64"/>
        <v>285.60000000000002</v>
      </c>
      <c r="S110" s="41">
        <v>135</v>
      </c>
      <c r="T110" s="41">
        <v>150</v>
      </c>
      <c r="U110" s="41">
        <v>165</v>
      </c>
      <c r="V110" s="39">
        <f t="shared" si="81"/>
        <v>117</v>
      </c>
      <c r="W110" s="38">
        <f t="shared" si="65"/>
        <v>156</v>
      </c>
      <c r="X110" s="40">
        <v>130</v>
      </c>
      <c r="Y110" s="38">
        <f t="shared" si="66"/>
        <v>97.5</v>
      </c>
      <c r="Z110" s="38">
        <f t="shared" si="67"/>
        <v>87.75</v>
      </c>
      <c r="AA110" s="38">
        <f t="shared" si="68"/>
        <v>85.995000000000005</v>
      </c>
      <c r="AB110" s="38">
        <v>40</v>
      </c>
      <c r="AC110" s="41">
        <v>40.5</v>
      </c>
      <c r="AD110" s="41">
        <f t="shared" si="69"/>
        <v>85.995000000000005</v>
      </c>
      <c r="AE110" s="38">
        <f t="shared" si="70"/>
        <v>84.275100000000009</v>
      </c>
      <c r="AF110" s="38">
        <f t="shared" si="71"/>
        <v>3882.2666666666669</v>
      </c>
      <c r="AG110" s="38">
        <f t="shared" si="72"/>
        <v>4312.8</v>
      </c>
      <c r="AH110" s="38">
        <f t="shared" si="73"/>
        <v>4744.1333333333332</v>
      </c>
      <c r="AI110" s="42">
        <f t="shared" si="74"/>
        <v>4892.5</v>
      </c>
      <c r="AJ110" s="42">
        <f t="shared" si="75"/>
        <v>5381.75</v>
      </c>
      <c r="AK110" s="38">
        <f t="shared" si="76"/>
        <v>3639.625</v>
      </c>
      <c r="AL110" s="38">
        <f t="shared" si="77"/>
        <v>4043.25</v>
      </c>
      <c r="AM110" s="38">
        <f t="shared" si="78"/>
        <v>4447.625</v>
      </c>
      <c r="AN110" s="40">
        <f t="shared" si="79"/>
        <v>4892.5</v>
      </c>
      <c r="AO110" s="40">
        <f t="shared" si="80"/>
        <v>5381.75</v>
      </c>
    </row>
    <row r="111" spans="1:41" x14ac:dyDescent="0.3">
      <c r="A111" s="33" t="s">
        <v>54</v>
      </c>
      <c r="B111" s="34" t="s">
        <v>157</v>
      </c>
      <c r="C111" s="35" t="s">
        <v>41</v>
      </c>
      <c r="D111" s="58" t="s">
        <v>42</v>
      </c>
      <c r="E111" s="33" t="s">
        <v>43</v>
      </c>
      <c r="F111" s="41">
        <v>29117</v>
      </c>
      <c r="G111" s="41">
        <v>32352</v>
      </c>
      <c r="H111" s="41">
        <v>32346</v>
      </c>
      <c r="I111" s="41">
        <v>35940</v>
      </c>
      <c r="J111" s="41">
        <v>35581</v>
      </c>
      <c r="K111" s="41">
        <v>39534</v>
      </c>
      <c r="L111" s="41">
        <v>39140</v>
      </c>
      <c r="M111" s="41">
        <v>43488</v>
      </c>
      <c r="N111" s="41">
        <v>43054</v>
      </c>
      <c r="O111" s="41">
        <v>47837</v>
      </c>
      <c r="P111" s="41">
        <v>283</v>
      </c>
      <c r="Q111" s="41">
        <v>312</v>
      </c>
      <c r="R111" s="38">
        <f t="shared" si="64"/>
        <v>349.44</v>
      </c>
      <c r="S111" s="41">
        <v>166</v>
      </c>
      <c r="T111" s="41">
        <v>184</v>
      </c>
      <c r="U111" s="41">
        <v>203</v>
      </c>
      <c r="V111" s="39">
        <f t="shared" si="81"/>
        <v>81</v>
      </c>
      <c r="W111" s="38">
        <f t="shared" si="65"/>
        <v>108</v>
      </c>
      <c r="X111" s="40">
        <v>90</v>
      </c>
      <c r="Y111" s="38">
        <f t="shared" si="66"/>
        <v>67.5</v>
      </c>
      <c r="Z111" s="38">
        <f t="shared" si="67"/>
        <v>60.75</v>
      </c>
      <c r="AA111" s="38">
        <f t="shared" si="68"/>
        <v>59.534999999999997</v>
      </c>
      <c r="AB111" s="38">
        <v>50</v>
      </c>
      <c r="AC111" s="41">
        <v>49.5</v>
      </c>
      <c r="AD111" s="41">
        <f t="shared" si="69"/>
        <v>59.534999999999997</v>
      </c>
      <c r="AE111" s="38">
        <f t="shared" si="70"/>
        <v>58.344299999999997</v>
      </c>
      <c r="AF111" s="38">
        <f t="shared" si="71"/>
        <v>3882.2666666666669</v>
      </c>
      <c r="AG111" s="38">
        <f t="shared" si="72"/>
        <v>4312.8</v>
      </c>
      <c r="AH111" s="38">
        <f t="shared" si="73"/>
        <v>4744.1333333333332</v>
      </c>
      <c r="AI111" s="42">
        <f t="shared" si="74"/>
        <v>4892.5</v>
      </c>
      <c r="AJ111" s="42">
        <f t="shared" si="75"/>
        <v>5381.75</v>
      </c>
      <c r="AK111" s="38">
        <f t="shared" si="76"/>
        <v>3639.625</v>
      </c>
      <c r="AL111" s="38">
        <f t="shared" si="77"/>
        <v>4043.25</v>
      </c>
      <c r="AM111" s="38">
        <f t="shared" si="78"/>
        <v>4447.625</v>
      </c>
      <c r="AN111" s="40">
        <f t="shared" si="79"/>
        <v>4892.5</v>
      </c>
      <c r="AO111" s="40">
        <f t="shared" si="80"/>
        <v>5381.75</v>
      </c>
    </row>
    <row r="112" spans="1:41" x14ac:dyDescent="0.3">
      <c r="A112" s="33" t="s">
        <v>44</v>
      </c>
      <c r="B112" s="34" t="s">
        <v>158</v>
      </c>
      <c r="C112" s="35" t="s">
        <v>41</v>
      </c>
      <c r="D112" s="36" t="s">
        <v>46</v>
      </c>
      <c r="E112" s="33" t="s">
        <v>43</v>
      </c>
      <c r="F112" s="48">
        <v>38902</v>
      </c>
      <c r="G112" s="48">
        <v>43224</v>
      </c>
      <c r="H112" s="48">
        <v>43216</v>
      </c>
      <c r="I112" s="48">
        <v>48017</v>
      </c>
      <c r="J112" s="48">
        <v>47538</v>
      </c>
      <c r="K112" s="48">
        <v>52819</v>
      </c>
      <c r="L112" s="48">
        <v>52291</v>
      </c>
      <c r="M112" s="48">
        <v>58101</v>
      </c>
      <c r="N112" s="48">
        <v>57521</v>
      </c>
      <c r="O112" s="48">
        <v>63912</v>
      </c>
      <c r="P112" s="48">
        <v>334</v>
      </c>
      <c r="Q112" s="48">
        <v>368</v>
      </c>
      <c r="R112" s="46">
        <f t="shared" si="64"/>
        <v>412.15999999999997</v>
      </c>
      <c r="S112" s="48">
        <v>196</v>
      </c>
      <c r="T112" s="48">
        <v>217</v>
      </c>
      <c r="U112" s="48">
        <v>239</v>
      </c>
      <c r="V112" s="45">
        <f t="shared" si="81"/>
        <v>117</v>
      </c>
      <c r="W112" s="46">
        <f t="shared" si="65"/>
        <v>156</v>
      </c>
      <c r="X112" s="47">
        <v>130</v>
      </c>
      <c r="Y112" s="46">
        <f t="shared" si="66"/>
        <v>97.5</v>
      </c>
      <c r="Z112" s="46">
        <f t="shared" si="67"/>
        <v>87.75</v>
      </c>
      <c r="AA112" s="46">
        <f t="shared" si="68"/>
        <v>85.995000000000005</v>
      </c>
      <c r="AB112" s="46">
        <v>60</v>
      </c>
      <c r="AC112" s="48">
        <v>58.5</v>
      </c>
      <c r="AD112" s="48">
        <f t="shared" si="69"/>
        <v>85.995000000000005</v>
      </c>
      <c r="AE112" s="46">
        <f t="shared" si="70"/>
        <v>84.275100000000009</v>
      </c>
      <c r="AF112" s="46">
        <f t="shared" si="71"/>
        <v>5186.9333333333334</v>
      </c>
      <c r="AG112" s="46">
        <f t="shared" si="72"/>
        <v>5762.1333333333332</v>
      </c>
      <c r="AH112" s="46">
        <f t="shared" si="73"/>
        <v>6338.4</v>
      </c>
      <c r="AI112" s="49">
        <f t="shared" si="74"/>
        <v>6536.375</v>
      </c>
      <c r="AJ112" s="49">
        <f t="shared" si="75"/>
        <v>7190.125</v>
      </c>
      <c r="AK112" s="46">
        <f t="shared" si="76"/>
        <v>4862.75</v>
      </c>
      <c r="AL112" s="46">
        <f t="shared" si="77"/>
        <v>5402</v>
      </c>
      <c r="AM112" s="46">
        <f t="shared" si="78"/>
        <v>5942.25</v>
      </c>
      <c r="AN112" s="47">
        <f t="shared" si="79"/>
        <v>6536.375</v>
      </c>
      <c r="AO112" s="47">
        <f t="shared" si="80"/>
        <v>7190.125</v>
      </c>
    </row>
    <row r="113" spans="1:41" x14ac:dyDescent="0.3">
      <c r="A113" s="33" t="s">
        <v>39</v>
      </c>
      <c r="B113" s="34" t="s">
        <v>159</v>
      </c>
      <c r="C113" s="35" t="s">
        <v>41</v>
      </c>
      <c r="D113" s="58" t="s">
        <v>42</v>
      </c>
      <c r="E113" s="33" t="s">
        <v>43</v>
      </c>
      <c r="F113" s="41">
        <v>43384</v>
      </c>
      <c r="G113" s="41">
        <v>48204</v>
      </c>
      <c r="H113" s="41">
        <v>48203</v>
      </c>
      <c r="I113" s="41">
        <v>53558</v>
      </c>
      <c r="J113" s="41">
        <v>53022</v>
      </c>
      <c r="K113" s="41">
        <v>58913</v>
      </c>
      <c r="L113" s="41">
        <v>58325</v>
      </c>
      <c r="M113" s="41">
        <v>64805</v>
      </c>
      <c r="N113" s="41">
        <v>64158</v>
      </c>
      <c r="O113" s="41">
        <v>71286</v>
      </c>
      <c r="P113" s="41">
        <v>372</v>
      </c>
      <c r="Q113" s="41">
        <v>410</v>
      </c>
      <c r="R113" s="38">
        <f t="shared" si="64"/>
        <v>459.2</v>
      </c>
      <c r="S113" s="41">
        <v>218</v>
      </c>
      <c r="T113" s="41">
        <v>242</v>
      </c>
      <c r="U113" s="41">
        <v>267</v>
      </c>
      <c r="V113" s="39">
        <f t="shared" si="81"/>
        <v>130.5</v>
      </c>
      <c r="W113" s="38">
        <f t="shared" si="65"/>
        <v>174</v>
      </c>
      <c r="X113" s="40">
        <v>145</v>
      </c>
      <c r="Y113" s="38">
        <f t="shared" si="66"/>
        <v>108.75</v>
      </c>
      <c r="Z113" s="38">
        <f t="shared" si="67"/>
        <v>97.875</v>
      </c>
      <c r="AA113" s="38">
        <f t="shared" si="68"/>
        <v>95.917500000000004</v>
      </c>
      <c r="AB113" s="38">
        <v>65</v>
      </c>
      <c r="AC113" s="41">
        <v>65.25</v>
      </c>
      <c r="AD113" s="41">
        <f t="shared" si="69"/>
        <v>95.917500000000004</v>
      </c>
      <c r="AE113" s="38">
        <f t="shared" si="70"/>
        <v>93.99915</v>
      </c>
      <c r="AF113" s="38">
        <f t="shared" si="71"/>
        <v>5784.5333333333338</v>
      </c>
      <c r="AG113" s="38">
        <f t="shared" si="72"/>
        <v>6427.0666666666666</v>
      </c>
      <c r="AH113" s="38">
        <f t="shared" si="73"/>
        <v>7069.6</v>
      </c>
      <c r="AI113" s="42">
        <f t="shared" si="74"/>
        <v>7290.625</v>
      </c>
      <c r="AJ113" s="42">
        <f t="shared" si="75"/>
        <v>8019.75</v>
      </c>
      <c r="AK113" s="38">
        <f t="shared" si="76"/>
        <v>5423</v>
      </c>
      <c r="AL113" s="38">
        <f t="shared" si="77"/>
        <v>6025.375</v>
      </c>
      <c r="AM113" s="38">
        <f t="shared" si="78"/>
        <v>6627.75</v>
      </c>
      <c r="AN113" s="40">
        <f t="shared" si="79"/>
        <v>7290.625</v>
      </c>
      <c r="AO113" s="40">
        <f t="shared" si="80"/>
        <v>8019.75</v>
      </c>
    </row>
    <row r="114" spans="1:41" x14ac:dyDescent="0.3">
      <c r="A114" s="33" t="s">
        <v>44</v>
      </c>
      <c r="B114" s="34" t="s">
        <v>160</v>
      </c>
      <c r="C114" s="35" t="s">
        <v>41</v>
      </c>
      <c r="D114" s="36" t="s">
        <v>46</v>
      </c>
      <c r="E114" s="33" t="s">
        <v>43</v>
      </c>
      <c r="F114" s="48">
        <v>38902</v>
      </c>
      <c r="G114" s="48">
        <v>43224</v>
      </c>
      <c r="H114" s="48">
        <v>43216</v>
      </c>
      <c r="I114" s="48">
        <v>48017</v>
      </c>
      <c r="J114" s="48">
        <v>47538</v>
      </c>
      <c r="K114" s="48">
        <v>52819</v>
      </c>
      <c r="L114" s="48">
        <v>52291</v>
      </c>
      <c r="M114" s="48">
        <v>58101</v>
      </c>
      <c r="N114" s="48">
        <v>57521</v>
      </c>
      <c r="O114" s="48">
        <v>63912</v>
      </c>
      <c r="P114" s="48">
        <v>334</v>
      </c>
      <c r="Q114" s="48">
        <v>368</v>
      </c>
      <c r="R114" s="46">
        <f t="shared" si="64"/>
        <v>412.15999999999997</v>
      </c>
      <c r="S114" s="48">
        <v>196</v>
      </c>
      <c r="T114" s="48">
        <v>217</v>
      </c>
      <c r="U114" s="48">
        <v>239</v>
      </c>
      <c r="V114" s="45">
        <f t="shared" si="81"/>
        <v>117</v>
      </c>
      <c r="W114" s="46">
        <f t="shared" si="65"/>
        <v>156</v>
      </c>
      <c r="X114" s="47">
        <v>130</v>
      </c>
      <c r="Y114" s="46">
        <f t="shared" si="66"/>
        <v>97.5</v>
      </c>
      <c r="Z114" s="46">
        <f t="shared" si="67"/>
        <v>87.75</v>
      </c>
      <c r="AA114" s="46">
        <f t="shared" si="68"/>
        <v>85.995000000000005</v>
      </c>
      <c r="AB114" s="46">
        <v>60</v>
      </c>
      <c r="AC114" s="48">
        <v>58.5</v>
      </c>
      <c r="AD114" s="48">
        <f t="shared" si="69"/>
        <v>85.995000000000005</v>
      </c>
      <c r="AE114" s="46">
        <f t="shared" si="70"/>
        <v>84.275100000000009</v>
      </c>
      <c r="AF114" s="46">
        <f t="shared" si="71"/>
        <v>5186.9333333333334</v>
      </c>
      <c r="AG114" s="46">
        <f t="shared" si="72"/>
        <v>5762.1333333333332</v>
      </c>
      <c r="AH114" s="46">
        <f t="shared" si="73"/>
        <v>6338.4</v>
      </c>
      <c r="AI114" s="49">
        <f t="shared" si="74"/>
        <v>6536.375</v>
      </c>
      <c r="AJ114" s="49">
        <f t="shared" si="75"/>
        <v>7190.125</v>
      </c>
      <c r="AK114" s="46">
        <f t="shared" si="76"/>
        <v>4862.75</v>
      </c>
      <c r="AL114" s="46">
        <f t="shared" si="77"/>
        <v>5402</v>
      </c>
      <c r="AM114" s="46">
        <f t="shared" si="78"/>
        <v>5942.25</v>
      </c>
      <c r="AN114" s="47">
        <f t="shared" si="79"/>
        <v>6536.375</v>
      </c>
      <c r="AO114" s="47">
        <f t="shared" si="80"/>
        <v>7190.125</v>
      </c>
    </row>
    <row r="115" spans="1:41" x14ac:dyDescent="0.3">
      <c r="A115" s="33" t="s">
        <v>54</v>
      </c>
      <c r="B115" s="34" t="s">
        <v>161</v>
      </c>
      <c r="C115" s="35" t="s">
        <v>41</v>
      </c>
      <c r="D115" s="58" t="s">
        <v>42</v>
      </c>
      <c r="E115" s="33" t="s">
        <v>43</v>
      </c>
      <c r="F115" s="41">
        <v>38902</v>
      </c>
      <c r="G115" s="41">
        <v>43224</v>
      </c>
      <c r="H115" s="41">
        <v>43216</v>
      </c>
      <c r="I115" s="41">
        <v>48017</v>
      </c>
      <c r="J115" s="41">
        <v>47538</v>
      </c>
      <c r="K115" s="41">
        <v>52819</v>
      </c>
      <c r="L115" s="41">
        <v>52291</v>
      </c>
      <c r="M115" s="41">
        <v>58101</v>
      </c>
      <c r="N115" s="41">
        <v>57521</v>
      </c>
      <c r="O115" s="41">
        <v>63912</v>
      </c>
      <c r="P115" s="41">
        <v>334</v>
      </c>
      <c r="Q115" s="41">
        <v>368</v>
      </c>
      <c r="R115" s="38">
        <f t="shared" si="64"/>
        <v>412.15999999999997</v>
      </c>
      <c r="S115" s="41">
        <v>196</v>
      </c>
      <c r="T115" s="41">
        <v>217</v>
      </c>
      <c r="U115" s="41">
        <v>239</v>
      </c>
      <c r="V115" s="39">
        <f t="shared" si="81"/>
        <v>117</v>
      </c>
      <c r="W115" s="38">
        <f t="shared" si="65"/>
        <v>156</v>
      </c>
      <c r="X115" s="40">
        <v>130</v>
      </c>
      <c r="Y115" s="38">
        <f t="shared" si="66"/>
        <v>97.5</v>
      </c>
      <c r="Z115" s="38">
        <f t="shared" si="67"/>
        <v>87.75</v>
      </c>
      <c r="AA115" s="38">
        <f t="shared" si="68"/>
        <v>85.995000000000005</v>
      </c>
      <c r="AB115" s="38">
        <v>60</v>
      </c>
      <c r="AC115" s="41">
        <v>58.5</v>
      </c>
      <c r="AD115" s="41">
        <f t="shared" si="69"/>
        <v>85.995000000000005</v>
      </c>
      <c r="AE115" s="38">
        <f t="shared" si="70"/>
        <v>84.275100000000009</v>
      </c>
      <c r="AF115" s="38">
        <f t="shared" si="71"/>
        <v>5186.9333333333334</v>
      </c>
      <c r="AG115" s="38">
        <f t="shared" si="72"/>
        <v>5762.1333333333332</v>
      </c>
      <c r="AH115" s="38">
        <f t="shared" si="73"/>
        <v>6338.4</v>
      </c>
      <c r="AI115" s="42">
        <f t="shared" si="74"/>
        <v>6536.375</v>
      </c>
      <c r="AJ115" s="42">
        <f t="shared" si="75"/>
        <v>7190.125</v>
      </c>
      <c r="AK115" s="38">
        <f t="shared" si="76"/>
        <v>4862.75</v>
      </c>
      <c r="AL115" s="38">
        <f t="shared" si="77"/>
        <v>5402</v>
      </c>
      <c r="AM115" s="38">
        <f t="shared" si="78"/>
        <v>5942.25</v>
      </c>
      <c r="AN115" s="40">
        <f t="shared" si="79"/>
        <v>6536.375</v>
      </c>
      <c r="AO115" s="40">
        <f t="shared" si="80"/>
        <v>7190.125</v>
      </c>
    </row>
    <row r="116" spans="1:41" x14ac:dyDescent="0.3">
      <c r="A116" s="33" t="s">
        <v>54</v>
      </c>
      <c r="B116" s="34" t="s">
        <v>162</v>
      </c>
      <c r="C116" s="35" t="s">
        <v>41</v>
      </c>
      <c r="D116" s="58" t="s">
        <v>42</v>
      </c>
      <c r="E116" s="33" t="s">
        <v>43</v>
      </c>
      <c r="F116" s="41">
        <v>38902</v>
      </c>
      <c r="G116" s="41">
        <v>43224</v>
      </c>
      <c r="H116" s="41">
        <v>43216</v>
      </c>
      <c r="I116" s="41">
        <v>48017</v>
      </c>
      <c r="J116" s="41">
        <v>47538</v>
      </c>
      <c r="K116" s="41">
        <v>52819</v>
      </c>
      <c r="L116" s="41">
        <v>52291</v>
      </c>
      <c r="M116" s="41">
        <v>58101</v>
      </c>
      <c r="N116" s="41">
        <v>57521</v>
      </c>
      <c r="O116" s="41">
        <v>63912</v>
      </c>
      <c r="P116" s="41">
        <v>334</v>
      </c>
      <c r="Q116" s="41">
        <v>368</v>
      </c>
      <c r="R116" s="38">
        <f t="shared" si="64"/>
        <v>412.15999999999997</v>
      </c>
      <c r="S116" s="41">
        <v>196</v>
      </c>
      <c r="T116" s="41">
        <v>217</v>
      </c>
      <c r="U116" s="41">
        <v>239</v>
      </c>
      <c r="V116" s="39">
        <f t="shared" si="81"/>
        <v>117</v>
      </c>
      <c r="W116" s="38">
        <f t="shared" si="65"/>
        <v>156</v>
      </c>
      <c r="X116" s="40">
        <v>130</v>
      </c>
      <c r="Y116" s="38">
        <f t="shared" si="66"/>
        <v>97.5</v>
      </c>
      <c r="Z116" s="38">
        <f t="shared" si="67"/>
        <v>87.75</v>
      </c>
      <c r="AA116" s="38">
        <f t="shared" si="68"/>
        <v>85.995000000000005</v>
      </c>
      <c r="AB116" s="38">
        <v>60</v>
      </c>
      <c r="AC116" s="41">
        <v>58.5</v>
      </c>
      <c r="AD116" s="41">
        <f t="shared" si="69"/>
        <v>85.995000000000005</v>
      </c>
      <c r="AE116" s="38">
        <f t="shared" si="70"/>
        <v>84.275100000000009</v>
      </c>
      <c r="AF116" s="38">
        <f t="shared" si="71"/>
        <v>5186.9333333333334</v>
      </c>
      <c r="AG116" s="38">
        <f t="shared" si="72"/>
        <v>5762.1333333333332</v>
      </c>
      <c r="AH116" s="38">
        <f t="shared" si="73"/>
        <v>6338.4</v>
      </c>
      <c r="AI116" s="42">
        <f t="shared" si="74"/>
        <v>6536.375</v>
      </c>
      <c r="AJ116" s="42">
        <f t="shared" si="75"/>
        <v>7190.125</v>
      </c>
      <c r="AK116" s="38">
        <f t="shared" si="76"/>
        <v>4862.75</v>
      </c>
      <c r="AL116" s="38">
        <f t="shared" si="77"/>
        <v>5402</v>
      </c>
      <c r="AM116" s="38">
        <f t="shared" si="78"/>
        <v>5942.25</v>
      </c>
      <c r="AN116" s="40">
        <f t="shared" si="79"/>
        <v>6536.375</v>
      </c>
      <c r="AO116" s="40">
        <f t="shared" si="80"/>
        <v>7190.125</v>
      </c>
    </row>
    <row r="117" spans="1:41" x14ac:dyDescent="0.3">
      <c r="A117" s="33" t="s">
        <v>39</v>
      </c>
      <c r="B117" s="34" t="s">
        <v>163</v>
      </c>
      <c r="C117" s="35" t="s">
        <v>41</v>
      </c>
      <c r="D117" s="36" t="s">
        <v>42</v>
      </c>
      <c r="E117" s="33" t="s">
        <v>43</v>
      </c>
      <c r="F117" s="41">
        <v>22313</v>
      </c>
      <c r="G117" s="41">
        <v>24792</v>
      </c>
      <c r="H117" s="41">
        <v>24786</v>
      </c>
      <c r="I117" s="41">
        <v>27540</v>
      </c>
      <c r="J117" s="41">
        <v>32346</v>
      </c>
      <c r="K117" s="41">
        <v>35940</v>
      </c>
      <c r="L117" s="41">
        <v>35581</v>
      </c>
      <c r="M117" s="41">
        <v>39534</v>
      </c>
      <c r="N117" s="41">
        <v>39140</v>
      </c>
      <c r="O117" s="41">
        <v>43488</v>
      </c>
      <c r="P117" s="41">
        <v>295</v>
      </c>
      <c r="Q117" s="41">
        <v>325</v>
      </c>
      <c r="R117" s="38">
        <f t="shared" si="64"/>
        <v>364</v>
      </c>
      <c r="S117" s="41">
        <v>167</v>
      </c>
      <c r="T117" s="41">
        <v>185</v>
      </c>
      <c r="U117" s="41">
        <v>204</v>
      </c>
      <c r="V117" s="39">
        <f t="shared" si="81"/>
        <v>49.5</v>
      </c>
      <c r="W117" s="38">
        <f t="shared" si="65"/>
        <v>66</v>
      </c>
      <c r="X117" s="40">
        <v>55</v>
      </c>
      <c r="Y117" s="38">
        <f t="shared" si="66"/>
        <v>41.25</v>
      </c>
      <c r="Z117" s="38">
        <f t="shared" si="67"/>
        <v>37.125</v>
      </c>
      <c r="AA117" s="38">
        <f t="shared" si="68"/>
        <v>36.3825</v>
      </c>
      <c r="AB117" s="38">
        <v>40</v>
      </c>
      <c r="AC117" s="41">
        <v>38.25</v>
      </c>
      <c r="AD117" s="41">
        <f t="shared" si="69"/>
        <v>36.3825</v>
      </c>
      <c r="AE117" s="38">
        <f t="shared" si="70"/>
        <v>35.654850000000003</v>
      </c>
      <c r="AF117" s="38">
        <f t="shared" si="71"/>
        <v>2975.0666666666666</v>
      </c>
      <c r="AG117" s="38">
        <f t="shared" si="72"/>
        <v>3304.8</v>
      </c>
      <c r="AH117" s="38">
        <f t="shared" si="73"/>
        <v>4312.8</v>
      </c>
      <c r="AI117" s="42">
        <f t="shared" si="74"/>
        <v>4447.625</v>
      </c>
      <c r="AJ117" s="42">
        <f t="shared" si="75"/>
        <v>4892.5</v>
      </c>
      <c r="AK117" s="38">
        <f t="shared" si="76"/>
        <v>2789.125</v>
      </c>
      <c r="AL117" s="38">
        <f t="shared" si="77"/>
        <v>3098.25</v>
      </c>
      <c r="AM117" s="38">
        <f t="shared" si="78"/>
        <v>4043.25</v>
      </c>
      <c r="AN117" s="40">
        <f t="shared" si="79"/>
        <v>4447.625</v>
      </c>
      <c r="AO117" s="40">
        <f t="shared" si="80"/>
        <v>4892.5</v>
      </c>
    </row>
    <row r="118" spans="1:41" x14ac:dyDescent="0.3">
      <c r="A118" s="33" t="s">
        <v>39</v>
      </c>
      <c r="B118" s="34" t="s">
        <v>164</v>
      </c>
      <c r="C118" s="35" t="s">
        <v>41</v>
      </c>
      <c r="D118" s="58" t="s">
        <v>42</v>
      </c>
      <c r="E118" s="33" t="s">
        <v>43</v>
      </c>
      <c r="F118" s="41">
        <v>22745</v>
      </c>
      <c r="G118" s="41">
        <v>25272</v>
      </c>
      <c r="H118" s="41">
        <v>25272</v>
      </c>
      <c r="I118" s="41">
        <v>28080</v>
      </c>
      <c r="J118" s="41">
        <v>27800</v>
      </c>
      <c r="K118" s="41">
        <v>30888</v>
      </c>
      <c r="L118" s="41">
        <v>30580</v>
      </c>
      <c r="M118" s="41">
        <v>33977</v>
      </c>
      <c r="N118" s="41">
        <v>33638</v>
      </c>
      <c r="O118" s="41">
        <v>37375</v>
      </c>
      <c r="P118" s="41">
        <v>195</v>
      </c>
      <c r="Q118" s="41">
        <v>215</v>
      </c>
      <c r="R118" s="38">
        <f t="shared" si="64"/>
        <v>240.8</v>
      </c>
      <c r="S118" s="41">
        <v>113</v>
      </c>
      <c r="T118" s="41">
        <v>125</v>
      </c>
      <c r="U118" s="41">
        <v>138</v>
      </c>
      <c r="V118" s="39">
        <f t="shared" si="81"/>
        <v>85.5</v>
      </c>
      <c r="W118" s="38">
        <f t="shared" si="65"/>
        <v>114</v>
      </c>
      <c r="X118" s="40">
        <v>95</v>
      </c>
      <c r="Y118" s="38">
        <f t="shared" si="66"/>
        <v>71.25</v>
      </c>
      <c r="Z118" s="38">
        <f t="shared" si="67"/>
        <v>64.125</v>
      </c>
      <c r="AA118" s="38">
        <f t="shared" si="68"/>
        <v>62.842500000000001</v>
      </c>
      <c r="AB118" s="38">
        <v>35</v>
      </c>
      <c r="AC118" s="41">
        <v>33.75</v>
      </c>
      <c r="AD118" s="41">
        <f t="shared" si="69"/>
        <v>62.842500000000001</v>
      </c>
      <c r="AE118" s="38">
        <f t="shared" si="70"/>
        <v>61.585650000000001</v>
      </c>
      <c r="AF118" s="38">
        <f t="shared" si="71"/>
        <v>3032.6666666666665</v>
      </c>
      <c r="AG118" s="38">
        <f t="shared" si="72"/>
        <v>3369.6</v>
      </c>
      <c r="AH118" s="38">
        <f t="shared" si="73"/>
        <v>3706.6666666666665</v>
      </c>
      <c r="AI118" s="42">
        <f t="shared" si="74"/>
        <v>3822.5</v>
      </c>
      <c r="AJ118" s="42">
        <f t="shared" si="75"/>
        <v>4204.75</v>
      </c>
      <c r="AK118" s="38">
        <f t="shared" si="76"/>
        <v>2843.125</v>
      </c>
      <c r="AL118" s="38">
        <f t="shared" si="77"/>
        <v>3159</v>
      </c>
      <c r="AM118" s="38">
        <f t="shared" si="78"/>
        <v>3475</v>
      </c>
      <c r="AN118" s="40">
        <f t="shared" si="79"/>
        <v>3822.5</v>
      </c>
      <c r="AO118" s="40">
        <f t="shared" si="80"/>
        <v>4204.75</v>
      </c>
    </row>
    <row r="119" spans="1:41" x14ac:dyDescent="0.3">
      <c r="A119" s="33" t="s">
        <v>54</v>
      </c>
      <c r="B119" s="34" t="s">
        <v>165</v>
      </c>
      <c r="C119" s="35" t="s">
        <v>41</v>
      </c>
      <c r="D119" s="58" t="s">
        <v>42</v>
      </c>
      <c r="E119" s="33" t="s">
        <v>43</v>
      </c>
      <c r="F119" s="41">
        <v>38902</v>
      </c>
      <c r="G119" s="41">
        <v>43224</v>
      </c>
      <c r="H119" s="41">
        <v>43216</v>
      </c>
      <c r="I119" s="41">
        <v>48017</v>
      </c>
      <c r="J119" s="41">
        <v>47538</v>
      </c>
      <c r="K119" s="41">
        <v>52819</v>
      </c>
      <c r="L119" s="41">
        <v>52291</v>
      </c>
      <c r="M119" s="41">
        <v>58101</v>
      </c>
      <c r="N119" s="41">
        <v>57521</v>
      </c>
      <c r="O119" s="41">
        <v>63912</v>
      </c>
      <c r="P119" s="41">
        <v>334</v>
      </c>
      <c r="Q119" s="41">
        <v>368</v>
      </c>
      <c r="R119" s="38">
        <f t="shared" si="64"/>
        <v>412.15999999999997</v>
      </c>
      <c r="S119" s="41">
        <v>196</v>
      </c>
      <c r="T119" s="41">
        <v>217</v>
      </c>
      <c r="U119" s="41">
        <v>239</v>
      </c>
      <c r="V119" s="39">
        <f t="shared" si="81"/>
        <v>112.5</v>
      </c>
      <c r="W119" s="38">
        <f t="shared" si="65"/>
        <v>150</v>
      </c>
      <c r="X119" s="40">
        <v>125</v>
      </c>
      <c r="Y119" s="38">
        <f t="shared" si="66"/>
        <v>93.75</v>
      </c>
      <c r="Z119" s="38">
        <f t="shared" si="67"/>
        <v>84.375</v>
      </c>
      <c r="AA119" s="38">
        <f t="shared" si="68"/>
        <v>82.6875</v>
      </c>
      <c r="AB119" s="38">
        <v>60</v>
      </c>
      <c r="AC119" s="41">
        <v>58.5</v>
      </c>
      <c r="AD119" s="41">
        <f t="shared" si="69"/>
        <v>82.6875</v>
      </c>
      <c r="AE119" s="38">
        <f t="shared" si="70"/>
        <v>81.033749999999998</v>
      </c>
      <c r="AF119" s="38">
        <f t="shared" si="71"/>
        <v>5186.9333333333334</v>
      </c>
      <c r="AG119" s="38">
        <f t="shared" si="72"/>
        <v>5762.1333333333332</v>
      </c>
      <c r="AH119" s="38">
        <f t="shared" si="73"/>
        <v>6338.4</v>
      </c>
      <c r="AI119" s="42">
        <f t="shared" si="74"/>
        <v>6536.375</v>
      </c>
      <c r="AJ119" s="42">
        <f t="shared" si="75"/>
        <v>7190.125</v>
      </c>
      <c r="AK119" s="38">
        <f t="shared" si="76"/>
        <v>4862.75</v>
      </c>
      <c r="AL119" s="38">
        <f t="shared" si="77"/>
        <v>5402</v>
      </c>
      <c r="AM119" s="38">
        <f t="shared" si="78"/>
        <v>5942.25</v>
      </c>
      <c r="AN119" s="40">
        <f t="shared" si="79"/>
        <v>6536.375</v>
      </c>
      <c r="AO119" s="40">
        <f t="shared" si="80"/>
        <v>7190.125</v>
      </c>
    </row>
    <row r="120" spans="1:41" x14ac:dyDescent="0.3">
      <c r="A120" s="33" t="s">
        <v>44</v>
      </c>
      <c r="B120" s="34" t="s">
        <v>166</v>
      </c>
      <c r="C120" s="35" t="s">
        <v>41</v>
      </c>
      <c r="D120" s="58" t="s">
        <v>46</v>
      </c>
      <c r="E120" s="33" t="s">
        <v>43</v>
      </c>
      <c r="F120" s="48">
        <v>43384</v>
      </c>
      <c r="G120" s="48">
        <v>48204</v>
      </c>
      <c r="H120" s="48">
        <v>48203</v>
      </c>
      <c r="I120" s="48">
        <v>53558</v>
      </c>
      <c r="J120" s="48">
        <v>53022</v>
      </c>
      <c r="K120" s="48">
        <v>58913</v>
      </c>
      <c r="L120" s="48">
        <v>58325</v>
      </c>
      <c r="M120" s="48">
        <v>64805</v>
      </c>
      <c r="N120" s="48">
        <v>64158</v>
      </c>
      <c r="O120" s="48">
        <v>71286</v>
      </c>
      <c r="P120" s="48">
        <v>372</v>
      </c>
      <c r="Q120" s="48">
        <v>410</v>
      </c>
      <c r="R120" s="46">
        <f t="shared" si="64"/>
        <v>459.2</v>
      </c>
      <c r="S120" s="48">
        <v>218</v>
      </c>
      <c r="T120" s="48">
        <v>242</v>
      </c>
      <c r="U120" s="48">
        <v>267</v>
      </c>
      <c r="V120" s="45">
        <f t="shared" si="81"/>
        <v>130.5</v>
      </c>
      <c r="W120" s="46">
        <f t="shared" si="65"/>
        <v>174</v>
      </c>
      <c r="X120" s="47">
        <v>145</v>
      </c>
      <c r="Y120" s="46">
        <f t="shared" si="66"/>
        <v>108.75</v>
      </c>
      <c r="Z120" s="46">
        <f t="shared" si="67"/>
        <v>97.875</v>
      </c>
      <c r="AA120" s="46">
        <f t="shared" si="68"/>
        <v>95.917500000000004</v>
      </c>
      <c r="AB120" s="46">
        <v>65</v>
      </c>
      <c r="AC120" s="48">
        <v>65.25</v>
      </c>
      <c r="AD120" s="48">
        <f t="shared" si="69"/>
        <v>95.917500000000004</v>
      </c>
      <c r="AE120" s="46">
        <f t="shared" si="70"/>
        <v>93.99915</v>
      </c>
      <c r="AF120" s="46">
        <f t="shared" si="71"/>
        <v>5784.5333333333338</v>
      </c>
      <c r="AG120" s="46">
        <f t="shared" si="72"/>
        <v>6427.0666666666666</v>
      </c>
      <c r="AH120" s="46">
        <f t="shared" si="73"/>
        <v>7069.6</v>
      </c>
      <c r="AI120" s="49">
        <f t="shared" si="74"/>
        <v>7290.625</v>
      </c>
      <c r="AJ120" s="49">
        <f t="shared" si="75"/>
        <v>8019.75</v>
      </c>
      <c r="AK120" s="46">
        <f t="shared" si="76"/>
        <v>5423</v>
      </c>
      <c r="AL120" s="46">
        <f t="shared" si="77"/>
        <v>6025.375</v>
      </c>
      <c r="AM120" s="46">
        <f t="shared" si="78"/>
        <v>6627.75</v>
      </c>
      <c r="AN120" s="47">
        <f t="shared" si="79"/>
        <v>7290.625</v>
      </c>
      <c r="AO120" s="47">
        <f t="shared" si="80"/>
        <v>8019.75</v>
      </c>
    </row>
    <row r="121" spans="1:41" x14ac:dyDescent="0.3">
      <c r="A121" s="33" t="s">
        <v>54</v>
      </c>
      <c r="B121" s="34" t="s">
        <v>167</v>
      </c>
      <c r="C121" s="35" t="s">
        <v>41</v>
      </c>
      <c r="D121" s="58" t="s">
        <v>42</v>
      </c>
      <c r="E121" s="33" t="s">
        <v>43</v>
      </c>
      <c r="F121" s="41">
        <v>26936</v>
      </c>
      <c r="G121" s="41">
        <v>29928</v>
      </c>
      <c r="H121" s="41">
        <v>29919</v>
      </c>
      <c r="I121" s="41">
        <v>33243</v>
      </c>
      <c r="J121" s="41">
        <v>32911</v>
      </c>
      <c r="K121" s="41">
        <v>36567</v>
      </c>
      <c r="L121" s="41">
        <v>36202</v>
      </c>
      <c r="M121" s="41">
        <v>40224</v>
      </c>
      <c r="N121" s="41">
        <v>39823</v>
      </c>
      <c r="O121" s="41">
        <v>44247</v>
      </c>
      <c r="P121" s="41">
        <v>231</v>
      </c>
      <c r="Q121" s="41">
        <v>255</v>
      </c>
      <c r="R121" s="38">
        <f t="shared" si="64"/>
        <v>285.60000000000002</v>
      </c>
      <c r="S121" s="41">
        <v>135</v>
      </c>
      <c r="T121" s="41">
        <v>150</v>
      </c>
      <c r="U121" s="41">
        <v>165</v>
      </c>
      <c r="V121" s="39">
        <f t="shared" si="81"/>
        <v>90</v>
      </c>
      <c r="W121" s="38">
        <f t="shared" si="65"/>
        <v>120</v>
      </c>
      <c r="X121" s="40">
        <v>100</v>
      </c>
      <c r="Y121" s="38">
        <f t="shared" si="66"/>
        <v>75</v>
      </c>
      <c r="Z121" s="38">
        <f t="shared" si="67"/>
        <v>67.5</v>
      </c>
      <c r="AA121" s="38">
        <f t="shared" si="68"/>
        <v>66.150000000000006</v>
      </c>
      <c r="AB121" s="38">
        <v>40</v>
      </c>
      <c r="AC121" s="41">
        <v>40.5</v>
      </c>
      <c r="AD121" s="41">
        <f t="shared" si="69"/>
        <v>66.150000000000006</v>
      </c>
      <c r="AE121" s="38">
        <f t="shared" si="70"/>
        <v>64.827000000000012</v>
      </c>
      <c r="AF121" s="38">
        <f t="shared" si="71"/>
        <v>3591.4666666666667</v>
      </c>
      <c r="AG121" s="38">
        <f t="shared" si="72"/>
        <v>3989.2</v>
      </c>
      <c r="AH121" s="38">
        <f t="shared" si="73"/>
        <v>4388.1333333333332</v>
      </c>
      <c r="AI121" s="42">
        <f t="shared" si="74"/>
        <v>4525.25</v>
      </c>
      <c r="AJ121" s="42">
        <f t="shared" si="75"/>
        <v>4977.875</v>
      </c>
      <c r="AK121" s="38">
        <f t="shared" si="76"/>
        <v>3367</v>
      </c>
      <c r="AL121" s="38">
        <f t="shared" si="77"/>
        <v>3739.875</v>
      </c>
      <c r="AM121" s="38">
        <f t="shared" si="78"/>
        <v>4113.875</v>
      </c>
      <c r="AN121" s="40">
        <f t="shared" si="79"/>
        <v>4525.25</v>
      </c>
      <c r="AO121" s="40">
        <f t="shared" si="80"/>
        <v>4977.875</v>
      </c>
    </row>
    <row r="122" spans="1:41" x14ac:dyDescent="0.3">
      <c r="A122" s="33" t="s">
        <v>54</v>
      </c>
      <c r="B122" s="34" t="s">
        <v>168</v>
      </c>
      <c r="C122" s="35" t="s">
        <v>41</v>
      </c>
      <c r="D122" s="58" t="s">
        <v>42</v>
      </c>
      <c r="E122" s="33" t="s">
        <v>43</v>
      </c>
      <c r="F122" s="41">
        <v>38902</v>
      </c>
      <c r="G122" s="41">
        <v>43224</v>
      </c>
      <c r="H122" s="41">
        <v>43216</v>
      </c>
      <c r="I122" s="41">
        <v>48017</v>
      </c>
      <c r="J122" s="41">
        <v>47538</v>
      </c>
      <c r="K122" s="41">
        <v>52819</v>
      </c>
      <c r="L122" s="41">
        <v>52291</v>
      </c>
      <c r="M122" s="41">
        <v>58101</v>
      </c>
      <c r="N122" s="41">
        <v>57521</v>
      </c>
      <c r="O122" s="41">
        <v>63912</v>
      </c>
      <c r="P122" s="41">
        <v>334</v>
      </c>
      <c r="Q122" s="41">
        <v>368</v>
      </c>
      <c r="R122" s="38">
        <f t="shared" si="64"/>
        <v>412.15999999999997</v>
      </c>
      <c r="S122" s="41">
        <v>196</v>
      </c>
      <c r="T122" s="41">
        <v>217</v>
      </c>
      <c r="U122" s="41">
        <v>239</v>
      </c>
      <c r="V122" s="39">
        <f t="shared" si="81"/>
        <v>117</v>
      </c>
      <c r="W122" s="38">
        <f t="shared" si="65"/>
        <v>156</v>
      </c>
      <c r="X122" s="40">
        <v>130</v>
      </c>
      <c r="Y122" s="38">
        <f t="shared" si="66"/>
        <v>97.5</v>
      </c>
      <c r="Z122" s="38">
        <f t="shared" si="67"/>
        <v>87.75</v>
      </c>
      <c r="AA122" s="38">
        <f t="shared" si="68"/>
        <v>85.995000000000005</v>
      </c>
      <c r="AB122" s="38">
        <v>60</v>
      </c>
      <c r="AC122" s="41">
        <v>58.5</v>
      </c>
      <c r="AD122" s="41">
        <f t="shared" si="69"/>
        <v>85.995000000000005</v>
      </c>
      <c r="AE122" s="38">
        <f t="shared" si="70"/>
        <v>84.275100000000009</v>
      </c>
      <c r="AF122" s="38">
        <f t="shared" si="71"/>
        <v>5186.9333333333334</v>
      </c>
      <c r="AG122" s="38">
        <f t="shared" si="72"/>
        <v>5762.1333333333332</v>
      </c>
      <c r="AH122" s="38">
        <f t="shared" si="73"/>
        <v>6338.4</v>
      </c>
      <c r="AI122" s="42">
        <f t="shared" si="74"/>
        <v>6536.375</v>
      </c>
      <c r="AJ122" s="42">
        <f t="shared" si="75"/>
        <v>7190.125</v>
      </c>
      <c r="AK122" s="38">
        <f t="shared" si="76"/>
        <v>4862.75</v>
      </c>
      <c r="AL122" s="38">
        <f t="shared" si="77"/>
        <v>5402</v>
      </c>
      <c r="AM122" s="38">
        <f t="shared" si="78"/>
        <v>5942.25</v>
      </c>
      <c r="AN122" s="40">
        <f t="shared" si="79"/>
        <v>6536.375</v>
      </c>
      <c r="AO122" s="40">
        <f t="shared" si="80"/>
        <v>7190.125</v>
      </c>
    </row>
    <row r="123" spans="1:41" x14ac:dyDescent="0.3">
      <c r="A123" s="33" t="s">
        <v>44</v>
      </c>
      <c r="B123" s="34" t="s">
        <v>169</v>
      </c>
      <c r="C123" s="35" t="s">
        <v>41</v>
      </c>
      <c r="D123" s="36" t="s">
        <v>46</v>
      </c>
      <c r="E123" s="33" t="s">
        <v>43</v>
      </c>
      <c r="F123" s="48">
        <v>38902</v>
      </c>
      <c r="G123" s="48">
        <v>43224</v>
      </c>
      <c r="H123" s="48">
        <v>43216</v>
      </c>
      <c r="I123" s="48">
        <v>48017</v>
      </c>
      <c r="J123" s="48">
        <v>47538</v>
      </c>
      <c r="K123" s="48">
        <v>52819</v>
      </c>
      <c r="L123" s="48">
        <v>52291</v>
      </c>
      <c r="M123" s="48">
        <v>58101</v>
      </c>
      <c r="N123" s="48">
        <v>57521</v>
      </c>
      <c r="O123" s="48">
        <v>63912</v>
      </c>
      <c r="P123" s="48">
        <v>334</v>
      </c>
      <c r="Q123" s="48">
        <v>368</v>
      </c>
      <c r="R123" s="46">
        <f t="shared" si="64"/>
        <v>412.15999999999997</v>
      </c>
      <c r="S123" s="48">
        <v>196</v>
      </c>
      <c r="T123" s="48">
        <v>217</v>
      </c>
      <c r="U123" s="48">
        <v>239</v>
      </c>
      <c r="V123" s="45">
        <f t="shared" si="81"/>
        <v>117</v>
      </c>
      <c r="W123" s="46">
        <f t="shared" si="65"/>
        <v>156</v>
      </c>
      <c r="X123" s="47">
        <v>130</v>
      </c>
      <c r="Y123" s="46">
        <f t="shared" si="66"/>
        <v>97.5</v>
      </c>
      <c r="Z123" s="46">
        <f t="shared" si="67"/>
        <v>87.75</v>
      </c>
      <c r="AA123" s="46">
        <f t="shared" si="68"/>
        <v>85.995000000000005</v>
      </c>
      <c r="AB123" s="46">
        <v>60</v>
      </c>
      <c r="AC123" s="48">
        <v>58.5</v>
      </c>
      <c r="AD123" s="48">
        <f t="shared" si="69"/>
        <v>85.995000000000005</v>
      </c>
      <c r="AE123" s="46">
        <f t="shared" si="70"/>
        <v>84.275100000000009</v>
      </c>
      <c r="AF123" s="46">
        <f t="shared" si="71"/>
        <v>5186.9333333333334</v>
      </c>
      <c r="AG123" s="46">
        <f t="shared" si="72"/>
        <v>5762.1333333333332</v>
      </c>
      <c r="AH123" s="46">
        <f t="shared" si="73"/>
        <v>6338.4</v>
      </c>
      <c r="AI123" s="49">
        <f t="shared" si="74"/>
        <v>6536.375</v>
      </c>
      <c r="AJ123" s="49">
        <f t="shared" si="75"/>
        <v>7190.125</v>
      </c>
      <c r="AK123" s="46">
        <f t="shared" si="76"/>
        <v>4862.75</v>
      </c>
      <c r="AL123" s="46">
        <f t="shared" si="77"/>
        <v>5402</v>
      </c>
      <c r="AM123" s="46">
        <f t="shared" si="78"/>
        <v>5942.25</v>
      </c>
      <c r="AN123" s="47">
        <f t="shared" si="79"/>
        <v>6536.375</v>
      </c>
      <c r="AO123" s="47">
        <f t="shared" si="80"/>
        <v>7190.125</v>
      </c>
    </row>
    <row r="124" spans="1:41" x14ac:dyDescent="0.3">
      <c r="A124" s="33" t="s">
        <v>44</v>
      </c>
      <c r="B124" s="34" t="s">
        <v>170</v>
      </c>
      <c r="C124" s="35" t="s">
        <v>41</v>
      </c>
      <c r="D124" s="36" t="s">
        <v>46</v>
      </c>
      <c r="E124" s="33" t="s">
        <v>43</v>
      </c>
      <c r="F124" s="48">
        <v>38902</v>
      </c>
      <c r="G124" s="48">
        <v>43224</v>
      </c>
      <c r="H124" s="48">
        <v>43216</v>
      </c>
      <c r="I124" s="48">
        <v>48017</v>
      </c>
      <c r="J124" s="48">
        <v>47538</v>
      </c>
      <c r="K124" s="48">
        <v>52819</v>
      </c>
      <c r="L124" s="48">
        <v>52291</v>
      </c>
      <c r="M124" s="48">
        <v>58101</v>
      </c>
      <c r="N124" s="48">
        <v>57521</v>
      </c>
      <c r="O124" s="48">
        <v>63912</v>
      </c>
      <c r="P124" s="48">
        <v>334</v>
      </c>
      <c r="Q124" s="48">
        <v>368</v>
      </c>
      <c r="R124" s="46">
        <f t="shared" si="64"/>
        <v>412.15999999999997</v>
      </c>
      <c r="S124" s="48">
        <v>196</v>
      </c>
      <c r="T124" s="48">
        <v>217</v>
      </c>
      <c r="U124" s="48">
        <v>239</v>
      </c>
      <c r="V124" s="45">
        <f t="shared" si="81"/>
        <v>117</v>
      </c>
      <c r="W124" s="46">
        <f t="shared" si="65"/>
        <v>156</v>
      </c>
      <c r="X124" s="47">
        <v>130</v>
      </c>
      <c r="Y124" s="46">
        <f t="shared" si="66"/>
        <v>97.5</v>
      </c>
      <c r="Z124" s="46">
        <f t="shared" si="67"/>
        <v>87.75</v>
      </c>
      <c r="AA124" s="46">
        <f t="shared" si="68"/>
        <v>85.995000000000005</v>
      </c>
      <c r="AB124" s="46">
        <v>60</v>
      </c>
      <c r="AC124" s="48">
        <v>58.5</v>
      </c>
      <c r="AD124" s="48">
        <f t="shared" si="69"/>
        <v>85.995000000000005</v>
      </c>
      <c r="AE124" s="46">
        <f t="shared" si="70"/>
        <v>84.275100000000009</v>
      </c>
      <c r="AF124" s="46">
        <f t="shared" si="71"/>
        <v>5186.9333333333334</v>
      </c>
      <c r="AG124" s="46">
        <f t="shared" si="72"/>
        <v>5762.1333333333332</v>
      </c>
      <c r="AH124" s="46">
        <f t="shared" si="73"/>
        <v>6338.4</v>
      </c>
      <c r="AI124" s="49">
        <f t="shared" si="74"/>
        <v>6536.375</v>
      </c>
      <c r="AJ124" s="49">
        <f t="shared" si="75"/>
        <v>7190.125</v>
      </c>
      <c r="AK124" s="46">
        <f t="shared" si="76"/>
        <v>4862.75</v>
      </c>
      <c r="AL124" s="46">
        <f t="shared" si="77"/>
        <v>5402</v>
      </c>
      <c r="AM124" s="46">
        <f t="shared" si="78"/>
        <v>5942.25</v>
      </c>
      <c r="AN124" s="47">
        <f t="shared" si="79"/>
        <v>6536.375</v>
      </c>
      <c r="AO124" s="47">
        <f t="shared" si="80"/>
        <v>7190.125</v>
      </c>
    </row>
    <row r="125" spans="1:41" x14ac:dyDescent="0.3">
      <c r="A125" s="33" t="s">
        <v>39</v>
      </c>
      <c r="B125" s="34" t="s">
        <v>171</v>
      </c>
      <c r="C125" s="35" t="s">
        <v>41</v>
      </c>
      <c r="D125" s="58" t="s">
        <v>42</v>
      </c>
      <c r="E125" s="33" t="s">
        <v>43</v>
      </c>
      <c r="F125" s="41">
        <v>26936</v>
      </c>
      <c r="G125" s="41">
        <v>29928</v>
      </c>
      <c r="H125" s="41">
        <v>29919</v>
      </c>
      <c r="I125" s="41">
        <v>33243</v>
      </c>
      <c r="J125" s="41">
        <v>32911</v>
      </c>
      <c r="K125" s="41">
        <v>36567</v>
      </c>
      <c r="L125" s="41">
        <v>36202</v>
      </c>
      <c r="M125" s="41">
        <v>40224</v>
      </c>
      <c r="N125" s="41">
        <v>39823</v>
      </c>
      <c r="O125" s="41">
        <v>44247</v>
      </c>
      <c r="P125" s="41">
        <v>231</v>
      </c>
      <c r="Q125" s="41">
        <v>255</v>
      </c>
      <c r="R125" s="38">
        <f t="shared" si="64"/>
        <v>285.60000000000002</v>
      </c>
      <c r="S125" s="41">
        <v>135</v>
      </c>
      <c r="T125" s="41">
        <v>150</v>
      </c>
      <c r="U125" s="41">
        <v>165</v>
      </c>
      <c r="V125" s="39">
        <f t="shared" si="81"/>
        <v>112.5</v>
      </c>
      <c r="W125" s="38">
        <f t="shared" si="65"/>
        <v>150</v>
      </c>
      <c r="X125" s="40">
        <v>125</v>
      </c>
      <c r="Y125" s="38">
        <f t="shared" si="66"/>
        <v>93.75</v>
      </c>
      <c r="Z125" s="38">
        <f t="shared" si="67"/>
        <v>84.375</v>
      </c>
      <c r="AA125" s="38">
        <f t="shared" si="68"/>
        <v>82.6875</v>
      </c>
      <c r="AB125" s="38">
        <v>40</v>
      </c>
      <c r="AC125" s="41">
        <v>40.5</v>
      </c>
      <c r="AD125" s="41">
        <f t="shared" si="69"/>
        <v>82.6875</v>
      </c>
      <c r="AE125" s="38">
        <f t="shared" si="70"/>
        <v>81.033749999999998</v>
      </c>
      <c r="AF125" s="38">
        <f t="shared" si="71"/>
        <v>3591.4666666666667</v>
      </c>
      <c r="AG125" s="38">
        <f t="shared" si="72"/>
        <v>3989.2</v>
      </c>
      <c r="AH125" s="38">
        <f t="shared" si="73"/>
        <v>4388.1333333333332</v>
      </c>
      <c r="AI125" s="42">
        <f t="shared" si="74"/>
        <v>4525.25</v>
      </c>
      <c r="AJ125" s="42">
        <f t="shared" si="75"/>
        <v>4977.875</v>
      </c>
      <c r="AK125" s="38">
        <f t="shared" si="76"/>
        <v>3367</v>
      </c>
      <c r="AL125" s="38">
        <f t="shared" si="77"/>
        <v>3739.875</v>
      </c>
      <c r="AM125" s="38">
        <f t="shared" si="78"/>
        <v>4113.875</v>
      </c>
      <c r="AN125" s="40">
        <f t="shared" si="79"/>
        <v>4525.25</v>
      </c>
      <c r="AO125" s="40">
        <f t="shared" si="80"/>
        <v>4977.875</v>
      </c>
    </row>
    <row r="126" spans="1:41" x14ac:dyDescent="0.3">
      <c r="A126" s="33" t="s">
        <v>54</v>
      </c>
      <c r="B126" s="34" t="s">
        <v>172</v>
      </c>
      <c r="C126" s="35" t="s">
        <v>41</v>
      </c>
      <c r="D126" s="36" t="s">
        <v>42</v>
      </c>
      <c r="E126" s="33" t="s">
        <v>43</v>
      </c>
      <c r="F126" s="41">
        <v>38902</v>
      </c>
      <c r="G126" s="41">
        <v>43224</v>
      </c>
      <c r="H126" s="41">
        <v>43216</v>
      </c>
      <c r="I126" s="41">
        <v>48017</v>
      </c>
      <c r="J126" s="41">
        <v>47538</v>
      </c>
      <c r="K126" s="41">
        <v>52819</v>
      </c>
      <c r="L126" s="41">
        <v>52291</v>
      </c>
      <c r="M126" s="41">
        <v>58101</v>
      </c>
      <c r="N126" s="41">
        <v>57521</v>
      </c>
      <c r="O126" s="41">
        <v>63912</v>
      </c>
      <c r="P126" s="41">
        <v>334</v>
      </c>
      <c r="Q126" s="41">
        <v>368</v>
      </c>
      <c r="R126" s="38">
        <f t="shared" si="64"/>
        <v>412.15999999999997</v>
      </c>
      <c r="S126" s="41">
        <v>196</v>
      </c>
      <c r="T126" s="41">
        <v>217</v>
      </c>
      <c r="U126" s="41">
        <v>239</v>
      </c>
      <c r="V126" s="39">
        <f t="shared" si="81"/>
        <v>112.5</v>
      </c>
      <c r="W126" s="38">
        <f t="shared" si="65"/>
        <v>150</v>
      </c>
      <c r="X126" s="40">
        <v>125</v>
      </c>
      <c r="Y126" s="38">
        <f t="shared" si="66"/>
        <v>93.75</v>
      </c>
      <c r="Z126" s="38">
        <f t="shared" si="67"/>
        <v>84.375</v>
      </c>
      <c r="AA126" s="38">
        <f t="shared" si="68"/>
        <v>82.6875</v>
      </c>
      <c r="AB126" s="38">
        <v>60</v>
      </c>
      <c r="AC126" s="41">
        <v>58.5</v>
      </c>
      <c r="AD126" s="41">
        <f t="shared" si="69"/>
        <v>82.6875</v>
      </c>
      <c r="AE126" s="38">
        <f t="shared" si="70"/>
        <v>81.033749999999998</v>
      </c>
      <c r="AF126" s="38">
        <f t="shared" si="71"/>
        <v>5186.9333333333334</v>
      </c>
      <c r="AG126" s="38">
        <f t="shared" si="72"/>
        <v>5762.1333333333332</v>
      </c>
      <c r="AH126" s="38">
        <f t="shared" si="73"/>
        <v>6338.4</v>
      </c>
      <c r="AI126" s="42">
        <f t="shared" si="74"/>
        <v>6536.375</v>
      </c>
      <c r="AJ126" s="42">
        <f t="shared" si="75"/>
        <v>7190.125</v>
      </c>
      <c r="AK126" s="38">
        <f t="shared" si="76"/>
        <v>4862.75</v>
      </c>
      <c r="AL126" s="38">
        <f t="shared" si="77"/>
        <v>5402</v>
      </c>
      <c r="AM126" s="38">
        <f t="shared" si="78"/>
        <v>5942.25</v>
      </c>
      <c r="AN126" s="40">
        <f t="shared" si="79"/>
        <v>6536.375</v>
      </c>
      <c r="AO126" s="40">
        <f t="shared" si="80"/>
        <v>7190.125</v>
      </c>
    </row>
    <row r="127" spans="1:41" x14ac:dyDescent="0.3">
      <c r="A127" s="33" t="s">
        <v>54</v>
      </c>
      <c r="B127" s="34" t="s">
        <v>173</v>
      </c>
      <c r="C127" s="35" t="s">
        <v>41</v>
      </c>
      <c r="D127" s="58" t="s">
        <v>42</v>
      </c>
      <c r="E127" s="33" t="s">
        <v>43</v>
      </c>
      <c r="F127" s="41">
        <v>38902</v>
      </c>
      <c r="G127" s="41">
        <v>43224</v>
      </c>
      <c r="H127" s="41">
        <v>43216</v>
      </c>
      <c r="I127" s="41">
        <v>48017</v>
      </c>
      <c r="J127" s="41">
        <v>47538</v>
      </c>
      <c r="K127" s="41">
        <v>52819</v>
      </c>
      <c r="L127" s="41">
        <v>52291</v>
      </c>
      <c r="M127" s="41">
        <v>58101</v>
      </c>
      <c r="N127" s="41">
        <v>57521</v>
      </c>
      <c r="O127" s="41">
        <v>63912</v>
      </c>
      <c r="P127" s="41">
        <v>334</v>
      </c>
      <c r="Q127" s="41">
        <v>368</v>
      </c>
      <c r="R127" s="38">
        <f t="shared" si="64"/>
        <v>412.15999999999997</v>
      </c>
      <c r="S127" s="41">
        <v>196</v>
      </c>
      <c r="T127" s="41">
        <v>217</v>
      </c>
      <c r="U127" s="41">
        <v>239</v>
      </c>
      <c r="V127" s="39">
        <f t="shared" si="81"/>
        <v>117</v>
      </c>
      <c r="W127" s="38">
        <f t="shared" si="65"/>
        <v>156</v>
      </c>
      <c r="X127" s="40">
        <v>130</v>
      </c>
      <c r="Y127" s="38">
        <f t="shared" si="66"/>
        <v>97.5</v>
      </c>
      <c r="Z127" s="38">
        <f t="shared" si="67"/>
        <v>87.75</v>
      </c>
      <c r="AA127" s="38">
        <f t="shared" si="68"/>
        <v>85.995000000000005</v>
      </c>
      <c r="AB127" s="38">
        <v>60</v>
      </c>
      <c r="AC127" s="41">
        <v>58.5</v>
      </c>
      <c r="AD127" s="41">
        <f t="shared" si="69"/>
        <v>85.995000000000005</v>
      </c>
      <c r="AE127" s="38">
        <f t="shared" si="70"/>
        <v>84.275100000000009</v>
      </c>
      <c r="AF127" s="38">
        <f t="shared" si="71"/>
        <v>5186.9333333333334</v>
      </c>
      <c r="AG127" s="38">
        <f t="shared" si="72"/>
        <v>5762.1333333333332</v>
      </c>
      <c r="AH127" s="38">
        <f t="shared" si="73"/>
        <v>6338.4</v>
      </c>
      <c r="AI127" s="42">
        <f t="shared" si="74"/>
        <v>6536.375</v>
      </c>
      <c r="AJ127" s="42">
        <f t="shared" si="75"/>
        <v>7190.125</v>
      </c>
      <c r="AK127" s="38">
        <f t="shared" si="76"/>
        <v>4862.75</v>
      </c>
      <c r="AL127" s="38">
        <f t="shared" si="77"/>
        <v>5402</v>
      </c>
      <c r="AM127" s="38">
        <f t="shared" si="78"/>
        <v>5942.25</v>
      </c>
      <c r="AN127" s="40">
        <f t="shared" si="79"/>
        <v>6536.375</v>
      </c>
      <c r="AO127" s="40">
        <f t="shared" si="80"/>
        <v>7190.125</v>
      </c>
    </row>
    <row r="128" spans="1:41" x14ac:dyDescent="0.3">
      <c r="A128" s="33" t="s">
        <v>39</v>
      </c>
      <c r="B128" s="34" t="s">
        <v>174</v>
      </c>
      <c r="C128" s="35" t="s">
        <v>41</v>
      </c>
      <c r="D128" s="58" t="s">
        <v>42</v>
      </c>
      <c r="E128" s="33" t="s">
        <v>43</v>
      </c>
      <c r="F128" s="41">
        <v>26936</v>
      </c>
      <c r="G128" s="41">
        <v>29928</v>
      </c>
      <c r="H128" s="41">
        <v>29919</v>
      </c>
      <c r="I128" s="41">
        <v>33243</v>
      </c>
      <c r="J128" s="41">
        <v>32911</v>
      </c>
      <c r="K128" s="41">
        <v>36567</v>
      </c>
      <c r="L128" s="41">
        <v>36202</v>
      </c>
      <c r="M128" s="41">
        <v>40224</v>
      </c>
      <c r="N128" s="41">
        <v>39823</v>
      </c>
      <c r="O128" s="41">
        <v>44247</v>
      </c>
      <c r="P128" s="41">
        <v>231</v>
      </c>
      <c r="Q128" s="41">
        <v>255</v>
      </c>
      <c r="R128" s="38">
        <f t="shared" si="64"/>
        <v>285.60000000000002</v>
      </c>
      <c r="S128" s="41">
        <v>135</v>
      </c>
      <c r="T128" s="41">
        <v>150</v>
      </c>
      <c r="U128" s="41">
        <v>165</v>
      </c>
      <c r="V128" s="39">
        <f t="shared" si="81"/>
        <v>117</v>
      </c>
      <c r="W128" s="38">
        <f t="shared" si="65"/>
        <v>156</v>
      </c>
      <c r="X128" s="40">
        <v>130</v>
      </c>
      <c r="Y128" s="38">
        <f t="shared" si="66"/>
        <v>97.5</v>
      </c>
      <c r="Z128" s="38">
        <f t="shared" si="67"/>
        <v>87.75</v>
      </c>
      <c r="AA128" s="38">
        <f t="shared" si="68"/>
        <v>85.995000000000005</v>
      </c>
      <c r="AB128" s="38">
        <v>40</v>
      </c>
      <c r="AC128" s="41">
        <v>40.5</v>
      </c>
      <c r="AD128" s="41">
        <f t="shared" si="69"/>
        <v>85.995000000000005</v>
      </c>
      <c r="AE128" s="38">
        <f t="shared" si="70"/>
        <v>84.275100000000009</v>
      </c>
      <c r="AF128" s="38">
        <f t="shared" si="71"/>
        <v>3591.4666666666667</v>
      </c>
      <c r="AG128" s="38">
        <f t="shared" si="72"/>
        <v>3989.2</v>
      </c>
      <c r="AH128" s="38">
        <f t="shared" si="73"/>
        <v>4388.1333333333332</v>
      </c>
      <c r="AI128" s="42">
        <f t="shared" si="74"/>
        <v>4525.25</v>
      </c>
      <c r="AJ128" s="42">
        <f t="shared" si="75"/>
        <v>4977.875</v>
      </c>
      <c r="AK128" s="38">
        <f t="shared" si="76"/>
        <v>3367</v>
      </c>
      <c r="AL128" s="38">
        <f t="shared" si="77"/>
        <v>3739.875</v>
      </c>
      <c r="AM128" s="38">
        <f t="shared" si="78"/>
        <v>4113.875</v>
      </c>
      <c r="AN128" s="40">
        <f t="shared" si="79"/>
        <v>4525.25</v>
      </c>
      <c r="AO128" s="40">
        <f t="shared" si="80"/>
        <v>4977.875</v>
      </c>
    </row>
    <row r="129" spans="1:41" x14ac:dyDescent="0.3">
      <c r="A129" s="33" t="s">
        <v>54</v>
      </c>
      <c r="B129" s="34" t="s">
        <v>175</v>
      </c>
      <c r="C129" s="35" t="s">
        <v>41</v>
      </c>
      <c r="D129" s="58" t="s">
        <v>42</v>
      </c>
      <c r="E129" s="33" t="s">
        <v>43</v>
      </c>
      <c r="F129" s="41">
        <v>38902</v>
      </c>
      <c r="G129" s="41">
        <v>43224</v>
      </c>
      <c r="H129" s="41">
        <v>43216</v>
      </c>
      <c r="I129" s="41">
        <v>48017</v>
      </c>
      <c r="J129" s="41">
        <v>47538</v>
      </c>
      <c r="K129" s="41">
        <v>52819</v>
      </c>
      <c r="L129" s="41">
        <v>52291</v>
      </c>
      <c r="M129" s="41">
        <v>58101</v>
      </c>
      <c r="N129" s="41">
        <v>57521</v>
      </c>
      <c r="O129" s="41">
        <v>63912</v>
      </c>
      <c r="P129" s="41">
        <v>334</v>
      </c>
      <c r="Q129" s="41">
        <v>368</v>
      </c>
      <c r="R129" s="38">
        <f t="shared" si="64"/>
        <v>412.15999999999997</v>
      </c>
      <c r="S129" s="41">
        <v>196</v>
      </c>
      <c r="T129" s="41">
        <v>217</v>
      </c>
      <c r="U129" s="41">
        <v>239</v>
      </c>
      <c r="V129" s="39">
        <f t="shared" si="81"/>
        <v>103.5</v>
      </c>
      <c r="W129" s="38">
        <f t="shared" si="65"/>
        <v>138</v>
      </c>
      <c r="X129" s="40">
        <v>115</v>
      </c>
      <c r="Y129" s="38">
        <f t="shared" si="66"/>
        <v>86.25</v>
      </c>
      <c r="Z129" s="38">
        <f t="shared" si="67"/>
        <v>77.625</v>
      </c>
      <c r="AA129" s="38">
        <f t="shared" si="68"/>
        <v>76.072500000000005</v>
      </c>
      <c r="AB129" s="38">
        <v>60</v>
      </c>
      <c r="AC129" s="41">
        <v>58.5</v>
      </c>
      <c r="AD129" s="41">
        <f t="shared" si="69"/>
        <v>76.072500000000005</v>
      </c>
      <c r="AE129" s="38">
        <f t="shared" si="70"/>
        <v>74.551050000000004</v>
      </c>
      <c r="AF129" s="38">
        <f t="shared" si="71"/>
        <v>5186.9333333333334</v>
      </c>
      <c r="AG129" s="38">
        <f t="shared" si="72"/>
        <v>5762.1333333333332</v>
      </c>
      <c r="AH129" s="38">
        <f t="shared" si="73"/>
        <v>6338.4</v>
      </c>
      <c r="AI129" s="42">
        <f t="shared" si="74"/>
        <v>6536.375</v>
      </c>
      <c r="AJ129" s="42">
        <f t="shared" si="75"/>
        <v>7190.125</v>
      </c>
      <c r="AK129" s="38">
        <f t="shared" si="76"/>
        <v>4862.75</v>
      </c>
      <c r="AL129" s="38">
        <f t="shared" si="77"/>
        <v>5402</v>
      </c>
      <c r="AM129" s="38">
        <f t="shared" si="78"/>
        <v>5942.25</v>
      </c>
      <c r="AN129" s="40">
        <f t="shared" si="79"/>
        <v>6536.375</v>
      </c>
      <c r="AO129" s="40">
        <f t="shared" si="80"/>
        <v>7190.125</v>
      </c>
    </row>
    <row r="130" spans="1:41" x14ac:dyDescent="0.3">
      <c r="A130" s="33" t="s">
        <v>39</v>
      </c>
      <c r="B130" s="34" t="s">
        <v>176</v>
      </c>
      <c r="C130" s="35" t="s">
        <v>41</v>
      </c>
      <c r="D130" s="58" t="s">
        <v>42</v>
      </c>
      <c r="E130" s="33" t="s">
        <v>43</v>
      </c>
      <c r="F130" s="41">
        <v>38902</v>
      </c>
      <c r="G130" s="41">
        <v>43224</v>
      </c>
      <c r="H130" s="41">
        <v>43216</v>
      </c>
      <c r="I130" s="41">
        <v>48017</v>
      </c>
      <c r="J130" s="41">
        <v>47538</v>
      </c>
      <c r="K130" s="41">
        <v>52819</v>
      </c>
      <c r="L130" s="41">
        <v>52291</v>
      </c>
      <c r="M130" s="41">
        <v>58101</v>
      </c>
      <c r="N130" s="41">
        <v>57521</v>
      </c>
      <c r="O130" s="41">
        <v>63912</v>
      </c>
      <c r="P130" s="41">
        <v>334</v>
      </c>
      <c r="Q130" s="41">
        <v>368</v>
      </c>
      <c r="R130" s="38">
        <f t="shared" si="64"/>
        <v>412.15999999999997</v>
      </c>
      <c r="S130" s="41">
        <v>196</v>
      </c>
      <c r="T130" s="41">
        <v>217</v>
      </c>
      <c r="U130" s="41">
        <v>239</v>
      </c>
      <c r="V130" s="39">
        <f t="shared" si="81"/>
        <v>117</v>
      </c>
      <c r="W130" s="38">
        <f t="shared" si="65"/>
        <v>156</v>
      </c>
      <c r="X130" s="40">
        <v>130</v>
      </c>
      <c r="Y130" s="38">
        <f t="shared" si="66"/>
        <v>97.5</v>
      </c>
      <c r="Z130" s="38">
        <f t="shared" si="67"/>
        <v>87.75</v>
      </c>
      <c r="AA130" s="38">
        <f t="shared" si="68"/>
        <v>85.995000000000005</v>
      </c>
      <c r="AB130" s="38">
        <v>60</v>
      </c>
      <c r="AC130" s="41">
        <v>58.5</v>
      </c>
      <c r="AD130" s="41">
        <f t="shared" si="69"/>
        <v>85.995000000000005</v>
      </c>
      <c r="AE130" s="38">
        <f t="shared" si="70"/>
        <v>84.275100000000009</v>
      </c>
      <c r="AF130" s="38">
        <f t="shared" si="71"/>
        <v>5186.9333333333334</v>
      </c>
      <c r="AG130" s="38">
        <f t="shared" si="72"/>
        <v>5762.1333333333332</v>
      </c>
      <c r="AH130" s="38">
        <f t="shared" si="73"/>
        <v>6338.4</v>
      </c>
      <c r="AI130" s="42">
        <f t="shared" si="74"/>
        <v>6536.375</v>
      </c>
      <c r="AJ130" s="42">
        <f t="shared" si="75"/>
        <v>7190.125</v>
      </c>
      <c r="AK130" s="38">
        <f t="shared" si="76"/>
        <v>4862.75</v>
      </c>
      <c r="AL130" s="38">
        <f t="shared" si="77"/>
        <v>5402</v>
      </c>
      <c r="AM130" s="38">
        <f t="shared" si="78"/>
        <v>5942.25</v>
      </c>
      <c r="AN130" s="40">
        <f t="shared" si="79"/>
        <v>6536.375</v>
      </c>
      <c r="AO130" s="40">
        <f t="shared" si="80"/>
        <v>7190.125</v>
      </c>
    </row>
    <row r="131" spans="1:41" x14ac:dyDescent="0.3">
      <c r="A131" s="33" t="s">
        <v>39</v>
      </c>
      <c r="B131" s="34" t="s">
        <v>177</v>
      </c>
      <c r="C131" s="35" t="s">
        <v>41</v>
      </c>
      <c r="D131" s="36" t="s">
        <v>42</v>
      </c>
      <c r="E131" s="33" t="s">
        <v>43</v>
      </c>
      <c r="F131" s="41">
        <v>11373</v>
      </c>
      <c r="G131" s="41">
        <v>12636</v>
      </c>
      <c r="H131" s="41">
        <v>12633</v>
      </c>
      <c r="I131" s="41">
        <v>14036</v>
      </c>
      <c r="J131" s="41">
        <v>13896</v>
      </c>
      <c r="K131" s="41">
        <v>15440</v>
      </c>
      <c r="L131" s="41">
        <v>15286</v>
      </c>
      <c r="M131" s="41">
        <v>16984</v>
      </c>
      <c r="N131" s="41">
        <v>16815</v>
      </c>
      <c r="O131" s="41">
        <v>18683</v>
      </c>
      <c r="P131" s="41">
        <v>98</v>
      </c>
      <c r="Q131" s="41">
        <v>108</v>
      </c>
      <c r="R131" s="38">
        <f t="shared" si="64"/>
        <v>120.96</v>
      </c>
      <c r="S131" s="41">
        <v>58</v>
      </c>
      <c r="T131" s="41">
        <v>64</v>
      </c>
      <c r="U131" s="41">
        <v>71</v>
      </c>
      <c r="V131" s="39">
        <f t="shared" si="81"/>
        <v>117</v>
      </c>
      <c r="W131" s="38">
        <f t="shared" si="65"/>
        <v>156</v>
      </c>
      <c r="X131" s="40">
        <v>130</v>
      </c>
      <c r="Y131" s="38">
        <f t="shared" si="66"/>
        <v>97.5</v>
      </c>
      <c r="Z131" s="38">
        <f t="shared" si="67"/>
        <v>87.75</v>
      </c>
      <c r="AA131" s="38">
        <f t="shared" si="68"/>
        <v>85.995000000000005</v>
      </c>
      <c r="AB131" s="38">
        <v>15</v>
      </c>
      <c r="AC131" s="41">
        <v>17.100000000000001</v>
      </c>
      <c r="AD131" s="41">
        <f t="shared" si="69"/>
        <v>85.995000000000005</v>
      </c>
      <c r="AE131" s="38">
        <f t="shared" si="70"/>
        <v>84.275100000000009</v>
      </c>
      <c r="AF131" s="38">
        <f t="shared" si="71"/>
        <v>1516.4</v>
      </c>
      <c r="AG131" s="38">
        <f t="shared" si="72"/>
        <v>1684.4</v>
      </c>
      <c r="AH131" s="38">
        <f t="shared" si="73"/>
        <v>1852.8</v>
      </c>
      <c r="AI131" s="42">
        <f t="shared" si="74"/>
        <v>1910.75</v>
      </c>
      <c r="AJ131" s="42">
        <f t="shared" si="75"/>
        <v>2101.875</v>
      </c>
      <c r="AK131" s="38">
        <f t="shared" si="76"/>
        <v>1421.625</v>
      </c>
      <c r="AL131" s="38">
        <f t="shared" si="77"/>
        <v>1579.125</v>
      </c>
      <c r="AM131" s="38">
        <f t="shared" si="78"/>
        <v>1737</v>
      </c>
      <c r="AN131" s="40">
        <f t="shared" si="79"/>
        <v>1910.75</v>
      </c>
      <c r="AO131" s="40">
        <f t="shared" si="80"/>
        <v>2101.875</v>
      </c>
    </row>
    <row r="132" spans="1:41" x14ac:dyDescent="0.3">
      <c r="A132" s="33" t="s">
        <v>39</v>
      </c>
      <c r="B132" s="34" t="s">
        <v>178</v>
      </c>
      <c r="C132" s="35" t="s">
        <v>41</v>
      </c>
      <c r="D132" s="58" t="s">
        <v>42</v>
      </c>
      <c r="E132" s="33" t="s">
        <v>43</v>
      </c>
      <c r="F132" s="41">
        <v>38902</v>
      </c>
      <c r="G132" s="41">
        <v>43224</v>
      </c>
      <c r="H132" s="41">
        <v>43216</v>
      </c>
      <c r="I132" s="41">
        <v>48017</v>
      </c>
      <c r="J132" s="41">
        <v>47538</v>
      </c>
      <c r="K132" s="41">
        <v>52819</v>
      </c>
      <c r="L132" s="41">
        <v>52291</v>
      </c>
      <c r="M132" s="41">
        <v>58101</v>
      </c>
      <c r="N132" s="41">
        <v>57521</v>
      </c>
      <c r="O132" s="41">
        <v>63912</v>
      </c>
      <c r="P132" s="41">
        <v>334</v>
      </c>
      <c r="Q132" s="41">
        <v>368</v>
      </c>
      <c r="R132" s="38">
        <f t="shared" si="64"/>
        <v>412.15999999999997</v>
      </c>
      <c r="S132" s="41">
        <v>196</v>
      </c>
      <c r="T132" s="41">
        <v>217</v>
      </c>
      <c r="U132" s="41">
        <v>239</v>
      </c>
      <c r="V132" s="39">
        <f t="shared" si="81"/>
        <v>117</v>
      </c>
      <c r="W132" s="38">
        <f t="shared" si="65"/>
        <v>156</v>
      </c>
      <c r="X132" s="40">
        <v>130</v>
      </c>
      <c r="Y132" s="38">
        <f t="shared" si="66"/>
        <v>97.5</v>
      </c>
      <c r="Z132" s="38">
        <f t="shared" si="67"/>
        <v>87.75</v>
      </c>
      <c r="AA132" s="38">
        <f t="shared" si="68"/>
        <v>85.995000000000005</v>
      </c>
      <c r="AB132" s="38">
        <v>60</v>
      </c>
      <c r="AC132" s="41">
        <v>58.5</v>
      </c>
      <c r="AD132" s="41">
        <f t="shared" si="69"/>
        <v>85.995000000000005</v>
      </c>
      <c r="AE132" s="38">
        <f t="shared" si="70"/>
        <v>84.275100000000009</v>
      </c>
      <c r="AF132" s="38">
        <f t="shared" si="71"/>
        <v>5186.9333333333334</v>
      </c>
      <c r="AG132" s="38">
        <f t="shared" si="72"/>
        <v>5762.1333333333332</v>
      </c>
      <c r="AH132" s="38">
        <f t="shared" si="73"/>
        <v>6338.4</v>
      </c>
      <c r="AI132" s="42">
        <f t="shared" si="74"/>
        <v>6536.375</v>
      </c>
      <c r="AJ132" s="42">
        <f t="shared" si="75"/>
        <v>7190.125</v>
      </c>
      <c r="AK132" s="38">
        <f t="shared" si="76"/>
        <v>4862.75</v>
      </c>
      <c r="AL132" s="38">
        <f t="shared" si="77"/>
        <v>5402</v>
      </c>
      <c r="AM132" s="38">
        <f t="shared" si="78"/>
        <v>5942.25</v>
      </c>
      <c r="AN132" s="40">
        <f t="shared" si="79"/>
        <v>6536.375</v>
      </c>
      <c r="AO132" s="40">
        <f t="shared" si="80"/>
        <v>7190.125</v>
      </c>
    </row>
    <row r="133" spans="1:41" x14ac:dyDescent="0.3">
      <c r="A133" s="33" t="s">
        <v>48</v>
      </c>
      <c r="B133" s="34" t="s">
        <v>179</v>
      </c>
      <c r="C133" s="35" t="s">
        <v>41</v>
      </c>
      <c r="D133" s="58" t="s">
        <v>42</v>
      </c>
      <c r="E133" s="33" t="s">
        <v>43</v>
      </c>
      <c r="F133" s="41">
        <v>38902</v>
      </c>
      <c r="G133" s="41">
        <v>43224</v>
      </c>
      <c r="H133" s="41">
        <v>43216</v>
      </c>
      <c r="I133" s="41">
        <v>48017</v>
      </c>
      <c r="J133" s="41">
        <v>47538</v>
      </c>
      <c r="K133" s="41">
        <v>52819</v>
      </c>
      <c r="L133" s="41">
        <v>52291</v>
      </c>
      <c r="M133" s="41">
        <v>58101</v>
      </c>
      <c r="N133" s="41">
        <v>57521</v>
      </c>
      <c r="O133" s="41">
        <v>63912</v>
      </c>
      <c r="P133" s="41">
        <v>334</v>
      </c>
      <c r="Q133" s="41">
        <v>368</v>
      </c>
      <c r="R133" s="38">
        <f t="shared" ref="R133:R176" si="82">Q133+(Q133*12%)</f>
        <v>412.15999999999997</v>
      </c>
      <c r="S133" s="41">
        <v>196</v>
      </c>
      <c r="T133" s="41">
        <v>217</v>
      </c>
      <c r="U133" s="41">
        <v>239</v>
      </c>
      <c r="V133" s="39">
        <f t="shared" si="81"/>
        <v>112.5</v>
      </c>
      <c r="W133" s="38">
        <f t="shared" ref="W133:W176" si="83">X133*1.2</f>
        <v>150</v>
      </c>
      <c r="X133" s="40">
        <v>125</v>
      </c>
      <c r="Y133" s="38">
        <f t="shared" ref="Y133:Y176" si="84">X133*0.75</f>
        <v>93.75</v>
      </c>
      <c r="Z133" s="38">
        <f t="shared" ref="Z133:Z176" si="85">Y133-(Y133*10%)</f>
        <v>84.375</v>
      </c>
      <c r="AA133" s="38">
        <f t="shared" ref="AA133:AA176" si="86">Z133-(Z133*0.02)</f>
        <v>82.6875</v>
      </c>
      <c r="AB133" s="38">
        <v>60</v>
      </c>
      <c r="AC133" s="41">
        <v>58.5</v>
      </c>
      <c r="AD133" s="41">
        <f t="shared" ref="AD133:AD176" si="87">AA133</f>
        <v>82.6875</v>
      </c>
      <c r="AE133" s="38">
        <f t="shared" ref="AE133:AE176" si="88">AD133-(AD133*2%)</f>
        <v>81.033749999999998</v>
      </c>
      <c r="AF133" s="38">
        <f t="shared" ref="AF133:AF176" si="89">F133/7.5</f>
        <v>5186.9333333333334</v>
      </c>
      <c r="AG133" s="38">
        <f t="shared" ref="AG133:AG176" si="90">H133/7.5</f>
        <v>5762.1333333333332</v>
      </c>
      <c r="AH133" s="38">
        <f t="shared" ref="AH133:AH176" si="91">J133/7.5</f>
        <v>6338.4</v>
      </c>
      <c r="AI133" s="42">
        <f t="shared" ref="AI133:AI176" si="92">L133/8</f>
        <v>6536.375</v>
      </c>
      <c r="AJ133" s="42">
        <f t="shared" ref="AJ133:AJ176" si="93">N133/8</f>
        <v>7190.125</v>
      </c>
      <c r="AK133" s="38">
        <f t="shared" ref="AK133:AK176" si="94">F133/8</f>
        <v>4862.75</v>
      </c>
      <c r="AL133" s="38">
        <f t="shared" ref="AL133:AL176" si="95">H133/8</f>
        <v>5402</v>
      </c>
      <c r="AM133" s="38">
        <f t="shared" ref="AM133:AM176" si="96">J133/8</f>
        <v>5942.25</v>
      </c>
      <c r="AN133" s="40">
        <f t="shared" ref="AN133:AN176" si="97">L133/8</f>
        <v>6536.375</v>
      </c>
      <c r="AO133" s="40">
        <f t="shared" ref="AO133:AO176" si="98">N133/8</f>
        <v>7190.125</v>
      </c>
    </row>
    <row r="134" spans="1:41" x14ac:dyDescent="0.3">
      <c r="A134" s="33" t="s">
        <v>54</v>
      </c>
      <c r="B134" s="34" t="s">
        <v>180</v>
      </c>
      <c r="C134" s="35" t="s">
        <v>41</v>
      </c>
      <c r="D134" s="58" t="s">
        <v>42</v>
      </c>
      <c r="E134" s="33" t="s">
        <v>43</v>
      </c>
      <c r="F134" s="41">
        <v>38902</v>
      </c>
      <c r="G134" s="41">
        <v>43224</v>
      </c>
      <c r="H134" s="41">
        <v>43216</v>
      </c>
      <c r="I134" s="41">
        <v>48017</v>
      </c>
      <c r="J134" s="41">
        <v>47538</v>
      </c>
      <c r="K134" s="41">
        <v>52819</v>
      </c>
      <c r="L134" s="41">
        <v>52291</v>
      </c>
      <c r="M134" s="41">
        <v>58101</v>
      </c>
      <c r="N134" s="41">
        <v>57521</v>
      </c>
      <c r="O134" s="41">
        <v>63912</v>
      </c>
      <c r="P134" s="41">
        <v>334</v>
      </c>
      <c r="Q134" s="41">
        <v>368</v>
      </c>
      <c r="R134" s="38">
        <f t="shared" si="82"/>
        <v>412.15999999999997</v>
      </c>
      <c r="S134" s="41">
        <v>196</v>
      </c>
      <c r="T134" s="41">
        <v>217</v>
      </c>
      <c r="U134" s="41">
        <v>239</v>
      </c>
      <c r="V134" s="39">
        <f t="shared" ref="V134:V176" si="99">W134*0.75</f>
        <v>117</v>
      </c>
      <c r="W134" s="38">
        <f t="shared" si="83"/>
        <v>156</v>
      </c>
      <c r="X134" s="40">
        <v>130</v>
      </c>
      <c r="Y134" s="38">
        <f t="shared" si="84"/>
        <v>97.5</v>
      </c>
      <c r="Z134" s="38">
        <f t="shared" si="85"/>
        <v>87.75</v>
      </c>
      <c r="AA134" s="38">
        <f t="shared" si="86"/>
        <v>85.995000000000005</v>
      </c>
      <c r="AB134" s="38">
        <v>60</v>
      </c>
      <c r="AC134" s="41">
        <v>58.5</v>
      </c>
      <c r="AD134" s="41">
        <f t="shared" si="87"/>
        <v>85.995000000000005</v>
      </c>
      <c r="AE134" s="38">
        <f t="shared" si="88"/>
        <v>84.275100000000009</v>
      </c>
      <c r="AF134" s="38">
        <f t="shared" si="89"/>
        <v>5186.9333333333334</v>
      </c>
      <c r="AG134" s="38">
        <f t="shared" si="90"/>
        <v>5762.1333333333332</v>
      </c>
      <c r="AH134" s="38">
        <f t="shared" si="91"/>
        <v>6338.4</v>
      </c>
      <c r="AI134" s="42">
        <f t="shared" si="92"/>
        <v>6536.375</v>
      </c>
      <c r="AJ134" s="42">
        <f t="shared" si="93"/>
        <v>7190.125</v>
      </c>
      <c r="AK134" s="38">
        <f t="shared" si="94"/>
        <v>4862.75</v>
      </c>
      <c r="AL134" s="38">
        <f t="shared" si="95"/>
        <v>5402</v>
      </c>
      <c r="AM134" s="38">
        <f t="shared" si="96"/>
        <v>5942.25</v>
      </c>
      <c r="AN134" s="40">
        <f t="shared" si="97"/>
        <v>6536.375</v>
      </c>
      <c r="AO134" s="40">
        <f t="shared" si="98"/>
        <v>7190.125</v>
      </c>
    </row>
    <row r="135" spans="1:41" x14ac:dyDescent="0.3">
      <c r="A135" s="33" t="s">
        <v>54</v>
      </c>
      <c r="B135" s="34" t="s">
        <v>181</v>
      </c>
      <c r="C135" s="35" t="s">
        <v>41</v>
      </c>
      <c r="D135" s="58" t="s">
        <v>42</v>
      </c>
      <c r="E135" s="33" t="s">
        <v>43</v>
      </c>
      <c r="F135" s="41">
        <v>38902</v>
      </c>
      <c r="G135" s="41">
        <v>43224</v>
      </c>
      <c r="H135" s="41">
        <v>43216</v>
      </c>
      <c r="I135" s="41">
        <v>48017</v>
      </c>
      <c r="J135" s="41">
        <v>47538</v>
      </c>
      <c r="K135" s="41">
        <v>52819</v>
      </c>
      <c r="L135" s="41">
        <v>52291</v>
      </c>
      <c r="M135" s="41">
        <v>58101</v>
      </c>
      <c r="N135" s="41">
        <v>57521</v>
      </c>
      <c r="O135" s="41">
        <v>63912</v>
      </c>
      <c r="P135" s="41">
        <v>334</v>
      </c>
      <c r="Q135" s="41">
        <v>368</v>
      </c>
      <c r="R135" s="38">
        <f t="shared" si="82"/>
        <v>412.15999999999997</v>
      </c>
      <c r="S135" s="41">
        <v>196</v>
      </c>
      <c r="T135" s="41">
        <v>217</v>
      </c>
      <c r="U135" s="41">
        <v>239</v>
      </c>
      <c r="V135" s="39">
        <f t="shared" si="99"/>
        <v>117</v>
      </c>
      <c r="W135" s="38">
        <f t="shared" si="83"/>
        <v>156</v>
      </c>
      <c r="X135" s="40">
        <v>130</v>
      </c>
      <c r="Y135" s="38">
        <f t="shared" si="84"/>
        <v>97.5</v>
      </c>
      <c r="Z135" s="38">
        <f t="shared" si="85"/>
        <v>87.75</v>
      </c>
      <c r="AA135" s="38">
        <f t="shared" si="86"/>
        <v>85.995000000000005</v>
      </c>
      <c r="AB135" s="38">
        <v>60</v>
      </c>
      <c r="AC135" s="41">
        <v>58.5</v>
      </c>
      <c r="AD135" s="41">
        <f t="shared" si="87"/>
        <v>85.995000000000005</v>
      </c>
      <c r="AE135" s="38">
        <f t="shared" si="88"/>
        <v>84.275100000000009</v>
      </c>
      <c r="AF135" s="38">
        <f t="shared" si="89"/>
        <v>5186.9333333333334</v>
      </c>
      <c r="AG135" s="38">
        <f t="shared" si="90"/>
        <v>5762.1333333333332</v>
      </c>
      <c r="AH135" s="38">
        <f t="shared" si="91"/>
        <v>6338.4</v>
      </c>
      <c r="AI135" s="42">
        <f t="shared" si="92"/>
        <v>6536.375</v>
      </c>
      <c r="AJ135" s="42">
        <f t="shared" si="93"/>
        <v>7190.125</v>
      </c>
      <c r="AK135" s="38">
        <f t="shared" si="94"/>
        <v>4862.75</v>
      </c>
      <c r="AL135" s="38">
        <f t="shared" si="95"/>
        <v>5402</v>
      </c>
      <c r="AM135" s="38">
        <f t="shared" si="96"/>
        <v>5942.25</v>
      </c>
      <c r="AN135" s="40">
        <f t="shared" si="97"/>
        <v>6536.375</v>
      </c>
      <c r="AO135" s="40">
        <f t="shared" si="98"/>
        <v>7190.125</v>
      </c>
    </row>
    <row r="136" spans="1:41" x14ac:dyDescent="0.3">
      <c r="A136" s="33" t="s">
        <v>74</v>
      </c>
      <c r="B136" s="34" t="s">
        <v>182</v>
      </c>
      <c r="C136" s="35" t="s">
        <v>41</v>
      </c>
      <c r="D136" s="58" t="s">
        <v>42</v>
      </c>
      <c r="E136" s="33" t="s">
        <v>43</v>
      </c>
      <c r="F136" s="41">
        <v>32919</v>
      </c>
      <c r="G136" s="41">
        <v>36576</v>
      </c>
      <c r="H136" s="41">
        <v>36567</v>
      </c>
      <c r="I136" s="41">
        <v>40630</v>
      </c>
      <c r="J136" s="41">
        <v>40224</v>
      </c>
      <c r="K136" s="41">
        <v>44693</v>
      </c>
      <c r="L136" s="41">
        <v>44247</v>
      </c>
      <c r="M136" s="41">
        <v>49163</v>
      </c>
      <c r="N136" s="41">
        <v>48672</v>
      </c>
      <c r="O136" s="41">
        <v>54080</v>
      </c>
      <c r="P136" s="41">
        <v>283</v>
      </c>
      <c r="Q136" s="41">
        <v>312</v>
      </c>
      <c r="R136" s="38">
        <f t="shared" si="82"/>
        <v>349.44</v>
      </c>
      <c r="S136" s="41">
        <v>166</v>
      </c>
      <c r="T136" s="41">
        <v>184</v>
      </c>
      <c r="U136" s="41">
        <v>203</v>
      </c>
      <c r="V136" s="39">
        <f t="shared" si="99"/>
        <v>117</v>
      </c>
      <c r="W136" s="38">
        <f t="shared" si="83"/>
        <v>156</v>
      </c>
      <c r="X136" s="40">
        <v>130</v>
      </c>
      <c r="Y136" s="38">
        <f t="shared" si="84"/>
        <v>97.5</v>
      </c>
      <c r="Z136" s="38">
        <f t="shared" si="85"/>
        <v>87.75</v>
      </c>
      <c r="AA136" s="38">
        <f t="shared" si="86"/>
        <v>85.995000000000005</v>
      </c>
      <c r="AB136" s="38">
        <v>50</v>
      </c>
      <c r="AC136" s="41">
        <v>49.5</v>
      </c>
      <c r="AD136" s="41">
        <f t="shared" si="87"/>
        <v>85.995000000000005</v>
      </c>
      <c r="AE136" s="38">
        <f t="shared" si="88"/>
        <v>84.275100000000009</v>
      </c>
      <c r="AF136" s="38">
        <f t="shared" si="89"/>
        <v>4389.2</v>
      </c>
      <c r="AG136" s="38">
        <f t="shared" si="90"/>
        <v>4875.6000000000004</v>
      </c>
      <c r="AH136" s="38">
        <f t="shared" si="91"/>
        <v>5363.2</v>
      </c>
      <c r="AI136" s="42">
        <f t="shared" si="92"/>
        <v>5530.875</v>
      </c>
      <c r="AJ136" s="42">
        <f t="shared" si="93"/>
        <v>6084</v>
      </c>
      <c r="AK136" s="38">
        <f t="shared" si="94"/>
        <v>4114.875</v>
      </c>
      <c r="AL136" s="38">
        <f t="shared" si="95"/>
        <v>4570.875</v>
      </c>
      <c r="AM136" s="38">
        <f t="shared" si="96"/>
        <v>5028</v>
      </c>
      <c r="AN136" s="40">
        <f t="shared" si="97"/>
        <v>5530.875</v>
      </c>
      <c r="AO136" s="40">
        <f t="shared" si="98"/>
        <v>6084</v>
      </c>
    </row>
    <row r="137" spans="1:41" x14ac:dyDescent="0.3">
      <c r="A137" s="33" t="s">
        <v>39</v>
      </c>
      <c r="B137" s="34" t="s">
        <v>183</v>
      </c>
      <c r="C137" s="35" t="s">
        <v>41</v>
      </c>
      <c r="D137" s="36" t="s">
        <v>42</v>
      </c>
      <c r="E137" s="33" t="s">
        <v>43</v>
      </c>
      <c r="F137" s="41">
        <v>8262</v>
      </c>
      <c r="G137" s="41">
        <v>9180</v>
      </c>
      <c r="H137" s="41">
        <v>9180</v>
      </c>
      <c r="I137" s="41">
        <v>10200</v>
      </c>
      <c r="J137" s="41">
        <v>10530</v>
      </c>
      <c r="K137" s="41">
        <v>11700</v>
      </c>
      <c r="L137" s="41">
        <v>11583</v>
      </c>
      <c r="M137" s="41">
        <v>12870</v>
      </c>
      <c r="N137" s="41">
        <v>12742</v>
      </c>
      <c r="O137" s="41">
        <v>14157</v>
      </c>
      <c r="P137" s="41">
        <v>98</v>
      </c>
      <c r="Q137" s="41">
        <v>108</v>
      </c>
      <c r="R137" s="38">
        <f t="shared" si="82"/>
        <v>120.96</v>
      </c>
      <c r="S137" s="41">
        <v>58</v>
      </c>
      <c r="T137" s="41">
        <v>64</v>
      </c>
      <c r="U137" s="41">
        <v>71</v>
      </c>
      <c r="V137" s="39">
        <f t="shared" si="99"/>
        <v>99</v>
      </c>
      <c r="W137" s="38">
        <f t="shared" si="83"/>
        <v>132</v>
      </c>
      <c r="X137" s="40">
        <v>110</v>
      </c>
      <c r="Y137" s="38">
        <f t="shared" si="84"/>
        <v>82.5</v>
      </c>
      <c r="Z137" s="38">
        <f t="shared" si="85"/>
        <v>74.25</v>
      </c>
      <c r="AA137" s="38">
        <f t="shared" si="86"/>
        <v>72.765000000000001</v>
      </c>
      <c r="AB137" s="38">
        <v>15</v>
      </c>
      <c r="AC137" s="41">
        <v>17.100000000000001</v>
      </c>
      <c r="AD137" s="41">
        <f t="shared" si="87"/>
        <v>72.765000000000001</v>
      </c>
      <c r="AE137" s="38">
        <f t="shared" si="88"/>
        <v>71.309700000000007</v>
      </c>
      <c r="AF137" s="38">
        <f t="shared" si="89"/>
        <v>1101.5999999999999</v>
      </c>
      <c r="AG137" s="38">
        <f t="shared" si="90"/>
        <v>1224</v>
      </c>
      <c r="AH137" s="38">
        <f t="shared" si="91"/>
        <v>1404</v>
      </c>
      <c r="AI137" s="42">
        <f t="shared" si="92"/>
        <v>1447.875</v>
      </c>
      <c r="AJ137" s="42">
        <f t="shared" si="93"/>
        <v>1592.75</v>
      </c>
      <c r="AK137" s="38">
        <f t="shared" si="94"/>
        <v>1032.75</v>
      </c>
      <c r="AL137" s="38">
        <f t="shared" si="95"/>
        <v>1147.5</v>
      </c>
      <c r="AM137" s="38">
        <f t="shared" si="96"/>
        <v>1316.25</v>
      </c>
      <c r="AN137" s="40">
        <f t="shared" si="97"/>
        <v>1447.875</v>
      </c>
      <c r="AO137" s="40">
        <f t="shared" si="98"/>
        <v>1592.75</v>
      </c>
    </row>
    <row r="138" spans="1:41" x14ac:dyDescent="0.3">
      <c r="A138" s="33" t="s">
        <v>39</v>
      </c>
      <c r="B138" s="34" t="s">
        <v>184</v>
      </c>
      <c r="C138" s="35" t="s">
        <v>41</v>
      </c>
      <c r="D138" s="58" t="s">
        <v>42</v>
      </c>
      <c r="E138" s="33" t="s">
        <v>43</v>
      </c>
      <c r="F138" s="41">
        <v>26936</v>
      </c>
      <c r="G138" s="41">
        <v>29928</v>
      </c>
      <c r="H138" s="41">
        <v>29919</v>
      </c>
      <c r="I138" s="41">
        <v>33243</v>
      </c>
      <c r="J138" s="41">
        <v>32911</v>
      </c>
      <c r="K138" s="41">
        <v>36567</v>
      </c>
      <c r="L138" s="41">
        <v>36202</v>
      </c>
      <c r="M138" s="41">
        <v>40224</v>
      </c>
      <c r="N138" s="41">
        <v>39823</v>
      </c>
      <c r="O138" s="41">
        <v>44247</v>
      </c>
      <c r="P138" s="41">
        <v>231</v>
      </c>
      <c r="Q138" s="41">
        <v>255</v>
      </c>
      <c r="R138" s="38">
        <f t="shared" si="82"/>
        <v>285.60000000000002</v>
      </c>
      <c r="S138" s="41">
        <v>135</v>
      </c>
      <c r="T138" s="41">
        <v>150</v>
      </c>
      <c r="U138" s="41">
        <v>165</v>
      </c>
      <c r="V138" s="39">
        <f t="shared" si="99"/>
        <v>81</v>
      </c>
      <c r="W138" s="38">
        <f t="shared" si="83"/>
        <v>108</v>
      </c>
      <c r="X138" s="40">
        <v>90</v>
      </c>
      <c r="Y138" s="38">
        <f t="shared" si="84"/>
        <v>67.5</v>
      </c>
      <c r="Z138" s="38">
        <f t="shared" si="85"/>
        <v>60.75</v>
      </c>
      <c r="AA138" s="38">
        <f t="shared" si="86"/>
        <v>59.534999999999997</v>
      </c>
      <c r="AB138" s="38">
        <v>40</v>
      </c>
      <c r="AC138" s="41">
        <v>40.5</v>
      </c>
      <c r="AD138" s="41">
        <f t="shared" si="87"/>
        <v>59.534999999999997</v>
      </c>
      <c r="AE138" s="38">
        <f t="shared" si="88"/>
        <v>58.344299999999997</v>
      </c>
      <c r="AF138" s="38">
        <f t="shared" si="89"/>
        <v>3591.4666666666667</v>
      </c>
      <c r="AG138" s="38">
        <f t="shared" si="90"/>
        <v>3989.2</v>
      </c>
      <c r="AH138" s="38">
        <f t="shared" si="91"/>
        <v>4388.1333333333332</v>
      </c>
      <c r="AI138" s="42">
        <f t="shared" si="92"/>
        <v>4525.25</v>
      </c>
      <c r="AJ138" s="42">
        <f t="shared" si="93"/>
        <v>4977.875</v>
      </c>
      <c r="AK138" s="38">
        <f t="shared" si="94"/>
        <v>3367</v>
      </c>
      <c r="AL138" s="38">
        <f t="shared" si="95"/>
        <v>3739.875</v>
      </c>
      <c r="AM138" s="38">
        <f t="shared" si="96"/>
        <v>4113.875</v>
      </c>
      <c r="AN138" s="40">
        <f t="shared" si="97"/>
        <v>4525.25</v>
      </c>
      <c r="AO138" s="40">
        <f t="shared" si="98"/>
        <v>4977.875</v>
      </c>
    </row>
    <row r="139" spans="1:41" x14ac:dyDescent="0.3">
      <c r="A139" s="33" t="s">
        <v>74</v>
      </c>
      <c r="B139" s="34" t="s">
        <v>185</v>
      </c>
      <c r="C139" s="35" t="s">
        <v>41</v>
      </c>
      <c r="D139" s="58" t="s">
        <v>42</v>
      </c>
      <c r="E139" s="33" t="s">
        <v>43</v>
      </c>
      <c r="F139" s="41">
        <v>29117</v>
      </c>
      <c r="G139" s="41">
        <v>32352</v>
      </c>
      <c r="H139" s="41">
        <v>32346</v>
      </c>
      <c r="I139" s="41">
        <v>35940</v>
      </c>
      <c r="J139" s="41">
        <v>35581</v>
      </c>
      <c r="K139" s="41">
        <v>39534</v>
      </c>
      <c r="L139" s="41">
        <v>39140</v>
      </c>
      <c r="M139" s="41">
        <v>43488</v>
      </c>
      <c r="N139" s="41">
        <v>43054</v>
      </c>
      <c r="O139" s="41">
        <v>47837</v>
      </c>
      <c r="P139" s="41">
        <v>283</v>
      </c>
      <c r="Q139" s="41">
        <v>312</v>
      </c>
      <c r="R139" s="38">
        <f t="shared" si="82"/>
        <v>349.44</v>
      </c>
      <c r="S139" s="41">
        <v>166</v>
      </c>
      <c r="T139" s="41">
        <v>184</v>
      </c>
      <c r="U139" s="41">
        <v>203</v>
      </c>
      <c r="V139" s="39">
        <f t="shared" si="99"/>
        <v>99</v>
      </c>
      <c r="W139" s="38">
        <f t="shared" si="83"/>
        <v>132</v>
      </c>
      <c r="X139" s="40">
        <v>110</v>
      </c>
      <c r="Y139" s="38">
        <f t="shared" si="84"/>
        <v>82.5</v>
      </c>
      <c r="Z139" s="38">
        <f t="shared" si="85"/>
        <v>74.25</v>
      </c>
      <c r="AA139" s="38">
        <f t="shared" si="86"/>
        <v>72.765000000000001</v>
      </c>
      <c r="AB139" s="38">
        <v>50</v>
      </c>
      <c r="AC139" s="41">
        <v>49.5</v>
      </c>
      <c r="AD139" s="41">
        <f t="shared" si="87"/>
        <v>72.765000000000001</v>
      </c>
      <c r="AE139" s="38">
        <f t="shared" si="88"/>
        <v>71.309700000000007</v>
      </c>
      <c r="AF139" s="38">
        <f t="shared" si="89"/>
        <v>3882.2666666666669</v>
      </c>
      <c r="AG139" s="38">
        <f t="shared" si="90"/>
        <v>4312.8</v>
      </c>
      <c r="AH139" s="38">
        <f t="shared" si="91"/>
        <v>4744.1333333333332</v>
      </c>
      <c r="AI139" s="42">
        <f t="shared" si="92"/>
        <v>4892.5</v>
      </c>
      <c r="AJ139" s="42">
        <f t="shared" si="93"/>
        <v>5381.75</v>
      </c>
      <c r="AK139" s="38">
        <f t="shared" si="94"/>
        <v>3639.625</v>
      </c>
      <c r="AL139" s="38">
        <f t="shared" si="95"/>
        <v>4043.25</v>
      </c>
      <c r="AM139" s="38">
        <f t="shared" si="96"/>
        <v>4447.625</v>
      </c>
      <c r="AN139" s="40">
        <f t="shared" si="97"/>
        <v>4892.5</v>
      </c>
      <c r="AO139" s="40">
        <f t="shared" si="98"/>
        <v>5381.75</v>
      </c>
    </row>
    <row r="140" spans="1:41" x14ac:dyDescent="0.3">
      <c r="A140" s="33" t="s">
        <v>48</v>
      </c>
      <c r="B140" s="34" t="s">
        <v>186</v>
      </c>
      <c r="C140" s="35" t="s">
        <v>41</v>
      </c>
      <c r="D140" s="58" t="s">
        <v>42</v>
      </c>
      <c r="E140" s="33" t="s">
        <v>43</v>
      </c>
      <c r="F140" s="41">
        <v>38902</v>
      </c>
      <c r="G140" s="41">
        <v>43224</v>
      </c>
      <c r="H140" s="41">
        <v>43216</v>
      </c>
      <c r="I140" s="41">
        <v>48017</v>
      </c>
      <c r="J140" s="41">
        <v>47538</v>
      </c>
      <c r="K140" s="41">
        <v>52819</v>
      </c>
      <c r="L140" s="41">
        <v>52291</v>
      </c>
      <c r="M140" s="41">
        <v>58101</v>
      </c>
      <c r="N140" s="41">
        <v>57521</v>
      </c>
      <c r="O140" s="41">
        <v>63912</v>
      </c>
      <c r="P140" s="41">
        <v>334</v>
      </c>
      <c r="Q140" s="41">
        <v>368</v>
      </c>
      <c r="R140" s="38">
        <f t="shared" si="82"/>
        <v>412.15999999999997</v>
      </c>
      <c r="S140" s="41">
        <v>196</v>
      </c>
      <c r="T140" s="41">
        <v>217</v>
      </c>
      <c r="U140" s="41">
        <v>239</v>
      </c>
      <c r="V140" s="39">
        <f t="shared" si="99"/>
        <v>117</v>
      </c>
      <c r="W140" s="38">
        <f t="shared" si="83"/>
        <v>156</v>
      </c>
      <c r="X140" s="40">
        <v>130</v>
      </c>
      <c r="Y140" s="38">
        <f t="shared" si="84"/>
        <v>97.5</v>
      </c>
      <c r="Z140" s="38">
        <f t="shared" si="85"/>
        <v>87.75</v>
      </c>
      <c r="AA140" s="38">
        <f t="shared" si="86"/>
        <v>85.995000000000005</v>
      </c>
      <c r="AB140" s="38">
        <v>60</v>
      </c>
      <c r="AC140" s="41">
        <v>58.5</v>
      </c>
      <c r="AD140" s="41">
        <f t="shared" si="87"/>
        <v>85.995000000000005</v>
      </c>
      <c r="AE140" s="38">
        <f t="shared" si="88"/>
        <v>84.275100000000009</v>
      </c>
      <c r="AF140" s="38">
        <f t="shared" si="89"/>
        <v>5186.9333333333334</v>
      </c>
      <c r="AG140" s="38">
        <f t="shared" si="90"/>
        <v>5762.1333333333332</v>
      </c>
      <c r="AH140" s="38">
        <f t="shared" si="91"/>
        <v>6338.4</v>
      </c>
      <c r="AI140" s="42">
        <f t="shared" si="92"/>
        <v>6536.375</v>
      </c>
      <c r="AJ140" s="42">
        <f t="shared" si="93"/>
        <v>7190.125</v>
      </c>
      <c r="AK140" s="38">
        <f t="shared" si="94"/>
        <v>4862.75</v>
      </c>
      <c r="AL140" s="38">
        <f t="shared" si="95"/>
        <v>5402</v>
      </c>
      <c r="AM140" s="38">
        <f t="shared" si="96"/>
        <v>5942.25</v>
      </c>
      <c r="AN140" s="40">
        <f t="shared" si="97"/>
        <v>6536.375</v>
      </c>
      <c r="AO140" s="40">
        <f t="shared" si="98"/>
        <v>7190.125</v>
      </c>
    </row>
    <row r="141" spans="1:41" x14ac:dyDescent="0.3">
      <c r="A141" s="33" t="s">
        <v>39</v>
      </c>
      <c r="B141" s="34" t="s">
        <v>187</v>
      </c>
      <c r="C141" s="35" t="s">
        <v>41</v>
      </c>
      <c r="D141" s="58" t="s">
        <v>42</v>
      </c>
      <c r="E141" s="33" t="s">
        <v>43</v>
      </c>
      <c r="F141" s="41">
        <v>38902</v>
      </c>
      <c r="G141" s="41">
        <v>43224</v>
      </c>
      <c r="H141" s="41">
        <v>43216</v>
      </c>
      <c r="I141" s="41">
        <v>48017</v>
      </c>
      <c r="J141" s="41">
        <v>47538</v>
      </c>
      <c r="K141" s="41">
        <v>52819</v>
      </c>
      <c r="L141" s="41">
        <v>52291</v>
      </c>
      <c r="M141" s="41">
        <v>58101</v>
      </c>
      <c r="N141" s="41">
        <v>57521</v>
      </c>
      <c r="O141" s="41">
        <v>63912</v>
      </c>
      <c r="P141" s="41">
        <v>334</v>
      </c>
      <c r="Q141" s="41">
        <v>368</v>
      </c>
      <c r="R141" s="38">
        <f t="shared" si="82"/>
        <v>412.15999999999997</v>
      </c>
      <c r="S141" s="41">
        <v>196</v>
      </c>
      <c r="T141" s="41">
        <v>217</v>
      </c>
      <c r="U141" s="41">
        <v>239</v>
      </c>
      <c r="V141" s="39">
        <f t="shared" si="99"/>
        <v>117</v>
      </c>
      <c r="W141" s="38">
        <f t="shared" si="83"/>
        <v>156</v>
      </c>
      <c r="X141" s="40">
        <v>130</v>
      </c>
      <c r="Y141" s="38">
        <f t="shared" si="84"/>
        <v>97.5</v>
      </c>
      <c r="Z141" s="38">
        <f t="shared" si="85"/>
        <v>87.75</v>
      </c>
      <c r="AA141" s="38">
        <f t="shared" si="86"/>
        <v>85.995000000000005</v>
      </c>
      <c r="AB141" s="38">
        <v>60</v>
      </c>
      <c r="AC141" s="41">
        <v>58.5</v>
      </c>
      <c r="AD141" s="41">
        <f t="shared" si="87"/>
        <v>85.995000000000005</v>
      </c>
      <c r="AE141" s="38">
        <f t="shared" si="88"/>
        <v>84.275100000000009</v>
      </c>
      <c r="AF141" s="38">
        <f t="shared" si="89"/>
        <v>5186.9333333333334</v>
      </c>
      <c r="AG141" s="38">
        <f t="shared" si="90"/>
        <v>5762.1333333333332</v>
      </c>
      <c r="AH141" s="38">
        <f t="shared" si="91"/>
        <v>6338.4</v>
      </c>
      <c r="AI141" s="42">
        <f t="shared" si="92"/>
        <v>6536.375</v>
      </c>
      <c r="AJ141" s="42">
        <f t="shared" si="93"/>
        <v>7190.125</v>
      </c>
      <c r="AK141" s="38">
        <f t="shared" si="94"/>
        <v>4862.75</v>
      </c>
      <c r="AL141" s="38">
        <f t="shared" si="95"/>
        <v>5402</v>
      </c>
      <c r="AM141" s="38">
        <f t="shared" si="96"/>
        <v>5942.25</v>
      </c>
      <c r="AN141" s="40">
        <f t="shared" si="97"/>
        <v>6536.375</v>
      </c>
      <c r="AO141" s="40">
        <f t="shared" si="98"/>
        <v>7190.125</v>
      </c>
    </row>
    <row r="142" spans="1:41" x14ac:dyDescent="0.3">
      <c r="A142" s="33" t="s">
        <v>48</v>
      </c>
      <c r="B142" s="34" t="s">
        <v>188</v>
      </c>
      <c r="C142" s="35" t="s">
        <v>41</v>
      </c>
      <c r="D142" s="58" t="s">
        <v>42</v>
      </c>
      <c r="E142" s="33" t="s">
        <v>43</v>
      </c>
      <c r="F142" s="41">
        <v>38902</v>
      </c>
      <c r="G142" s="41">
        <v>43224</v>
      </c>
      <c r="H142" s="41">
        <v>43216</v>
      </c>
      <c r="I142" s="41">
        <v>48017</v>
      </c>
      <c r="J142" s="41">
        <v>47538</v>
      </c>
      <c r="K142" s="41">
        <v>52819</v>
      </c>
      <c r="L142" s="41">
        <v>52291</v>
      </c>
      <c r="M142" s="41">
        <v>58101</v>
      </c>
      <c r="N142" s="41">
        <v>57521</v>
      </c>
      <c r="O142" s="41">
        <v>63912</v>
      </c>
      <c r="P142" s="41">
        <v>334</v>
      </c>
      <c r="Q142" s="41">
        <v>368</v>
      </c>
      <c r="R142" s="38">
        <f t="shared" si="82"/>
        <v>412.15999999999997</v>
      </c>
      <c r="S142" s="41">
        <v>196</v>
      </c>
      <c r="T142" s="41">
        <v>217</v>
      </c>
      <c r="U142" s="41">
        <v>239</v>
      </c>
      <c r="V142" s="39">
        <f t="shared" si="99"/>
        <v>117</v>
      </c>
      <c r="W142" s="38">
        <f t="shared" si="83"/>
        <v>156</v>
      </c>
      <c r="X142" s="40">
        <v>130</v>
      </c>
      <c r="Y142" s="38">
        <f t="shared" si="84"/>
        <v>97.5</v>
      </c>
      <c r="Z142" s="38">
        <f t="shared" si="85"/>
        <v>87.75</v>
      </c>
      <c r="AA142" s="38">
        <f t="shared" si="86"/>
        <v>85.995000000000005</v>
      </c>
      <c r="AB142" s="38">
        <v>60</v>
      </c>
      <c r="AC142" s="41">
        <v>58.5</v>
      </c>
      <c r="AD142" s="41">
        <f t="shared" si="87"/>
        <v>85.995000000000005</v>
      </c>
      <c r="AE142" s="38">
        <f t="shared" si="88"/>
        <v>84.275100000000009</v>
      </c>
      <c r="AF142" s="38">
        <f t="shared" si="89"/>
        <v>5186.9333333333334</v>
      </c>
      <c r="AG142" s="38">
        <f t="shared" si="90"/>
        <v>5762.1333333333332</v>
      </c>
      <c r="AH142" s="38">
        <f t="shared" si="91"/>
        <v>6338.4</v>
      </c>
      <c r="AI142" s="42">
        <f t="shared" si="92"/>
        <v>6536.375</v>
      </c>
      <c r="AJ142" s="42">
        <f t="shared" si="93"/>
        <v>7190.125</v>
      </c>
      <c r="AK142" s="38">
        <f t="shared" si="94"/>
        <v>4862.75</v>
      </c>
      <c r="AL142" s="38">
        <f t="shared" si="95"/>
        <v>5402</v>
      </c>
      <c r="AM142" s="38">
        <f t="shared" si="96"/>
        <v>5942.25</v>
      </c>
      <c r="AN142" s="40">
        <f t="shared" si="97"/>
        <v>6536.375</v>
      </c>
      <c r="AO142" s="40">
        <f t="shared" si="98"/>
        <v>7190.125</v>
      </c>
    </row>
    <row r="143" spans="1:41" x14ac:dyDescent="0.3">
      <c r="A143" s="33" t="s">
        <v>48</v>
      </c>
      <c r="B143" s="34" t="s">
        <v>189</v>
      </c>
      <c r="C143" s="35" t="s">
        <v>41</v>
      </c>
      <c r="D143" s="36" t="s">
        <v>42</v>
      </c>
      <c r="E143" s="33" t="s">
        <v>43</v>
      </c>
      <c r="F143" s="41">
        <v>38902</v>
      </c>
      <c r="G143" s="41">
        <v>43224</v>
      </c>
      <c r="H143" s="41">
        <v>43216</v>
      </c>
      <c r="I143" s="41">
        <v>48017</v>
      </c>
      <c r="J143" s="41">
        <v>47538</v>
      </c>
      <c r="K143" s="41">
        <v>52819</v>
      </c>
      <c r="L143" s="41">
        <v>52291</v>
      </c>
      <c r="M143" s="41">
        <v>58101</v>
      </c>
      <c r="N143" s="41">
        <v>57521</v>
      </c>
      <c r="O143" s="41">
        <v>63912</v>
      </c>
      <c r="P143" s="41">
        <v>334</v>
      </c>
      <c r="Q143" s="41">
        <v>368</v>
      </c>
      <c r="R143" s="38">
        <f t="shared" si="82"/>
        <v>412.15999999999997</v>
      </c>
      <c r="S143" s="41">
        <v>196</v>
      </c>
      <c r="T143" s="41">
        <v>217</v>
      </c>
      <c r="U143" s="41">
        <v>239</v>
      </c>
      <c r="V143" s="39">
        <f t="shared" si="99"/>
        <v>117</v>
      </c>
      <c r="W143" s="38">
        <f t="shared" si="83"/>
        <v>156</v>
      </c>
      <c r="X143" s="40">
        <v>130</v>
      </c>
      <c r="Y143" s="38">
        <f t="shared" si="84"/>
        <v>97.5</v>
      </c>
      <c r="Z143" s="38">
        <f t="shared" si="85"/>
        <v>87.75</v>
      </c>
      <c r="AA143" s="38">
        <f t="shared" si="86"/>
        <v>85.995000000000005</v>
      </c>
      <c r="AB143" s="38">
        <v>60</v>
      </c>
      <c r="AC143" s="41">
        <v>58.5</v>
      </c>
      <c r="AD143" s="41">
        <f t="shared" si="87"/>
        <v>85.995000000000005</v>
      </c>
      <c r="AE143" s="38">
        <f t="shared" si="88"/>
        <v>84.275100000000009</v>
      </c>
      <c r="AF143" s="38">
        <f t="shared" si="89"/>
        <v>5186.9333333333334</v>
      </c>
      <c r="AG143" s="38">
        <f t="shared" si="90"/>
        <v>5762.1333333333332</v>
      </c>
      <c r="AH143" s="38">
        <f t="shared" si="91"/>
        <v>6338.4</v>
      </c>
      <c r="AI143" s="42">
        <f t="shared" si="92"/>
        <v>6536.375</v>
      </c>
      <c r="AJ143" s="42">
        <f t="shared" si="93"/>
        <v>7190.125</v>
      </c>
      <c r="AK143" s="38">
        <f t="shared" si="94"/>
        <v>4862.75</v>
      </c>
      <c r="AL143" s="38">
        <f t="shared" si="95"/>
        <v>5402</v>
      </c>
      <c r="AM143" s="38">
        <f t="shared" si="96"/>
        <v>5942.25</v>
      </c>
      <c r="AN143" s="40">
        <f t="shared" si="97"/>
        <v>6536.375</v>
      </c>
      <c r="AO143" s="40">
        <f t="shared" si="98"/>
        <v>7190.125</v>
      </c>
    </row>
    <row r="144" spans="1:41" x14ac:dyDescent="0.3">
      <c r="A144" s="33" t="s">
        <v>51</v>
      </c>
      <c r="B144" s="34" t="s">
        <v>190</v>
      </c>
      <c r="C144" s="35" t="s">
        <v>41</v>
      </c>
      <c r="D144" s="36" t="s">
        <v>42</v>
      </c>
      <c r="E144" s="33" t="s">
        <v>43</v>
      </c>
      <c r="F144" s="41">
        <v>37401</v>
      </c>
      <c r="G144" s="41">
        <v>41556</v>
      </c>
      <c r="H144" s="41">
        <v>41553</v>
      </c>
      <c r="I144" s="41">
        <v>46170</v>
      </c>
      <c r="J144" s="41">
        <v>45709</v>
      </c>
      <c r="K144" s="41">
        <v>50787</v>
      </c>
      <c r="L144" s="41">
        <v>50280</v>
      </c>
      <c r="M144" s="41">
        <v>55866</v>
      </c>
      <c r="N144" s="41">
        <v>55308</v>
      </c>
      <c r="O144" s="41">
        <v>61453</v>
      </c>
      <c r="P144" s="41">
        <v>321</v>
      </c>
      <c r="Q144" s="41">
        <v>354</v>
      </c>
      <c r="R144" s="38">
        <f t="shared" si="82"/>
        <v>396.48</v>
      </c>
      <c r="S144" s="41">
        <v>189</v>
      </c>
      <c r="T144" s="41">
        <v>209</v>
      </c>
      <c r="U144" s="41">
        <v>230</v>
      </c>
      <c r="V144" s="39">
        <f t="shared" si="99"/>
        <v>112.5</v>
      </c>
      <c r="W144" s="38">
        <f t="shared" si="83"/>
        <v>150</v>
      </c>
      <c r="X144" s="40">
        <v>125</v>
      </c>
      <c r="Y144" s="38">
        <f t="shared" si="84"/>
        <v>93.75</v>
      </c>
      <c r="Z144" s="38">
        <f t="shared" si="85"/>
        <v>84.375</v>
      </c>
      <c r="AA144" s="38">
        <f t="shared" si="86"/>
        <v>82.6875</v>
      </c>
      <c r="AB144" s="38">
        <v>55</v>
      </c>
      <c r="AC144" s="41">
        <v>56.25</v>
      </c>
      <c r="AD144" s="41">
        <f t="shared" si="87"/>
        <v>82.6875</v>
      </c>
      <c r="AE144" s="38">
        <f t="shared" si="88"/>
        <v>81.033749999999998</v>
      </c>
      <c r="AF144" s="38">
        <f t="shared" si="89"/>
        <v>4986.8</v>
      </c>
      <c r="AG144" s="38">
        <f t="shared" si="90"/>
        <v>5540.4</v>
      </c>
      <c r="AH144" s="38">
        <f t="shared" si="91"/>
        <v>6094.5333333333338</v>
      </c>
      <c r="AI144" s="42">
        <f t="shared" si="92"/>
        <v>6285</v>
      </c>
      <c r="AJ144" s="42">
        <f t="shared" si="93"/>
        <v>6913.5</v>
      </c>
      <c r="AK144" s="38">
        <f t="shared" si="94"/>
        <v>4675.125</v>
      </c>
      <c r="AL144" s="38">
        <f t="shared" si="95"/>
        <v>5194.125</v>
      </c>
      <c r="AM144" s="38">
        <f t="shared" si="96"/>
        <v>5713.625</v>
      </c>
      <c r="AN144" s="40">
        <f t="shared" si="97"/>
        <v>6285</v>
      </c>
      <c r="AO144" s="40">
        <f t="shared" si="98"/>
        <v>6913.5</v>
      </c>
    </row>
    <row r="145" spans="1:41" x14ac:dyDescent="0.3">
      <c r="A145" s="33" t="s">
        <v>54</v>
      </c>
      <c r="B145" s="34" t="s">
        <v>191</v>
      </c>
      <c r="C145" s="35" t="s">
        <v>41</v>
      </c>
      <c r="D145" s="58" t="s">
        <v>42</v>
      </c>
      <c r="E145" s="33" t="s">
        <v>43</v>
      </c>
      <c r="F145" s="41">
        <v>37401</v>
      </c>
      <c r="G145" s="41">
        <v>41556</v>
      </c>
      <c r="H145" s="41">
        <v>41553</v>
      </c>
      <c r="I145" s="41">
        <v>46170</v>
      </c>
      <c r="J145" s="41">
        <v>45709</v>
      </c>
      <c r="K145" s="41">
        <v>50787</v>
      </c>
      <c r="L145" s="41">
        <v>50280</v>
      </c>
      <c r="M145" s="41">
        <v>55866</v>
      </c>
      <c r="N145" s="41">
        <v>55308</v>
      </c>
      <c r="O145" s="41">
        <v>61453</v>
      </c>
      <c r="P145" s="41">
        <v>321</v>
      </c>
      <c r="Q145" s="41">
        <v>354</v>
      </c>
      <c r="R145" s="38">
        <f t="shared" si="82"/>
        <v>396.48</v>
      </c>
      <c r="S145" s="41">
        <v>189</v>
      </c>
      <c r="T145" s="41">
        <v>209</v>
      </c>
      <c r="U145" s="41">
        <v>230</v>
      </c>
      <c r="V145" s="39">
        <f t="shared" si="99"/>
        <v>117</v>
      </c>
      <c r="W145" s="38">
        <f t="shared" si="83"/>
        <v>156</v>
      </c>
      <c r="X145" s="40">
        <v>130</v>
      </c>
      <c r="Y145" s="38">
        <f t="shared" si="84"/>
        <v>97.5</v>
      </c>
      <c r="Z145" s="38">
        <f t="shared" si="85"/>
        <v>87.75</v>
      </c>
      <c r="AA145" s="38">
        <f t="shared" si="86"/>
        <v>85.995000000000005</v>
      </c>
      <c r="AB145" s="38">
        <v>55</v>
      </c>
      <c r="AC145" s="41">
        <v>56.25</v>
      </c>
      <c r="AD145" s="41">
        <f t="shared" si="87"/>
        <v>85.995000000000005</v>
      </c>
      <c r="AE145" s="38">
        <f t="shared" si="88"/>
        <v>84.275100000000009</v>
      </c>
      <c r="AF145" s="38">
        <f t="shared" si="89"/>
        <v>4986.8</v>
      </c>
      <c r="AG145" s="38">
        <f t="shared" si="90"/>
        <v>5540.4</v>
      </c>
      <c r="AH145" s="38">
        <f t="shared" si="91"/>
        <v>6094.5333333333338</v>
      </c>
      <c r="AI145" s="42">
        <f t="shared" si="92"/>
        <v>6285</v>
      </c>
      <c r="AJ145" s="42">
        <f t="shared" si="93"/>
        <v>6913.5</v>
      </c>
      <c r="AK145" s="38">
        <f t="shared" si="94"/>
        <v>4675.125</v>
      </c>
      <c r="AL145" s="38">
        <f t="shared" si="95"/>
        <v>5194.125</v>
      </c>
      <c r="AM145" s="38">
        <f t="shared" si="96"/>
        <v>5713.625</v>
      </c>
      <c r="AN145" s="40">
        <f t="shared" si="97"/>
        <v>6285</v>
      </c>
      <c r="AO145" s="40">
        <f t="shared" si="98"/>
        <v>6913.5</v>
      </c>
    </row>
    <row r="146" spans="1:41" x14ac:dyDescent="0.3">
      <c r="A146" s="33" t="s">
        <v>39</v>
      </c>
      <c r="B146" s="34" t="s">
        <v>192</v>
      </c>
      <c r="C146" s="35" t="s">
        <v>41</v>
      </c>
      <c r="D146" s="58" t="s">
        <v>42</v>
      </c>
      <c r="E146" s="33" t="s">
        <v>43</v>
      </c>
      <c r="F146" s="41">
        <v>38902</v>
      </c>
      <c r="G146" s="41">
        <v>43224</v>
      </c>
      <c r="H146" s="41">
        <v>43216</v>
      </c>
      <c r="I146" s="41">
        <v>48017</v>
      </c>
      <c r="J146" s="41">
        <v>47538</v>
      </c>
      <c r="K146" s="41">
        <v>52819</v>
      </c>
      <c r="L146" s="41">
        <v>52291</v>
      </c>
      <c r="M146" s="41">
        <v>58101</v>
      </c>
      <c r="N146" s="41">
        <v>57521</v>
      </c>
      <c r="O146" s="41">
        <v>63912</v>
      </c>
      <c r="P146" s="41">
        <v>334</v>
      </c>
      <c r="Q146" s="41">
        <v>368</v>
      </c>
      <c r="R146" s="38">
        <f t="shared" si="82"/>
        <v>412.15999999999997</v>
      </c>
      <c r="S146" s="41">
        <v>196</v>
      </c>
      <c r="T146" s="41">
        <v>217</v>
      </c>
      <c r="U146" s="41">
        <v>239</v>
      </c>
      <c r="V146" s="39">
        <f t="shared" si="99"/>
        <v>117</v>
      </c>
      <c r="W146" s="38">
        <f t="shared" si="83"/>
        <v>156</v>
      </c>
      <c r="X146" s="40">
        <v>130</v>
      </c>
      <c r="Y146" s="38">
        <f t="shared" si="84"/>
        <v>97.5</v>
      </c>
      <c r="Z146" s="38">
        <f t="shared" si="85"/>
        <v>87.75</v>
      </c>
      <c r="AA146" s="38">
        <f t="shared" si="86"/>
        <v>85.995000000000005</v>
      </c>
      <c r="AB146" s="38">
        <v>60</v>
      </c>
      <c r="AC146" s="41">
        <v>58.5</v>
      </c>
      <c r="AD146" s="41">
        <f t="shared" si="87"/>
        <v>85.995000000000005</v>
      </c>
      <c r="AE146" s="38">
        <f t="shared" si="88"/>
        <v>84.275100000000009</v>
      </c>
      <c r="AF146" s="38">
        <f t="shared" si="89"/>
        <v>5186.9333333333334</v>
      </c>
      <c r="AG146" s="38">
        <f t="shared" si="90"/>
        <v>5762.1333333333332</v>
      </c>
      <c r="AH146" s="38">
        <f t="shared" si="91"/>
        <v>6338.4</v>
      </c>
      <c r="AI146" s="42">
        <f t="shared" si="92"/>
        <v>6536.375</v>
      </c>
      <c r="AJ146" s="42">
        <f t="shared" si="93"/>
        <v>7190.125</v>
      </c>
      <c r="AK146" s="38">
        <f t="shared" si="94"/>
        <v>4862.75</v>
      </c>
      <c r="AL146" s="38">
        <f t="shared" si="95"/>
        <v>5402</v>
      </c>
      <c r="AM146" s="38">
        <f t="shared" si="96"/>
        <v>5942.25</v>
      </c>
      <c r="AN146" s="40">
        <f t="shared" si="97"/>
        <v>6536.375</v>
      </c>
      <c r="AO146" s="40">
        <f t="shared" si="98"/>
        <v>7190.125</v>
      </c>
    </row>
    <row r="147" spans="1:41" x14ac:dyDescent="0.3">
      <c r="A147" s="33" t="s">
        <v>54</v>
      </c>
      <c r="B147" s="34" t="s">
        <v>193</v>
      </c>
      <c r="C147" s="35" t="s">
        <v>41</v>
      </c>
      <c r="D147" s="36" t="s">
        <v>42</v>
      </c>
      <c r="E147" s="33" t="s">
        <v>43</v>
      </c>
      <c r="F147" s="41">
        <v>33977</v>
      </c>
      <c r="G147" s="41">
        <v>37752</v>
      </c>
      <c r="H147" s="41">
        <v>37746</v>
      </c>
      <c r="I147" s="41">
        <v>41940</v>
      </c>
      <c r="J147" s="41">
        <v>41521</v>
      </c>
      <c r="K147" s="41">
        <v>46134</v>
      </c>
      <c r="L147" s="41">
        <v>45674</v>
      </c>
      <c r="M147" s="41">
        <v>50748</v>
      </c>
      <c r="N147" s="41">
        <v>50241</v>
      </c>
      <c r="O147" s="41">
        <v>55823</v>
      </c>
      <c r="P147" s="41">
        <v>334</v>
      </c>
      <c r="Q147" s="41">
        <v>368</v>
      </c>
      <c r="R147" s="38">
        <f t="shared" si="82"/>
        <v>412.15999999999997</v>
      </c>
      <c r="S147" s="41">
        <v>196</v>
      </c>
      <c r="T147" s="41">
        <v>217</v>
      </c>
      <c r="U147" s="41">
        <v>239</v>
      </c>
      <c r="V147" s="39">
        <f t="shared" si="99"/>
        <v>117</v>
      </c>
      <c r="W147" s="38">
        <f t="shared" si="83"/>
        <v>156</v>
      </c>
      <c r="X147" s="40">
        <v>130</v>
      </c>
      <c r="Y147" s="38">
        <f t="shared" si="84"/>
        <v>97.5</v>
      </c>
      <c r="Z147" s="38">
        <f t="shared" si="85"/>
        <v>87.75</v>
      </c>
      <c r="AA147" s="38">
        <f t="shared" si="86"/>
        <v>85.995000000000005</v>
      </c>
      <c r="AB147" s="38">
        <v>60</v>
      </c>
      <c r="AC147" s="41">
        <v>58.5</v>
      </c>
      <c r="AD147" s="41">
        <f t="shared" si="87"/>
        <v>85.995000000000005</v>
      </c>
      <c r="AE147" s="38">
        <f t="shared" si="88"/>
        <v>84.275100000000009</v>
      </c>
      <c r="AF147" s="38">
        <f t="shared" si="89"/>
        <v>4530.2666666666664</v>
      </c>
      <c r="AG147" s="38">
        <f t="shared" si="90"/>
        <v>5032.8</v>
      </c>
      <c r="AH147" s="38">
        <f t="shared" si="91"/>
        <v>5536.1333333333332</v>
      </c>
      <c r="AI147" s="42">
        <f t="shared" si="92"/>
        <v>5709.25</v>
      </c>
      <c r="AJ147" s="42">
        <f t="shared" si="93"/>
        <v>6280.125</v>
      </c>
      <c r="AK147" s="38">
        <f t="shared" si="94"/>
        <v>4247.125</v>
      </c>
      <c r="AL147" s="38">
        <f t="shared" si="95"/>
        <v>4718.25</v>
      </c>
      <c r="AM147" s="38">
        <f t="shared" si="96"/>
        <v>5190.125</v>
      </c>
      <c r="AN147" s="40">
        <f t="shared" si="97"/>
        <v>5709.25</v>
      </c>
      <c r="AO147" s="40">
        <f t="shared" si="98"/>
        <v>6280.125</v>
      </c>
    </row>
    <row r="148" spans="1:41" x14ac:dyDescent="0.3">
      <c r="A148" s="33" t="s">
        <v>54</v>
      </c>
      <c r="B148" s="34" t="s">
        <v>194</v>
      </c>
      <c r="C148" s="35" t="s">
        <v>41</v>
      </c>
      <c r="D148" s="58" t="s">
        <v>42</v>
      </c>
      <c r="E148" s="33" t="s">
        <v>43</v>
      </c>
      <c r="F148" s="41">
        <v>26936</v>
      </c>
      <c r="G148" s="41">
        <v>29928</v>
      </c>
      <c r="H148" s="41">
        <v>29919</v>
      </c>
      <c r="I148" s="41">
        <v>33243</v>
      </c>
      <c r="J148" s="41">
        <v>32911</v>
      </c>
      <c r="K148" s="41">
        <v>36567</v>
      </c>
      <c r="L148" s="41">
        <v>36202</v>
      </c>
      <c r="M148" s="41">
        <v>40224</v>
      </c>
      <c r="N148" s="41">
        <v>39823</v>
      </c>
      <c r="O148" s="41">
        <v>44247</v>
      </c>
      <c r="P148" s="41">
        <v>231</v>
      </c>
      <c r="Q148" s="41">
        <v>255</v>
      </c>
      <c r="R148" s="38">
        <f t="shared" si="82"/>
        <v>285.60000000000002</v>
      </c>
      <c r="S148" s="41">
        <v>135</v>
      </c>
      <c r="T148" s="41">
        <v>150</v>
      </c>
      <c r="U148" s="41">
        <v>165</v>
      </c>
      <c r="V148" s="39">
        <f t="shared" si="99"/>
        <v>90</v>
      </c>
      <c r="W148" s="38">
        <f t="shared" si="83"/>
        <v>120</v>
      </c>
      <c r="X148" s="40">
        <v>100</v>
      </c>
      <c r="Y148" s="38">
        <f t="shared" si="84"/>
        <v>75</v>
      </c>
      <c r="Z148" s="38">
        <f t="shared" si="85"/>
        <v>67.5</v>
      </c>
      <c r="AA148" s="38">
        <f t="shared" si="86"/>
        <v>66.150000000000006</v>
      </c>
      <c r="AB148" s="38">
        <v>40</v>
      </c>
      <c r="AC148" s="41">
        <v>40.5</v>
      </c>
      <c r="AD148" s="41">
        <f t="shared" si="87"/>
        <v>66.150000000000006</v>
      </c>
      <c r="AE148" s="38">
        <f t="shared" si="88"/>
        <v>64.827000000000012</v>
      </c>
      <c r="AF148" s="38">
        <f t="shared" si="89"/>
        <v>3591.4666666666667</v>
      </c>
      <c r="AG148" s="38">
        <f t="shared" si="90"/>
        <v>3989.2</v>
      </c>
      <c r="AH148" s="38">
        <f t="shared" si="91"/>
        <v>4388.1333333333332</v>
      </c>
      <c r="AI148" s="42">
        <f t="shared" si="92"/>
        <v>4525.25</v>
      </c>
      <c r="AJ148" s="42">
        <f t="shared" si="93"/>
        <v>4977.875</v>
      </c>
      <c r="AK148" s="38">
        <f t="shared" si="94"/>
        <v>3367</v>
      </c>
      <c r="AL148" s="38">
        <f t="shared" si="95"/>
        <v>3739.875</v>
      </c>
      <c r="AM148" s="38">
        <f t="shared" si="96"/>
        <v>4113.875</v>
      </c>
      <c r="AN148" s="40">
        <f t="shared" si="97"/>
        <v>4525.25</v>
      </c>
      <c r="AO148" s="40">
        <f t="shared" si="98"/>
        <v>4977.875</v>
      </c>
    </row>
    <row r="149" spans="1:41" x14ac:dyDescent="0.3">
      <c r="A149" s="33" t="s">
        <v>44</v>
      </c>
      <c r="B149" s="34" t="s">
        <v>195</v>
      </c>
      <c r="C149" s="35" t="s">
        <v>41</v>
      </c>
      <c r="D149" s="58" t="s">
        <v>46</v>
      </c>
      <c r="E149" s="33" t="s">
        <v>43</v>
      </c>
      <c r="F149" s="48">
        <v>38902</v>
      </c>
      <c r="G149" s="48">
        <v>43224</v>
      </c>
      <c r="H149" s="48">
        <v>43216</v>
      </c>
      <c r="I149" s="48">
        <v>48017</v>
      </c>
      <c r="J149" s="48">
        <v>47538</v>
      </c>
      <c r="K149" s="48">
        <v>52819</v>
      </c>
      <c r="L149" s="48">
        <v>52291</v>
      </c>
      <c r="M149" s="48">
        <v>58101</v>
      </c>
      <c r="N149" s="48">
        <v>57521</v>
      </c>
      <c r="O149" s="48">
        <v>63912</v>
      </c>
      <c r="P149" s="48">
        <v>334</v>
      </c>
      <c r="Q149" s="48">
        <v>368</v>
      </c>
      <c r="R149" s="46">
        <f t="shared" si="82"/>
        <v>412.15999999999997</v>
      </c>
      <c r="S149" s="48">
        <v>196</v>
      </c>
      <c r="T149" s="48">
        <v>217</v>
      </c>
      <c r="U149" s="48">
        <v>239</v>
      </c>
      <c r="V149" s="45">
        <f t="shared" si="99"/>
        <v>117</v>
      </c>
      <c r="W149" s="46">
        <f t="shared" si="83"/>
        <v>156</v>
      </c>
      <c r="X149" s="47">
        <v>130</v>
      </c>
      <c r="Y149" s="46">
        <f t="shared" si="84"/>
        <v>97.5</v>
      </c>
      <c r="Z149" s="46">
        <f t="shared" si="85"/>
        <v>87.75</v>
      </c>
      <c r="AA149" s="46">
        <f t="shared" si="86"/>
        <v>85.995000000000005</v>
      </c>
      <c r="AB149" s="46">
        <v>60</v>
      </c>
      <c r="AC149" s="48">
        <v>58.5</v>
      </c>
      <c r="AD149" s="48">
        <f t="shared" si="87"/>
        <v>85.995000000000005</v>
      </c>
      <c r="AE149" s="46">
        <f t="shared" si="88"/>
        <v>84.275100000000009</v>
      </c>
      <c r="AF149" s="46">
        <f t="shared" si="89"/>
        <v>5186.9333333333334</v>
      </c>
      <c r="AG149" s="46">
        <f t="shared" si="90"/>
        <v>5762.1333333333332</v>
      </c>
      <c r="AH149" s="46">
        <f t="shared" si="91"/>
        <v>6338.4</v>
      </c>
      <c r="AI149" s="49">
        <f t="shared" si="92"/>
        <v>6536.375</v>
      </c>
      <c r="AJ149" s="49">
        <f t="shared" si="93"/>
        <v>7190.125</v>
      </c>
      <c r="AK149" s="46">
        <f t="shared" si="94"/>
        <v>4862.75</v>
      </c>
      <c r="AL149" s="46">
        <f t="shared" si="95"/>
        <v>5402</v>
      </c>
      <c r="AM149" s="46">
        <f t="shared" si="96"/>
        <v>5942.25</v>
      </c>
      <c r="AN149" s="47">
        <f t="shared" si="97"/>
        <v>6536.375</v>
      </c>
      <c r="AO149" s="47">
        <f t="shared" si="98"/>
        <v>7190.125</v>
      </c>
    </row>
    <row r="150" spans="1:41" x14ac:dyDescent="0.3">
      <c r="A150" s="33" t="s">
        <v>54</v>
      </c>
      <c r="B150" s="34" t="s">
        <v>196</v>
      </c>
      <c r="C150" s="35" t="s">
        <v>41</v>
      </c>
      <c r="D150" s="58" t="s">
        <v>42</v>
      </c>
      <c r="E150" s="33" t="s">
        <v>43</v>
      </c>
      <c r="F150" s="41">
        <v>38902</v>
      </c>
      <c r="G150" s="41">
        <v>43224</v>
      </c>
      <c r="H150" s="41">
        <v>43216</v>
      </c>
      <c r="I150" s="41">
        <v>48017</v>
      </c>
      <c r="J150" s="41">
        <v>47538</v>
      </c>
      <c r="K150" s="41">
        <v>52819</v>
      </c>
      <c r="L150" s="41">
        <v>52291</v>
      </c>
      <c r="M150" s="41">
        <v>58101</v>
      </c>
      <c r="N150" s="41">
        <v>57521</v>
      </c>
      <c r="O150" s="41">
        <v>63912</v>
      </c>
      <c r="P150" s="41">
        <v>334</v>
      </c>
      <c r="Q150" s="41">
        <v>368</v>
      </c>
      <c r="R150" s="38">
        <f t="shared" si="82"/>
        <v>412.15999999999997</v>
      </c>
      <c r="S150" s="41">
        <v>196</v>
      </c>
      <c r="T150" s="41">
        <v>217</v>
      </c>
      <c r="U150" s="41">
        <v>239</v>
      </c>
      <c r="V150" s="39">
        <f t="shared" si="99"/>
        <v>112.5</v>
      </c>
      <c r="W150" s="38">
        <f t="shared" si="83"/>
        <v>150</v>
      </c>
      <c r="X150" s="40">
        <v>125</v>
      </c>
      <c r="Y150" s="38">
        <f t="shared" si="84"/>
        <v>93.75</v>
      </c>
      <c r="Z150" s="38">
        <f t="shared" si="85"/>
        <v>84.375</v>
      </c>
      <c r="AA150" s="38">
        <f t="shared" si="86"/>
        <v>82.6875</v>
      </c>
      <c r="AB150" s="38">
        <v>60</v>
      </c>
      <c r="AC150" s="41">
        <v>58.5</v>
      </c>
      <c r="AD150" s="41">
        <f t="shared" si="87"/>
        <v>82.6875</v>
      </c>
      <c r="AE150" s="38">
        <f t="shared" si="88"/>
        <v>81.033749999999998</v>
      </c>
      <c r="AF150" s="38">
        <f t="shared" si="89"/>
        <v>5186.9333333333334</v>
      </c>
      <c r="AG150" s="38">
        <f t="shared" si="90"/>
        <v>5762.1333333333332</v>
      </c>
      <c r="AH150" s="38">
        <f t="shared" si="91"/>
        <v>6338.4</v>
      </c>
      <c r="AI150" s="42">
        <f t="shared" si="92"/>
        <v>6536.375</v>
      </c>
      <c r="AJ150" s="42">
        <f t="shared" si="93"/>
        <v>7190.125</v>
      </c>
      <c r="AK150" s="38">
        <f t="shared" si="94"/>
        <v>4862.75</v>
      </c>
      <c r="AL150" s="38">
        <f t="shared" si="95"/>
        <v>5402</v>
      </c>
      <c r="AM150" s="38">
        <f t="shared" si="96"/>
        <v>5942.25</v>
      </c>
      <c r="AN150" s="40">
        <f t="shared" si="97"/>
        <v>6536.375</v>
      </c>
      <c r="AO150" s="40">
        <f t="shared" si="98"/>
        <v>7190.125</v>
      </c>
    </row>
    <row r="151" spans="1:41" x14ac:dyDescent="0.3">
      <c r="A151" s="33" t="s">
        <v>54</v>
      </c>
      <c r="B151" s="34" t="s">
        <v>197</v>
      </c>
      <c r="C151" s="35" t="s">
        <v>41</v>
      </c>
      <c r="D151" s="58" t="s">
        <v>42</v>
      </c>
      <c r="E151" s="33" t="s">
        <v>43</v>
      </c>
      <c r="F151" s="41">
        <v>38902</v>
      </c>
      <c r="G151" s="41">
        <v>43224</v>
      </c>
      <c r="H151" s="41">
        <v>43216</v>
      </c>
      <c r="I151" s="41">
        <v>48017</v>
      </c>
      <c r="J151" s="41">
        <v>47538</v>
      </c>
      <c r="K151" s="41">
        <v>52819</v>
      </c>
      <c r="L151" s="41">
        <v>52291</v>
      </c>
      <c r="M151" s="41">
        <v>58101</v>
      </c>
      <c r="N151" s="41">
        <v>57521</v>
      </c>
      <c r="O151" s="41">
        <v>63912</v>
      </c>
      <c r="P151" s="41">
        <v>334</v>
      </c>
      <c r="Q151" s="41">
        <v>368</v>
      </c>
      <c r="R151" s="38">
        <f t="shared" si="82"/>
        <v>412.15999999999997</v>
      </c>
      <c r="S151" s="41">
        <v>196</v>
      </c>
      <c r="T151" s="41">
        <v>217</v>
      </c>
      <c r="U151" s="41">
        <v>239</v>
      </c>
      <c r="V151" s="39">
        <f t="shared" si="99"/>
        <v>166.5</v>
      </c>
      <c r="W151" s="38">
        <f t="shared" si="83"/>
        <v>222</v>
      </c>
      <c r="X151" s="40">
        <v>185</v>
      </c>
      <c r="Y151" s="38">
        <f t="shared" si="84"/>
        <v>138.75</v>
      </c>
      <c r="Z151" s="38">
        <f t="shared" si="85"/>
        <v>124.875</v>
      </c>
      <c r="AA151" s="38">
        <f t="shared" si="86"/>
        <v>122.3775</v>
      </c>
      <c r="AB151" s="38">
        <v>60</v>
      </c>
      <c r="AC151" s="41">
        <v>58.5</v>
      </c>
      <c r="AD151" s="41">
        <f t="shared" si="87"/>
        <v>122.3775</v>
      </c>
      <c r="AE151" s="38">
        <f t="shared" si="88"/>
        <v>119.92994999999999</v>
      </c>
      <c r="AF151" s="38">
        <f t="shared" si="89"/>
        <v>5186.9333333333334</v>
      </c>
      <c r="AG151" s="38">
        <f t="shared" si="90"/>
        <v>5762.1333333333332</v>
      </c>
      <c r="AH151" s="38">
        <f t="shared" si="91"/>
        <v>6338.4</v>
      </c>
      <c r="AI151" s="42">
        <f t="shared" si="92"/>
        <v>6536.375</v>
      </c>
      <c r="AJ151" s="42">
        <f t="shared" si="93"/>
        <v>7190.125</v>
      </c>
      <c r="AK151" s="38">
        <f t="shared" si="94"/>
        <v>4862.75</v>
      </c>
      <c r="AL151" s="38">
        <f t="shared" si="95"/>
        <v>5402</v>
      </c>
      <c r="AM151" s="38">
        <f t="shared" si="96"/>
        <v>5942.25</v>
      </c>
      <c r="AN151" s="40">
        <f t="shared" si="97"/>
        <v>6536.375</v>
      </c>
      <c r="AO151" s="40">
        <f t="shared" si="98"/>
        <v>7190.125</v>
      </c>
    </row>
    <row r="152" spans="1:41" x14ac:dyDescent="0.3">
      <c r="A152" s="33" t="s">
        <v>39</v>
      </c>
      <c r="B152" s="34" t="s">
        <v>198</v>
      </c>
      <c r="C152" s="35" t="s">
        <v>41</v>
      </c>
      <c r="D152" s="58" t="s">
        <v>42</v>
      </c>
      <c r="E152" s="33" t="s">
        <v>43</v>
      </c>
      <c r="F152" s="41">
        <v>37401</v>
      </c>
      <c r="G152" s="41">
        <v>41556</v>
      </c>
      <c r="H152" s="41">
        <v>41553</v>
      </c>
      <c r="I152" s="41">
        <v>46170</v>
      </c>
      <c r="J152" s="41">
        <v>45709</v>
      </c>
      <c r="K152" s="41">
        <v>50787</v>
      </c>
      <c r="L152" s="41">
        <v>50280</v>
      </c>
      <c r="M152" s="41">
        <v>55866</v>
      </c>
      <c r="N152" s="41">
        <v>55308</v>
      </c>
      <c r="O152" s="41">
        <v>61453</v>
      </c>
      <c r="P152" s="41">
        <v>321</v>
      </c>
      <c r="Q152" s="41">
        <v>354</v>
      </c>
      <c r="R152" s="38">
        <f t="shared" si="82"/>
        <v>396.48</v>
      </c>
      <c r="S152" s="41">
        <v>189</v>
      </c>
      <c r="T152" s="41">
        <v>209</v>
      </c>
      <c r="U152" s="41">
        <v>230</v>
      </c>
      <c r="V152" s="39">
        <f t="shared" si="99"/>
        <v>112.5</v>
      </c>
      <c r="W152" s="38">
        <f t="shared" si="83"/>
        <v>150</v>
      </c>
      <c r="X152" s="40">
        <v>125</v>
      </c>
      <c r="Y152" s="38">
        <f t="shared" si="84"/>
        <v>93.75</v>
      </c>
      <c r="Z152" s="38">
        <f t="shared" si="85"/>
        <v>84.375</v>
      </c>
      <c r="AA152" s="38">
        <f t="shared" si="86"/>
        <v>82.6875</v>
      </c>
      <c r="AB152" s="38">
        <v>55</v>
      </c>
      <c r="AC152" s="41">
        <v>56.25</v>
      </c>
      <c r="AD152" s="41">
        <f t="shared" si="87"/>
        <v>82.6875</v>
      </c>
      <c r="AE152" s="38">
        <f t="shared" si="88"/>
        <v>81.033749999999998</v>
      </c>
      <c r="AF152" s="38">
        <f t="shared" si="89"/>
        <v>4986.8</v>
      </c>
      <c r="AG152" s="38">
        <f t="shared" si="90"/>
        <v>5540.4</v>
      </c>
      <c r="AH152" s="38">
        <f t="shared" si="91"/>
        <v>6094.5333333333338</v>
      </c>
      <c r="AI152" s="42">
        <f t="shared" si="92"/>
        <v>6285</v>
      </c>
      <c r="AJ152" s="42">
        <f t="shared" si="93"/>
        <v>6913.5</v>
      </c>
      <c r="AK152" s="38">
        <f t="shared" si="94"/>
        <v>4675.125</v>
      </c>
      <c r="AL152" s="38">
        <f t="shared" si="95"/>
        <v>5194.125</v>
      </c>
      <c r="AM152" s="38">
        <f t="shared" si="96"/>
        <v>5713.625</v>
      </c>
      <c r="AN152" s="40">
        <f t="shared" si="97"/>
        <v>6285</v>
      </c>
      <c r="AO152" s="40">
        <f t="shared" si="98"/>
        <v>6913.5</v>
      </c>
    </row>
    <row r="153" spans="1:41" x14ac:dyDescent="0.3">
      <c r="A153" s="33" t="s">
        <v>54</v>
      </c>
      <c r="B153" s="34" t="s">
        <v>199</v>
      </c>
      <c r="C153" s="35" t="s">
        <v>41</v>
      </c>
      <c r="D153" s="58" t="s">
        <v>42</v>
      </c>
      <c r="E153" s="33" t="s">
        <v>43</v>
      </c>
      <c r="F153" s="41">
        <v>38902</v>
      </c>
      <c r="G153" s="41">
        <v>43224</v>
      </c>
      <c r="H153" s="41">
        <v>43216</v>
      </c>
      <c r="I153" s="41">
        <v>48017</v>
      </c>
      <c r="J153" s="41">
        <v>47538</v>
      </c>
      <c r="K153" s="41">
        <v>52819</v>
      </c>
      <c r="L153" s="41">
        <v>52291</v>
      </c>
      <c r="M153" s="41">
        <v>58101</v>
      </c>
      <c r="N153" s="41">
        <v>57521</v>
      </c>
      <c r="O153" s="41">
        <v>63912</v>
      </c>
      <c r="P153" s="41">
        <v>334</v>
      </c>
      <c r="Q153" s="41">
        <v>368</v>
      </c>
      <c r="R153" s="38">
        <f t="shared" si="82"/>
        <v>412.15999999999997</v>
      </c>
      <c r="S153" s="41">
        <v>196</v>
      </c>
      <c r="T153" s="41">
        <v>217</v>
      </c>
      <c r="U153" s="41">
        <v>239</v>
      </c>
      <c r="V153" s="39">
        <f t="shared" si="99"/>
        <v>117</v>
      </c>
      <c r="W153" s="38">
        <f t="shared" si="83"/>
        <v>156</v>
      </c>
      <c r="X153" s="40">
        <v>130</v>
      </c>
      <c r="Y153" s="38">
        <f t="shared" si="84"/>
        <v>97.5</v>
      </c>
      <c r="Z153" s="38">
        <f t="shared" si="85"/>
        <v>87.75</v>
      </c>
      <c r="AA153" s="38">
        <f t="shared" si="86"/>
        <v>85.995000000000005</v>
      </c>
      <c r="AB153" s="38">
        <v>60</v>
      </c>
      <c r="AC153" s="41">
        <v>58.5</v>
      </c>
      <c r="AD153" s="41">
        <f t="shared" si="87"/>
        <v>85.995000000000005</v>
      </c>
      <c r="AE153" s="38">
        <f t="shared" si="88"/>
        <v>84.275100000000009</v>
      </c>
      <c r="AF153" s="38">
        <f t="shared" si="89"/>
        <v>5186.9333333333334</v>
      </c>
      <c r="AG153" s="38">
        <f t="shared" si="90"/>
        <v>5762.1333333333332</v>
      </c>
      <c r="AH153" s="38">
        <f t="shared" si="91"/>
        <v>6338.4</v>
      </c>
      <c r="AI153" s="42">
        <f t="shared" si="92"/>
        <v>6536.375</v>
      </c>
      <c r="AJ153" s="42">
        <f t="shared" si="93"/>
        <v>7190.125</v>
      </c>
      <c r="AK153" s="38">
        <f t="shared" si="94"/>
        <v>4862.75</v>
      </c>
      <c r="AL153" s="38">
        <f t="shared" si="95"/>
        <v>5402</v>
      </c>
      <c r="AM153" s="38">
        <f t="shared" si="96"/>
        <v>5942.25</v>
      </c>
      <c r="AN153" s="40">
        <f t="shared" si="97"/>
        <v>6536.375</v>
      </c>
      <c r="AO153" s="40">
        <f t="shared" si="98"/>
        <v>7190.125</v>
      </c>
    </row>
    <row r="154" spans="1:41" x14ac:dyDescent="0.3">
      <c r="A154" s="33" t="s">
        <v>54</v>
      </c>
      <c r="B154" s="34" t="s">
        <v>200</v>
      </c>
      <c r="C154" s="35" t="s">
        <v>41</v>
      </c>
      <c r="D154" s="58" t="s">
        <v>42</v>
      </c>
      <c r="E154" s="33" t="s">
        <v>43</v>
      </c>
      <c r="F154" s="41">
        <v>38902</v>
      </c>
      <c r="G154" s="41">
        <v>43224</v>
      </c>
      <c r="H154" s="41">
        <v>43216</v>
      </c>
      <c r="I154" s="41">
        <v>48017</v>
      </c>
      <c r="J154" s="41">
        <v>47538</v>
      </c>
      <c r="K154" s="41">
        <v>52819</v>
      </c>
      <c r="L154" s="41">
        <v>52291</v>
      </c>
      <c r="M154" s="41">
        <v>58101</v>
      </c>
      <c r="N154" s="41">
        <v>57521</v>
      </c>
      <c r="O154" s="41">
        <v>63912</v>
      </c>
      <c r="P154" s="41">
        <v>334</v>
      </c>
      <c r="Q154" s="41">
        <v>368</v>
      </c>
      <c r="R154" s="38">
        <f t="shared" si="82"/>
        <v>412.15999999999997</v>
      </c>
      <c r="S154" s="41">
        <v>196</v>
      </c>
      <c r="T154" s="41">
        <v>217</v>
      </c>
      <c r="U154" s="41">
        <v>239</v>
      </c>
      <c r="V154" s="39">
        <f t="shared" si="99"/>
        <v>90</v>
      </c>
      <c r="W154" s="38">
        <f t="shared" si="83"/>
        <v>120</v>
      </c>
      <c r="X154" s="40">
        <v>100</v>
      </c>
      <c r="Y154" s="38">
        <f t="shared" si="84"/>
        <v>75</v>
      </c>
      <c r="Z154" s="38">
        <f t="shared" si="85"/>
        <v>67.5</v>
      </c>
      <c r="AA154" s="38">
        <f t="shared" si="86"/>
        <v>66.150000000000006</v>
      </c>
      <c r="AB154" s="38">
        <v>60</v>
      </c>
      <c r="AC154" s="41">
        <v>58.5</v>
      </c>
      <c r="AD154" s="41">
        <f t="shared" si="87"/>
        <v>66.150000000000006</v>
      </c>
      <c r="AE154" s="38">
        <f t="shared" si="88"/>
        <v>64.827000000000012</v>
      </c>
      <c r="AF154" s="38">
        <f t="shared" si="89"/>
        <v>5186.9333333333334</v>
      </c>
      <c r="AG154" s="38">
        <f t="shared" si="90"/>
        <v>5762.1333333333332</v>
      </c>
      <c r="AH154" s="38">
        <f t="shared" si="91"/>
        <v>6338.4</v>
      </c>
      <c r="AI154" s="42">
        <f t="shared" si="92"/>
        <v>6536.375</v>
      </c>
      <c r="AJ154" s="42">
        <f t="shared" si="93"/>
        <v>7190.125</v>
      </c>
      <c r="AK154" s="38">
        <f t="shared" si="94"/>
        <v>4862.75</v>
      </c>
      <c r="AL154" s="38">
        <f t="shared" si="95"/>
        <v>5402</v>
      </c>
      <c r="AM154" s="38">
        <f t="shared" si="96"/>
        <v>5942.25</v>
      </c>
      <c r="AN154" s="40">
        <f t="shared" si="97"/>
        <v>6536.375</v>
      </c>
      <c r="AO154" s="40">
        <f t="shared" si="98"/>
        <v>7190.125</v>
      </c>
    </row>
    <row r="155" spans="1:41" x14ac:dyDescent="0.3">
      <c r="A155" s="33" t="s">
        <v>48</v>
      </c>
      <c r="B155" s="34" t="s">
        <v>201</v>
      </c>
      <c r="C155" s="35" t="s">
        <v>41</v>
      </c>
      <c r="D155" s="58" t="s">
        <v>42</v>
      </c>
      <c r="E155" s="33" t="s">
        <v>43</v>
      </c>
      <c r="F155" s="41">
        <v>38902</v>
      </c>
      <c r="G155" s="41">
        <v>43224</v>
      </c>
      <c r="H155" s="41">
        <v>43216</v>
      </c>
      <c r="I155" s="41">
        <v>48017</v>
      </c>
      <c r="J155" s="41">
        <v>47538</v>
      </c>
      <c r="K155" s="41">
        <v>52819</v>
      </c>
      <c r="L155" s="41">
        <v>52291</v>
      </c>
      <c r="M155" s="41">
        <v>58101</v>
      </c>
      <c r="N155" s="41">
        <v>57521</v>
      </c>
      <c r="O155" s="41">
        <v>63912</v>
      </c>
      <c r="P155" s="41">
        <v>334</v>
      </c>
      <c r="Q155" s="41">
        <v>368</v>
      </c>
      <c r="R155" s="38">
        <f t="shared" si="82"/>
        <v>412.15999999999997</v>
      </c>
      <c r="S155" s="41">
        <v>196</v>
      </c>
      <c r="T155" s="41">
        <v>217</v>
      </c>
      <c r="U155" s="41">
        <v>239</v>
      </c>
      <c r="V155" s="39">
        <f t="shared" si="99"/>
        <v>112.5</v>
      </c>
      <c r="W155" s="38">
        <f t="shared" si="83"/>
        <v>150</v>
      </c>
      <c r="X155" s="40">
        <v>125</v>
      </c>
      <c r="Y155" s="38">
        <f t="shared" si="84"/>
        <v>93.75</v>
      </c>
      <c r="Z155" s="38">
        <f t="shared" si="85"/>
        <v>84.375</v>
      </c>
      <c r="AA155" s="38">
        <f t="shared" si="86"/>
        <v>82.6875</v>
      </c>
      <c r="AB155" s="38">
        <v>60</v>
      </c>
      <c r="AC155" s="41">
        <v>58.5</v>
      </c>
      <c r="AD155" s="41">
        <f t="shared" si="87"/>
        <v>82.6875</v>
      </c>
      <c r="AE155" s="38">
        <f t="shared" si="88"/>
        <v>81.033749999999998</v>
      </c>
      <c r="AF155" s="38">
        <f t="shared" si="89"/>
        <v>5186.9333333333334</v>
      </c>
      <c r="AG155" s="38">
        <f t="shared" si="90"/>
        <v>5762.1333333333332</v>
      </c>
      <c r="AH155" s="38">
        <f t="shared" si="91"/>
        <v>6338.4</v>
      </c>
      <c r="AI155" s="42">
        <f t="shared" si="92"/>
        <v>6536.375</v>
      </c>
      <c r="AJ155" s="42">
        <f t="shared" si="93"/>
        <v>7190.125</v>
      </c>
      <c r="AK155" s="38">
        <f t="shared" si="94"/>
        <v>4862.75</v>
      </c>
      <c r="AL155" s="38">
        <f t="shared" si="95"/>
        <v>5402</v>
      </c>
      <c r="AM155" s="38">
        <f t="shared" si="96"/>
        <v>5942.25</v>
      </c>
      <c r="AN155" s="40">
        <f t="shared" si="97"/>
        <v>6536.375</v>
      </c>
      <c r="AO155" s="40">
        <f t="shared" si="98"/>
        <v>7190.125</v>
      </c>
    </row>
    <row r="156" spans="1:41" x14ac:dyDescent="0.3">
      <c r="A156" s="33" t="s">
        <v>74</v>
      </c>
      <c r="B156" s="34" t="s">
        <v>202</v>
      </c>
      <c r="C156" s="35" t="s">
        <v>41</v>
      </c>
      <c r="D156" s="58" t="s">
        <v>42</v>
      </c>
      <c r="E156" s="33" t="s">
        <v>43</v>
      </c>
      <c r="F156" s="41">
        <v>29117</v>
      </c>
      <c r="G156" s="41">
        <v>32352</v>
      </c>
      <c r="H156" s="41">
        <v>32346</v>
      </c>
      <c r="I156" s="41">
        <v>35940</v>
      </c>
      <c r="J156" s="41">
        <v>35581</v>
      </c>
      <c r="K156" s="41">
        <v>39534</v>
      </c>
      <c r="L156" s="41">
        <v>39140</v>
      </c>
      <c r="M156" s="41">
        <v>43488</v>
      </c>
      <c r="N156" s="41">
        <v>43054</v>
      </c>
      <c r="O156" s="41">
        <v>47837</v>
      </c>
      <c r="P156" s="41">
        <v>283</v>
      </c>
      <c r="Q156" s="41">
        <v>312</v>
      </c>
      <c r="R156" s="38">
        <f t="shared" si="82"/>
        <v>349.44</v>
      </c>
      <c r="S156" s="41">
        <v>166</v>
      </c>
      <c r="T156" s="41">
        <v>184</v>
      </c>
      <c r="U156" s="41">
        <v>203</v>
      </c>
      <c r="V156" s="39">
        <f t="shared" si="99"/>
        <v>95.399999999999991</v>
      </c>
      <c r="W156" s="38">
        <f t="shared" si="83"/>
        <v>127.19999999999999</v>
      </c>
      <c r="X156" s="40">
        <v>106</v>
      </c>
      <c r="Y156" s="38">
        <f t="shared" si="84"/>
        <v>79.5</v>
      </c>
      <c r="Z156" s="38">
        <f t="shared" si="85"/>
        <v>71.55</v>
      </c>
      <c r="AA156" s="38">
        <f t="shared" si="86"/>
        <v>70.119</v>
      </c>
      <c r="AB156" s="38">
        <v>50</v>
      </c>
      <c r="AC156" s="41">
        <v>49.5</v>
      </c>
      <c r="AD156" s="41">
        <f t="shared" si="87"/>
        <v>70.119</v>
      </c>
      <c r="AE156" s="38">
        <f t="shared" si="88"/>
        <v>68.716620000000006</v>
      </c>
      <c r="AF156" s="38">
        <f t="shared" si="89"/>
        <v>3882.2666666666669</v>
      </c>
      <c r="AG156" s="38">
        <f t="shared" si="90"/>
        <v>4312.8</v>
      </c>
      <c r="AH156" s="38">
        <f t="shared" si="91"/>
        <v>4744.1333333333332</v>
      </c>
      <c r="AI156" s="42">
        <f t="shared" si="92"/>
        <v>4892.5</v>
      </c>
      <c r="AJ156" s="42">
        <f t="shared" si="93"/>
        <v>5381.75</v>
      </c>
      <c r="AK156" s="38">
        <f t="shared" si="94"/>
        <v>3639.625</v>
      </c>
      <c r="AL156" s="38">
        <f t="shared" si="95"/>
        <v>4043.25</v>
      </c>
      <c r="AM156" s="38">
        <f t="shared" si="96"/>
        <v>4447.625</v>
      </c>
      <c r="AN156" s="40">
        <f t="shared" si="97"/>
        <v>4892.5</v>
      </c>
      <c r="AO156" s="40">
        <f t="shared" si="98"/>
        <v>5381.75</v>
      </c>
    </row>
    <row r="157" spans="1:41" x14ac:dyDescent="0.3">
      <c r="A157" s="33" t="s">
        <v>39</v>
      </c>
      <c r="B157" s="34" t="s">
        <v>203</v>
      </c>
      <c r="C157" s="35" t="s">
        <v>41</v>
      </c>
      <c r="D157" s="58" t="s">
        <v>42</v>
      </c>
      <c r="E157" s="33" t="s">
        <v>43</v>
      </c>
      <c r="F157" s="41">
        <v>29117</v>
      </c>
      <c r="G157" s="41">
        <v>32352</v>
      </c>
      <c r="H157" s="41">
        <v>32346</v>
      </c>
      <c r="I157" s="41">
        <v>35940</v>
      </c>
      <c r="J157" s="41">
        <v>35581</v>
      </c>
      <c r="K157" s="41">
        <v>39534</v>
      </c>
      <c r="L157" s="41">
        <v>39140</v>
      </c>
      <c r="M157" s="41">
        <v>43488</v>
      </c>
      <c r="N157" s="41">
        <v>43054</v>
      </c>
      <c r="O157" s="41">
        <v>47837</v>
      </c>
      <c r="P157" s="41">
        <v>231</v>
      </c>
      <c r="Q157" s="41">
        <v>255</v>
      </c>
      <c r="R157" s="38">
        <f t="shared" si="82"/>
        <v>285.60000000000002</v>
      </c>
      <c r="S157" s="41">
        <v>135</v>
      </c>
      <c r="T157" s="41">
        <v>150</v>
      </c>
      <c r="U157" s="41">
        <v>165</v>
      </c>
      <c r="V157" s="39">
        <f t="shared" si="99"/>
        <v>81</v>
      </c>
      <c r="W157" s="38">
        <f t="shared" si="83"/>
        <v>108</v>
      </c>
      <c r="X157" s="40">
        <v>90</v>
      </c>
      <c r="Y157" s="38">
        <f t="shared" si="84"/>
        <v>67.5</v>
      </c>
      <c r="Z157" s="38">
        <f t="shared" si="85"/>
        <v>60.75</v>
      </c>
      <c r="AA157" s="38">
        <f t="shared" si="86"/>
        <v>59.534999999999997</v>
      </c>
      <c r="AB157" s="38">
        <v>40</v>
      </c>
      <c r="AC157" s="41">
        <v>40.5</v>
      </c>
      <c r="AD157" s="41">
        <f t="shared" si="87"/>
        <v>59.534999999999997</v>
      </c>
      <c r="AE157" s="38">
        <f t="shared" si="88"/>
        <v>58.344299999999997</v>
      </c>
      <c r="AF157" s="38">
        <f t="shared" si="89"/>
        <v>3882.2666666666669</v>
      </c>
      <c r="AG157" s="38">
        <f t="shared" si="90"/>
        <v>4312.8</v>
      </c>
      <c r="AH157" s="38">
        <f t="shared" si="91"/>
        <v>4744.1333333333332</v>
      </c>
      <c r="AI157" s="42">
        <f t="shared" si="92"/>
        <v>4892.5</v>
      </c>
      <c r="AJ157" s="42">
        <f t="shared" si="93"/>
        <v>5381.75</v>
      </c>
      <c r="AK157" s="38">
        <f t="shared" si="94"/>
        <v>3639.625</v>
      </c>
      <c r="AL157" s="38">
        <f t="shared" si="95"/>
        <v>4043.25</v>
      </c>
      <c r="AM157" s="38">
        <f t="shared" si="96"/>
        <v>4447.625</v>
      </c>
      <c r="AN157" s="40">
        <f t="shared" si="97"/>
        <v>4892.5</v>
      </c>
      <c r="AO157" s="40">
        <f t="shared" si="98"/>
        <v>5381.75</v>
      </c>
    </row>
    <row r="158" spans="1:41" x14ac:dyDescent="0.3">
      <c r="A158" s="33" t="s">
        <v>54</v>
      </c>
      <c r="B158" s="34" t="s">
        <v>204</v>
      </c>
      <c r="C158" s="35" t="s">
        <v>41</v>
      </c>
      <c r="D158" s="58" t="s">
        <v>42</v>
      </c>
      <c r="E158" s="33" t="s">
        <v>43</v>
      </c>
      <c r="F158" s="41">
        <v>29117</v>
      </c>
      <c r="G158" s="41">
        <v>32352</v>
      </c>
      <c r="H158" s="41">
        <v>32346</v>
      </c>
      <c r="I158" s="41">
        <v>35940</v>
      </c>
      <c r="J158" s="41">
        <v>35581</v>
      </c>
      <c r="K158" s="41">
        <v>39534</v>
      </c>
      <c r="L158" s="41">
        <v>39140</v>
      </c>
      <c r="M158" s="41">
        <v>43488</v>
      </c>
      <c r="N158" s="41">
        <v>43054</v>
      </c>
      <c r="O158" s="41">
        <v>47837</v>
      </c>
      <c r="P158" s="41">
        <v>283</v>
      </c>
      <c r="Q158" s="41">
        <v>312</v>
      </c>
      <c r="R158" s="38">
        <f t="shared" si="82"/>
        <v>349.44</v>
      </c>
      <c r="S158" s="41">
        <v>166</v>
      </c>
      <c r="T158" s="41">
        <v>184</v>
      </c>
      <c r="U158" s="41">
        <v>203</v>
      </c>
      <c r="V158" s="39">
        <f t="shared" si="99"/>
        <v>99</v>
      </c>
      <c r="W158" s="38">
        <f t="shared" si="83"/>
        <v>132</v>
      </c>
      <c r="X158" s="40">
        <v>110</v>
      </c>
      <c r="Y158" s="38">
        <f t="shared" si="84"/>
        <v>82.5</v>
      </c>
      <c r="Z158" s="38">
        <f t="shared" si="85"/>
        <v>74.25</v>
      </c>
      <c r="AA158" s="38">
        <f t="shared" si="86"/>
        <v>72.765000000000001</v>
      </c>
      <c r="AB158" s="38">
        <v>50</v>
      </c>
      <c r="AC158" s="41">
        <v>49.5</v>
      </c>
      <c r="AD158" s="41">
        <f t="shared" si="87"/>
        <v>72.765000000000001</v>
      </c>
      <c r="AE158" s="38">
        <f t="shared" si="88"/>
        <v>71.309700000000007</v>
      </c>
      <c r="AF158" s="38">
        <f t="shared" si="89"/>
        <v>3882.2666666666669</v>
      </c>
      <c r="AG158" s="38">
        <f t="shared" si="90"/>
        <v>4312.8</v>
      </c>
      <c r="AH158" s="38">
        <f t="shared" si="91"/>
        <v>4744.1333333333332</v>
      </c>
      <c r="AI158" s="42">
        <f t="shared" si="92"/>
        <v>4892.5</v>
      </c>
      <c r="AJ158" s="42">
        <f t="shared" si="93"/>
        <v>5381.75</v>
      </c>
      <c r="AK158" s="38">
        <f t="shared" si="94"/>
        <v>3639.625</v>
      </c>
      <c r="AL158" s="38">
        <f t="shared" si="95"/>
        <v>4043.25</v>
      </c>
      <c r="AM158" s="38">
        <f t="shared" si="96"/>
        <v>4447.625</v>
      </c>
      <c r="AN158" s="40">
        <f t="shared" si="97"/>
        <v>4892.5</v>
      </c>
      <c r="AO158" s="40">
        <f t="shared" si="98"/>
        <v>5381.75</v>
      </c>
    </row>
    <row r="159" spans="1:41" x14ac:dyDescent="0.3">
      <c r="A159" s="33" t="s">
        <v>39</v>
      </c>
      <c r="B159" s="34" t="s">
        <v>205</v>
      </c>
      <c r="C159" s="35" t="s">
        <v>41</v>
      </c>
      <c r="D159" s="36" t="s">
        <v>42</v>
      </c>
      <c r="E159" s="33" t="s">
        <v>43</v>
      </c>
      <c r="F159" s="41">
        <v>34409</v>
      </c>
      <c r="G159" s="41">
        <v>38232</v>
      </c>
      <c r="H159" s="41">
        <v>38230</v>
      </c>
      <c r="I159" s="41">
        <v>42477</v>
      </c>
      <c r="J159" s="41">
        <v>42053</v>
      </c>
      <c r="K159" s="41">
        <v>46725</v>
      </c>
      <c r="L159" s="41">
        <v>46259</v>
      </c>
      <c r="M159" s="41">
        <v>51398</v>
      </c>
      <c r="N159" s="41">
        <v>50885</v>
      </c>
      <c r="O159" s="41">
        <v>56538</v>
      </c>
      <c r="P159" s="41">
        <v>295</v>
      </c>
      <c r="Q159" s="41">
        <v>325</v>
      </c>
      <c r="R159" s="38">
        <f t="shared" si="82"/>
        <v>364</v>
      </c>
      <c r="S159" s="41">
        <v>173</v>
      </c>
      <c r="T159" s="41">
        <v>192</v>
      </c>
      <c r="U159" s="41">
        <v>212</v>
      </c>
      <c r="V159" s="39">
        <f t="shared" si="99"/>
        <v>103.5</v>
      </c>
      <c r="W159" s="38">
        <f t="shared" si="83"/>
        <v>138</v>
      </c>
      <c r="X159" s="40">
        <v>115</v>
      </c>
      <c r="Y159" s="38">
        <f t="shared" si="84"/>
        <v>86.25</v>
      </c>
      <c r="Z159" s="38">
        <f t="shared" si="85"/>
        <v>77.625</v>
      </c>
      <c r="AA159" s="38">
        <f t="shared" si="86"/>
        <v>76.072500000000005</v>
      </c>
      <c r="AB159" s="38">
        <v>50</v>
      </c>
      <c r="AC159" s="41">
        <v>51.75</v>
      </c>
      <c r="AD159" s="41">
        <f t="shared" si="87"/>
        <v>76.072500000000005</v>
      </c>
      <c r="AE159" s="38">
        <f t="shared" si="88"/>
        <v>74.551050000000004</v>
      </c>
      <c r="AF159" s="38">
        <f t="shared" si="89"/>
        <v>4587.8666666666668</v>
      </c>
      <c r="AG159" s="38">
        <f t="shared" si="90"/>
        <v>5097.333333333333</v>
      </c>
      <c r="AH159" s="38">
        <f t="shared" si="91"/>
        <v>5607.0666666666666</v>
      </c>
      <c r="AI159" s="42">
        <f t="shared" si="92"/>
        <v>5782.375</v>
      </c>
      <c r="AJ159" s="42">
        <f t="shared" si="93"/>
        <v>6360.625</v>
      </c>
      <c r="AK159" s="38">
        <f t="shared" si="94"/>
        <v>4301.125</v>
      </c>
      <c r="AL159" s="38">
        <f t="shared" si="95"/>
        <v>4778.75</v>
      </c>
      <c r="AM159" s="38">
        <f t="shared" si="96"/>
        <v>5256.625</v>
      </c>
      <c r="AN159" s="40">
        <f t="shared" si="97"/>
        <v>5782.375</v>
      </c>
      <c r="AO159" s="40">
        <f t="shared" si="98"/>
        <v>6360.625</v>
      </c>
    </row>
    <row r="160" spans="1:41" x14ac:dyDescent="0.3">
      <c r="A160" s="33" t="s">
        <v>48</v>
      </c>
      <c r="B160" s="34" t="s">
        <v>206</v>
      </c>
      <c r="C160" s="35" t="s">
        <v>41</v>
      </c>
      <c r="D160" s="58" t="s">
        <v>42</v>
      </c>
      <c r="E160" s="33" t="s">
        <v>43</v>
      </c>
      <c r="F160" s="41">
        <v>38902</v>
      </c>
      <c r="G160" s="41">
        <v>43224</v>
      </c>
      <c r="H160" s="41">
        <v>43216</v>
      </c>
      <c r="I160" s="41">
        <v>48017</v>
      </c>
      <c r="J160" s="41">
        <v>47538</v>
      </c>
      <c r="K160" s="41">
        <v>52819</v>
      </c>
      <c r="L160" s="41">
        <v>52291</v>
      </c>
      <c r="M160" s="41">
        <v>58101</v>
      </c>
      <c r="N160" s="41">
        <v>57521</v>
      </c>
      <c r="O160" s="41">
        <v>63912</v>
      </c>
      <c r="P160" s="41">
        <v>334</v>
      </c>
      <c r="Q160" s="41">
        <v>368</v>
      </c>
      <c r="R160" s="38">
        <f t="shared" si="82"/>
        <v>412.15999999999997</v>
      </c>
      <c r="S160" s="41">
        <v>196</v>
      </c>
      <c r="T160" s="41">
        <v>217</v>
      </c>
      <c r="U160" s="41">
        <v>239</v>
      </c>
      <c r="V160" s="39">
        <f t="shared" si="99"/>
        <v>112.5</v>
      </c>
      <c r="W160" s="38">
        <f t="shared" si="83"/>
        <v>150</v>
      </c>
      <c r="X160" s="40">
        <v>125</v>
      </c>
      <c r="Y160" s="38">
        <f t="shared" si="84"/>
        <v>93.75</v>
      </c>
      <c r="Z160" s="38">
        <f t="shared" si="85"/>
        <v>84.375</v>
      </c>
      <c r="AA160" s="38">
        <f t="shared" si="86"/>
        <v>82.6875</v>
      </c>
      <c r="AB160" s="38">
        <v>60</v>
      </c>
      <c r="AC160" s="41">
        <v>58.5</v>
      </c>
      <c r="AD160" s="41">
        <f t="shared" si="87"/>
        <v>82.6875</v>
      </c>
      <c r="AE160" s="38">
        <f t="shared" si="88"/>
        <v>81.033749999999998</v>
      </c>
      <c r="AF160" s="38">
        <f t="shared" si="89"/>
        <v>5186.9333333333334</v>
      </c>
      <c r="AG160" s="38">
        <f t="shared" si="90"/>
        <v>5762.1333333333332</v>
      </c>
      <c r="AH160" s="38">
        <f t="shared" si="91"/>
        <v>6338.4</v>
      </c>
      <c r="AI160" s="42">
        <f t="shared" si="92"/>
        <v>6536.375</v>
      </c>
      <c r="AJ160" s="42">
        <f t="shared" si="93"/>
        <v>7190.125</v>
      </c>
      <c r="AK160" s="38">
        <f t="shared" si="94"/>
        <v>4862.75</v>
      </c>
      <c r="AL160" s="38">
        <f t="shared" si="95"/>
        <v>5402</v>
      </c>
      <c r="AM160" s="38">
        <f t="shared" si="96"/>
        <v>5942.25</v>
      </c>
      <c r="AN160" s="40">
        <f t="shared" si="97"/>
        <v>6536.375</v>
      </c>
      <c r="AO160" s="40">
        <f t="shared" si="98"/>
        <v>7190.125</v>
      </c>
    </row>
    <row r="161" spans="1:41" x14ac:dyDescent="0.3">
      <c r="A161" s="33" t="s">
        <v>54</v>
      </c>
      <c r="B161" s="34" t="s">
        <v>207</v>
      </c>
      <c r="C161" s="35" t="s">
        <v>41</v>
      </c>
      <c r="D161" s="36" t="s">
        <v>42</v>
      </c>
      <c r="E161" s="33" t="s">
        <v>43</v>
      </c>
      <c r="F161" s="41">
        <v>29117</v>
      </c>
      <c r="G161" s="41">
        <v>32352</v>
      </c>
      <c r="H161" s="41">
        <v>32346</v>
      </c>
      <c r="I161" s="41">
        <v>35940</v>
      </c>
      <c r="J161" s="41">
        <v>35581</v>
      </c>
      <c r="K161" s="41">
        <v>39534</v>
      </c>
      <c r="L161" s="41">
        <v>39140</v>
      </c>
      <c r="M161" s="41">
        <v>43488</v>
      </c>
      <c r="N161" s="41">
        <v>43054</v>
      </c>
      <c r="O161" s="41">
        <v>47837</v>
      </c>
      <c r="P161" s="41">
        <v>283</v>
      </c>
      <c r="Q161" s="41">
        <v>312</v>
      </c>
      <c r="R161" s="38">
        <f t="shared" si="82"/>
        <v>349.44</v>
      </c>
      <c r="S161" s="41">
        <v>166</v>
      </c>
      <c r="T161" s="41">
        <v>184</v>
      </c>
      <c r="U161" s="41">
        <v>203</v>
      </c>
      <c r="V161" s="39">
        <f t="shared" si="99"/>
        <v>95.399999999999991</v>
      </c>
      <c r="W161" s="38">
        <f t="shared" si="83"/>
        <v>127.19999999999999</v>
      </c>
      <c r="X161" s="40">
        <v>106</v>
      </c>
      <c r="Y161" s="38">
        <f t="shared" si="84"/>
        <v>79.5</v>
      </c>
      <c r="Z161" s="38">
        <f t="shared" si="85"/>
        <v>71.55</v>
      </c>
      <c r="AA161" s="38">
        <f t="shared" si="86"/>
        <v>70.119</v>
      </c>
      <c r="AB161" s="38">
        <v>50</v>
      </c>
      <c r="AC161" s="41">
        <v>49.5</v>
      </c>
      <c r="AD161" s="41">
        <f t="shared" si="87"/>
        <v>70.119</v>
      </c>
      <c r="AE161" s="38">
        <f t="shared" si="88"/>
        <v>68.716620000000006</v>
      </c>
      <c r="AF161" s="38">
        <f t="shared" si="89"/>
        <v>3882.2666666666669</v>
      </c>
      <c r="AG161" s="38">
        <f t="shared" si="90"/>
        <v>4312.8</v>
      </c>
      <c r="AH161" s="38">
        <f t="shared" si="91"/>
        <v>4744.1333333333332</v>
      </c>
      <c r="AI161" s="42">
        <f t="shared" si="92"/>
        <v>4892.5</v>
      </c>
      <c r="AJ161" s="42">
        <f t="shared" si="93"/>
        <v>5381.75</v>
      </c>
      <c r="AK161" s="38">
        <f t="shared" si="94"/>
        <v>3639.625</v>
      </c>
      <c r="AL161" s="38">
        <f t="shared" si="95"/>
        <v>4043.25</v>
      </c>
      <c r="AM161" s="38">
        <f t="shared" si="96"/>
        <v>4447.625</v>
      </c>
      <c r="AN161" s="40">
        <f t="shared" si="97"/>
        <v>4892.5</v>
      </c>
      <c r="AO161" s="40">
        <f t="shared" si="98"/>
        <v>5381.75</v>
      </c>
    </row>
    <row r="162" spans="1:41" x14ac:dyDescent="0.3">
      <c r="A162" s="33" t="s">
        <v>39</v>
      </c>
      <c r="B162" s="34" t="s">
        <v>208</v>
      </c>
      <c r="C162" s="35" t="s">
        <v>41</v>
      </c>
      <c r="D162" s="58" t="s">
        <v>46</v>
      </c>
      <c r="E162" s="33" t="s">
        <v>43</v>
      </c>
      <c r="F162" s="48">
        <v>35921</v>
      </c>
      <c r="G162" s="48">
        <v>39912</v>
      </c>
      <c r="H162" s="48">
        <v>39906</v>
      </c>
      <c r="I162" s="48">
        <v>44340</v>
      </c>
      <c r="J162" s="48">
        <v>46386</v>
      </c>
      <c r="K162" s="48">
        <v>51540</v>
      </c>
      <c r="L162" s="48">
        <v>51025</v>
      </c>
      <c r="M162" s="48">
        <v>56694</v>
      </c>
      <c r="N162" s="48">
        <v>56128</v>
      </c>
      <c r="O162" s="48">
        <v>62364</v>
      </c>
      <c r="P162" s="48">
        <v>295</v>
      </c>
      <c r="Q162" s="48">
        <v>325</v>
      </c>
      <c r="R162" s="46">
        <f t="shared" si="82"/>
        <v>364</v>
      </c>
      <c r="S162" s="48">
        <v>167</v>
      </c>
      <c r="T162" s="48">
        <v>185</v>
      </c>
      <c r="U162" s="48">
        <v>204</v>
      </c>
      <c r="V162" s="45">
        <f t="shared" si="99"/>
        <v>99.899999999999991</v>
      </c>
      <c r="W162" s="46">
        <f t="shared" si="83"/>
        <v>133.19999999999999</v>
      </c>
      <c r="X162" s="47">
        <v>111</v>
      </c>
      <c r="Y162" s="46">
        <f t="shared" si="84"/>
        <v>83.25</v>
      </c>
      <c r="Z162" s="46">
        <f t="shared" si="85"/>
        <v>74.924999999999997</v>
      </c>
      <c r="AA162" s="46">
        <f t="shared" si="86"/>
        <v>73.426500000000004</v>
      </c>
      <c r="AB162" s="46">
        <v>50</v>
      </c>
      <c r="AC162" s="48">
        <v>49.5</v>
      </c>
      <c r="AD162" s="48">
        <f t="shared" si="87"/>
        <v>73.426500000000004</v>
      </c>
      <c r="AE162" s="46">
        <f t="shared" si="88"/>
        <v>71.957970000000003</v>
      </c>
      <c r="AF162" s="46">
        <f t="shared" si="89"/>
        <v>4789.4666666666662</v>
      </c>
      <c r="AG162" s="46">
        <f t="shared" si="90"/>
        <v>5320.8</v>
      </c>
      <c r="AH162" s="46">
        <f t="shared" si="91"/>
        <v>6184.8</v>
      </c>
      <c r="AI162" s="49">
        <f t="shared" si="92"/>
        <v>6378.125</v>
      </c>
      <c r="AJ162" s="49">
        <f t="shared" si="93"/>
        <v>7016</v>
      </c>
      <c r="AK162" s="46">
        <f t="shared" si="94"/>
        <v>4490.125</v>
      </c>
      <c r="AL162" s="46">
        <f t="shared" si="95"/>
        <v>4988.25</v>
      </c>
      <c r="AM162" s="46">
        <f t="shared" si="96"/>
        <v>5798.25</v>
      </c>
      <c r="AN162" s="47">
        <f t="shared" si="97"/>
        <v>6378.125</v>
      </c>
      <c r="AO162" s="47">
        <f t="shared" si="98"/>
        <v>7016</v>
      </c>
    </row>
    <row r="163" spans="1:41" x14ac:dyDescent="0.3">
      <c r="A163" s="33" t="s">
        <v>39</v>
      </c>
      <c r="B163" s="34" t="s">
        <v>209</v>
      </c>
      <c r="C163" s="35" t="s">
        <v>41</v>
      </c>
      <c r="D163" s="58" t="s">
        <v>42</v>
      </c>
      <c r="E163" s="33" t="s">
        <v>43</v>
      </c>
      <c r="F163" s="41">
        <v>38902</v>
      </c>
      <c r="G163" s="41">
        <v>43224</v>
      </c>
      <c r="H163" s="41">
        <v>43216</v>
      </c>
      <c r="I163" s="41">
        <v>48017</v>
      </c>
      <c r="J163" s="41">
        <v>47538</v>
      </c>
      <c r="K163" s="41">
        <v>52819</v>
      </c>
      <c r="L163" s="41">
        <v>52291</v>
      </c>
      <c r="M163" s="41">
        <v>58101</v>
      </c>
      <c r="N163" s="41">
        <v>57521</v>
      </c>
      <c r="O163" s="41">
        <v>63912</v>
      </c>
      <c r="P163" s="41">
        <v>334</v>
      </c>
      <c r="Q163" s="41">
        <v>368</v>
      </c>
      <c r="R163" s="38">
        <f t="shared" si="82"/>
        <v>412.15999999999997</v>
      </c>
      <c r="S163" s="41">
        <v>196</v>
      </c>
      <c r="T163" s="41">
        <v>217</v>
      </c>
      <c r="U163" s="41">
        <v>239</v>
      </c>
      <c r="V163" s="39">
        <f t="shared" si="99"/>
        <v>112.5</v>
      </c>
      <c r="W163" s="38">
        <f t="shared" si="83"/>
        <v>150</v>
      </c>
      <c r="X163" s="40">
        <v>125</v>
      </c>
      <c r="Y163" s="38">
        <f t="shared" si="84"/>
        <v>93.75</v>
      </c>
      <c r="Z163" s="38">
        <f t="shared" si="85"/>
        <v>84.375</v>
      </c>
      <c r="AA163" s="38">
        <f t="shared" si="86"/>
        <v>82.6875</v>
      </c>
      <c r="AB163" s="38">
        <v>60</v>
      </c>
      <c r="AC163" s="41">
        <v>58.5</v>
      </c>
      <c r="AD163" s="41">
        <f t="shared" si="87"/>
        <v>82.6875</v>
      </c>
      <c r="AE163" s="38">
        <f t="shared" si="88"/>
        <v>81.033749999999998</v>
      </c>
      <c r="AF163" s="38">
        <f t="shared" si="89"/>
        <v>5186.9333333333334</v>
      </c>
      <c r="AG163" s="38">
        <f t="shared" si="90"/>
        <v>5762.1333333333332</v>
      </c>
      <c r="AH163" s="38">
        <f t="shared" si="91"/>
        <v>6338.4</v>
      </c>
      <c r="AI163" s="42">
        <f t="shared" si="92"/>
        <v>6536.375</v>
      </c>
      <c r="AJ163" s="42">
        <f t="shared" si="93"/>
        <v>7190.125</v>
      </c>
      <c r="AK163" s="38">
        <f t="shared" si="94"/>
        <v>4862.75</v>
      </c>
      <c r="AL163" s="38">
        <f t="shared" si="95"/>
        <v>5402</v>
      </c>
      <c r="AM163" s="38">
        <f t="shared" si="96"/>
        <v>5942.25</v>
      </c>
      <c r="AN163" s="40">
        <f t="shared" si="97"/>
        <v>6536.375</v>
      </c>
      <c r="AO163" s="40">
        <f t="shared" si="98"/>
        <v>7190.125</v>
      </c>
    </row>
    <row r="164" spans="1:41" x14ac:dyDescent="0.3">
      <c r="A164" s="33" t="s">
        <v>54</v>
      </c>
      <c r="B164" s="34" t="s">
        <v>210</v>
      </c>
      <c r="C164" s="35" t="s">
        <v>41</v>
      </c>
      <c r="D164" s="58" t="s">
        <v>42</v>
      </c>
      <c r="E164" s="33" t="s">
        <v>43</v>
      </c>
      <c r="F164" s="41">
        <v>26936</v>
      </c>
      <c r="G164" s="41">
        <v>29928</v>
      </c>
      <c r="H164" s="41">
        <v>29919</v>
      </c>
      <c r="I164" s="41">
        <v>33243</v>
      </c>
      <c r="J164" s="41">
        <v>32911</v>
      </c>
      <c r="K164" s="41">
        <v>36567</v>
      </c>
      <c r="L164" s="41">
        <v>36202</v>
      </c>
      <c r="M164" s="41">
        <v>40224</v>
      </c>
      <c r="N164" s="41">
        <v>39823</v>
      </c>
      <c r="O164" s="41">
        <v>44247</v>
      </c>
      <c r="P164" s="41">
        <v>231</v>
      </c>
      <c r="Q164" s="41">
        <v>255</v>
      </c>
      <c r="R164" s="38">
        <f t="shared" si="82"/>
        <v>285.60000000000002</v>
      </c>
      <c r="S164" s="41">
        <v>135</v>
      </c>
      <c r="T164" s="41">
        <v>150</v>
      </c>
      <c r="U164" s="41">
        <v>165</v>
      </c>
      <c r="V164" s="39">
        <f t="shared" si="99"/>
        <v>81</v>
      </c>
      <c r="W164" s="38">
        <f t="shared" si="83"/>
        <v>108</v>
      </c>
      <c r="X164" s="40">
        <v>90</v>
      </c>
      <c r="Y164" s="38">
        <f t="shared" si="84"/>
        <v>67.5</v>
      </c>
      <c r="Z164" s="38">
        <f t="shared" si="85"/>
        <v>60.75</v>
      </c>
      <c r="AA164" s="38">
        <f t="shared" si="86"/>
        <v>59.534999999999997</v>
      </c>
      <c r="AB164" s="38">
        <v>40</v>
      </c>
      <c r="AC164" s="41">
        <v>40.5</v>
      </c>
      <c r="AD164" s="41">
        <f t="shared" si="87"/>
        <v>59.534999999999997</v>
      </c>
      <c r="AE164" s="38">
        <f t="shared" si="88"/>
        <v>58.344299999999997</v>
      </c>
      <c r="AF164" s="38">
        <f t="shared" si="89"/>
        <v>3591.4666666666667</v>
      </c>
      <c r="AG164" s="38">
        <f t="shared" si="90"/>
        <v>3989.2</v>
      </c>
      <c r="AH164" s="38">
        <f t="shared" si="91"/>
        <v>4388.1333333333332</v>
      </c>
      <c r="AI164" s="42">
        <f t="shared" si="92"/>
        <v>4525.25</v>
      </c>
      <c r="AJ164" s="42">
        <f t="shared" si="93"/>
        <v>4977.875</v>
      </c>
      <c r="AK164" s="38">
        <f t="shared" si="94"/>
        <v>3367</v>
      </c>
      <c r="AL164" s="38">
        <f t="shared" si="95"/>
        <v>3739.875</v>
      </c>
      <c r="AM164" s="38">
        <f t="shared" si="96"/>
        <v>4113.875</v>
      </c>
      <c r="AN164" s="40">
        <f t="shared" si="97"/>
        <v>4525.25</v>
      </c>
      <c r="AO164" s="40">
        <f t="shared" si="98"/>
        <v>4977.875</v>
      </c>
    </row>
    <row r="165" spans="1:41" x14ac:dyDescent="0.3">
      <c r="A165" s="33" t="s">
        <v>44</v>
      </c>
      <c r="B165" s="34" t="s">
        <v>211</v>
      </c>
      <c r="C165" s="35" t="s">
        <v>41</v>
      </c>
      <c r="D165" s="58" t="s">
        <v>46</v>
      </c>
      <c r="E165" s="33" t="s">
        <v>43</v>
      </c>
      <c r="F165" s="48">
        <v>38902</v>
      </c>
      <c r="G165" s="48">
        <v>43224</v>
      </c>
      <c r="H165" s="48">
        <v>43216</v>
      </c>
      <c r="I165" s="48">
        <v>48017</v>
      </c>
      <c r="J165" s="48">
        <v>47538</v>
      </c>
      <c r="K165" s="48">
        <v>52819</v>
      </c>
      <c r="L165" s="48">
        <v>52291</v>
      </c>
      <c r="M165" s="48">
        <v>58101</v>
      </c>
      <c r="N165" s="48">
        <v>57521</v>
      </c>
      <c r="O165" s="48">
        <v>63912</v>
      </c>
      <c r="P165" s="48">
        <v>334</v>
      </c>
      <c r="Q165" s="48">
        <v>368</v>
      </c>
      <c r="R165" s="46">
        <f t="shared" si="82"/>
        <v>412.15999999999997</v>
      </c>
      <c r="S165" s="48">
        <v>196</v>
      </c>
      <c r="T165" s="48">
        <v>217</v>
      </c>
      <c r="U165" s="48">
        <v>239</v>
      </c>
      <c r="V165" s="45">
        <f t="shared" si="99"/>
        <v>112.5</v>
      </c>
      <c r="W165" s="46">
        <f t="shared" si="83"/>
        <v>150</v>
      </c>
      <c r="X165" s="47">
        <v>125</v>
      </c>
      <c r="Y165" s="46">
        <f t="shared" si="84"/>
        <v>93.75</v>
      </c>
      <c r="Z165" s="46">
        <f t="shared" si="85"/>
        <v>84.375</v>
      </c>
      <c r="AA165" s="46">
        <f t="shared" si="86"/>
        <v>82.6875</v>
      </c>
      <c r="AB165" s="46">
        <v>60</v>
      </c>
      <c r="AC165" s="48">
        <v>58.5</v>
      </c>
      <c r="AD165" s="48">
        <f t="shared" si="87"/>
        <v>82.6875</v>
      </c>
      <c r="AE165" s="46">
        <f t="shared" si="88"/>
        <v>81.033749999999998</v>
      </c>
      <c r="AF165" s="46">
        <f t="shared" si="89"/>
        <v>5186.9333333333334</v>
      </c>
      <c r="AG165" s="46">
        <f t="shared" si="90"/>
        <v>5762.1333333333332</v>
      </c>
      <c r="AH165" s="46">
        <f t="shared" si="91"/>
        <v>6338.4</v>
      </c>
      <c r="AI165" s="49">
        <f t="shared" si="92"/>
        <v>6536.375</v>
      </c>
      <c r="AJ165" s="49">
        <f t="shared" si="93"/>
        <v>7190.125</v>
      </c>
      <c r="AK165" s="46">
        <f t="shared" si="94"/>
        <v>4862.75</v>
      </c>
      <c r="AL165" s="46">
        <f t="shared" si="95"/>
        <v>5402</v>
      </c>
      <c r="AM165" s="46">
        <f t="shared" si="96"/>
        <v>5942.25</v>
      </c>
      <c r="AN165" s="47">
        <f t="shared" si="97"/>
        <v>6536.375</v>
      </c>
      <c r="AO165" s="47">
        <f t="shared" si="98"/>
        <v>7190.125</v>
      </c>
    </row>
    <row r="166" spans="1:41" x14ac:dyDescent="0.3">
      <c r="A166" s="33" t="s">
        <v>212</v>
      </c>
      <c r="B166" s="34" t="s">
        <v>213</v>
      </c>
      <c r="C166" s="35" t="s">
        <v>41</v>
      </c>
      <c r="D166" s="58" t="s">
        <v>42</v>
      </c>
      <c r="E166" s="33" t="s">
        <v>43</v>
      </c>
      <c r="F166" s="40">
        <f>F167+(F167*5%)</f>
        <v>67247.25</v>
      </c>
      <c r="G166" s="40">
        <f t="shared" ref="G166:AO166" si="100">G167+(G167*5%)</f>
        <v>69457.5</v>
      </c>
      <c r="H166" s="40">
        <f t="shared" si="100"/>
        <v>73972.5</v>
      </c>
      <c r="I166" s="40">
        <f t="shared" si="100"/>
        <v>72765</v>
      </c>
      <c r="J166" s="40">
        <f t="shared" si="100"/>
        <v>72765</v>
      </c>
      <c r="K166" s="40">
        <f t="shared" si="100"/>
        <v>79380</v>
      </c>
      <c r="L166" s="40">
        <f t="shared" si="100"/>
        <v>79380</v>
      </c>
      <c r="M166" s="40">
        <f t="shared" si="100"/>
        <v>87648.75</v>
      </c>
      <c r="N166" s="40">
        <f t="shared" si="100"/>
        <v>87648.75</v>
      </c>
      <c r="O166" s="40">
        <f t="shared" si="100"/>
        <v>98605.5</v>
      </c>
      <c r="P166" s="40">
        <f t="shared" si="100"/>
        <v>391.65</v>
      </c>
      <c r="Q166" s="40">
        <f t="shared" si="100"/>
        <v>446.25</v>
      </c>
      <c r="R166" s="40">
        <f t="shared" si="100"/>
        <v>499.8</v>
      </c>
      <c r="S166" s="40">
        <f t="shared" si="100"/>
        <v>260.39999999999998</v>
      </c>
      <c r="T166" s="40">
        <f t="shared" si="100"/>
        <v>294</v>
      </c>
      <c r="U166" s="40">
        <f t="shared" si="100"/>
        <v>334.95</v>
      </c>
      <c r="V166" s="40">
        <f t="shared" si="100"/>
        <v>137.02500000000001</v>
      </c>
      <c r="W166" s="40">
        <f t="shared" si="100"/>
        <v>182.7</v>
      </c>
      <c r="X166" s="40">
        <f t="shared" si="100"/>
        <v>152.25</v>
      </c>
      <c r="Y166" s="40">
        <f t="shared" si="100"/>
        <v>114.1875</v>
      </c>
      <c r="Z166" s="40">
        <f t="shared" si="100"/>
        <v>102.76875</v>
      </c>
      <c r="AA166" s="40">
        <f t="shared" si="100"/>
        <v>100.713375</v>
      </c>
      <c r="AB166" s="40">
        <f t="shared" si="100"/>
        <v>84</v>
      </c>
      <c r="AC166" s="40">
        <f t="shared" si="100"/>
        <v>84</v>
      </c>
      <c r="AD166" s="40">
        <f t="shared" si="100"/>
        <v>100.713375</v>
      </c>
      <c r="AE166" s="40">
        <f t="shared" si="100"/>
        <v>98.699107499999997</v>
      </c>
      <c r="AF166" s="40">
        <f t="shared" si="100"/>
        <v>8966.3000000000011</v>
      </c>
      <c r="AG166" s="40">
        <f t="shared" si="100"/>
        <v>9863</v>
      </c>
      <c r="AH166" s="40">
        <f t="shared" si="100"/>
        <v>9702</v>
      </c>
      <c r="AI166" s="40">
        <f t="shared" si="100"/>
        <v>9922.5</v>
      </c>
      <c r="AJ166" s="40">
        <f t="shared" si="100"/>
        <v>10956.09375</v>
      </c>
      <c r="AK166" s="40">
        <f t="shared" si="100"/>
        <v>8405.90625</v>
      </c>
      <c r="AL166" s="40">
        <f t="shared" si="100"/>
        <v>9246.5625</v>
      </c>
      <c r="AM166" s="40">
        <f t="shared" si="100"/>
        <v>9095.625</v>
      </c>
      <c r="AN166" s="40">
        <f t="shared" si="100"/>
        <v>9922.5</v>
      </c>
      <c r="AO166" s="40">
        <f t="shared" si="100"/>
        <v>10956.09375</v>
      </c>
    </row>
    <row r="167" spans="1:41" x14ac:dyDescent="0.3">
      <c r="A167" s="33" t="s">
        <v>214</v>
      </c>
      <c r="B167" s="34" t="s">
        <v>215</v>
      </c>
      <c r="C167" s="35" t="s">
        <v>41</v>
      </c>
      <c r="D167" s="58" t="s">
        <v>42</v>
      </c>
      <c r="E167" s="33" t="s">
        <v>43</v>
      </c>
      <c r="F167" s="40">
        <v>64045</v>
      </c>
      <c r="G167" s="40">
        <v>66150</v>
      </c>
      <c r="H167" s="40">
        <v>70450</v>
      </c>
      <c r="I167" s="40">
        <v>69300</v>
      </c>
      <c r="J167" s="40">
        <v>69300</v>
      </c>
      <c r="K167" s="40">
        <v>75600</v>
      </c>
      <c r="L167" s="40">
        <v>75600</v>
      </c>
      <c r="M167" s="40">
        <v>83475</v>
      </c>
      <c r="N167" s="40">
        <v>83475</v>
      </c>
      <c r="O167" s="40">
        <v>93910</v>
      </c>
      <c r="P167" s="40">
        <v>373</v>
      </c>
      <c r="Q167" s="40">
        <v>425</v>
      </c>
      <c r="R167" s="38">
        <f t="shared" si="82"/>
        <v>476</v>
      </c>
      <c r="S167" s="40">
        <v>248</v>
      </c>
      <c r="T167" s="40">
        <v>280</v>
      </c>
      <c r="U167" s="40">
        <v>319</v>
      </c>
      <c r="V167" s="39">
        <f t="shared" si="99"/>
        <v>130.5</v>
      </c>
      <c r="W167" s="38">
        <f t="shared" si="83"/>
        <v>174</v>
      </c>
      <c r="X167" s="40">
        <v>145</v>
      </c>
      <c r="Y167" s="38">
        <f t="shared" si="84"/>
        <v>108.75</v>
      </c>
      <c r="Z167" s="38">
        <f t="shared" si="85"/>
        <v>97.875</v>
      </c>
      <c r="AA167" s="38">
        <f t="shared" si="86"/>
        <v>95.917500000000004</v>
      </c>
      <c r="AB167" s="38">
        <v>80</v>
      </c>
      <c r="AC167" s="41">
        <v>80</v>
      </c>
      <c r="AD167" s="41">
        <f t="shared" si="87"/>
        <v>95.917500000000004</v>
      </c>
      <c r="AE167" s="38">
        <f t="shared" si="88"/>
        <v>93.99915</v>
      </c>
      <c r="AF167" s="38">
        <f t="shared" si="89"/>
        <v>8539.3333333333339</v>
      </c>
      <c r="AG167" s="38">
        <f t="shared" si="90"/>
        <v>9393.3333333333339</v>
      </c>
      <c r="AH167" s="38">
        <f t="shared" si="91"/>
        <v>9240</v>
      </c>
      <c r="AI167" s="42">
        <f t="shared" si="92"/>
        <v>9450</v>
      </c>
      <c r="AJ167" s="42">
        <f t="shared" si="93"/>
        <v>10434.375</v>
      </c>
      <c r="AK167" s="38">
        <f t="shared" si="94"/>
        <v>8005.625</v>
      </c>
      <c r="AL167" s="38">
        <f t="shared" si="95"/>
        <v>8806.25</v>
      </c>
      <c r="AM167" s="38">
        <f t="shared" si="96"/>
        <v>8662.5</v>
      </c>
      <c r="AN167" s="40">
        <f t="shared" si="97"/>
        <v>9450</v>
      </c>
      <c r="AO167" s="40">
        <f t="shared" si="98"/>
        <v>10434.375</v>
      </c>
    </row>
    <row r="168" spans="1:41" x14ac:dyDescent="0.3">
      <c r="A168" s="33" t="s">
        <v>48</v>
      </c>
      <c r="B168" s="34" t="s">
        <v>216</v>
      </c>
      <c r="C168" s="35" t="s">
        <v>41</v>
      </c>
      <c r="D168" s="36" t="s">
        <v>42</v>
      </c>
      <c r="E168" s="33" t="s">
        <v>43</v>
      </c>
      <c r="F168" s="41">
        <v>38902</v>
      </c>
      <c r="G168" s="41">
        <v>43224</v>
      </c>
      <c r="H168" s="41">
        <v>43216</v>
      </c>
      <c r="I168" s="41">
        <v>48017</v>
      </c>
      <c r="J168" s="41">
        <v>47538</v>
      </c>
      <c r="K168" s="41">
        <v>52819</v>
      </c>
      <c r="L168" s="41">
        <v>52291</v>
      </c>
      <c r="M168" s="41">
        <v>58101</v>
      </c>
      <c r="N168" s="41">
        <v>57521</v>
      </c>
      <c r="O168" s="41">
        <v>63912</v>
      </c>
      <c r="P168" s="41">
        <v>334</v>
      </c>
      <c r="Q168" s="41">
        <v>368</v>
      </c>
      <c r="R168" s="38">
        <f t="shared" si="82"/>
        <v>412.15999999999997</v>
      </c>
      <c r="S168" s="41">
        <v>196</v>
      </c>
      <c r="T168" s="41">
        <v>217</v>
      </c>
      <c r="U168" s="41">
        <v>239</v>
      </c>
      <c r="V168" s="39">
        <f t="shared" si="99"/>
        <v>112.5</v>
      </c>
      <c r="W168" s="38">
        <f t="shared" si="83"/>
        <v>150</v>
      </c>
      <c r="X168" s="40">
        <v>125</v>
      </c>
      <c r="Y168" s="38">
        <f t="shared" si="84"/>
        <v>93.75</v>
      </c>
      <c r="Z168" s="38">
        <f t="shared" si="85"/>
        <v>84.375</v>
      </c>
      <c r="AA168" s="38">
        <f t="shared" si="86"/>
        <v>82.6875</v>
      </c>
      <c r="AB168" s="38">
        <v>60</v>
      </c>
      <c r="AC168" s="41">
        <v>58.5</v>
      </c>
      <c r="AD168" s="41">
        <f t="shared" si="87"/>
        <v>82.6875</v>
      </c>
      <c r="AE168" s="38">
        <f t="shared" si="88"/>
        <v>81.033749999999998</v>
      </c>
      <c r="AF168" s="38">
        <f t="shared" si="89"/>
        <v>5186.9333333333334</v>
      </c>
      <c r="AG168" s="38">
        <f t="shared" si="90"/>
        <v>5762.1333333333332</v>
      </c>
      <c r="AH168" s="38">
        <f t="shared" si="91"/>
        <v>6338.4</v>
      </c>
      <c r="AI168" s="42">
        <f t="shared" si="92"/>
        <v>6536.375</v>
      </c>
      <c r="AJ168" s="42">
        <f t="shared" si="93"/>
        <v>7190.125</v>
      </c>
      <c r="AK168" s="38">
        <f t="shared" si="94"/>
        <v>4862.75</v>
      </c>
      <c r="AL168" s="38">
        <f t="shared" si="95"/>
        <v>5402</v>
      </c>
      <c r="AM168" s="38">
        <f t="shared" si="96"/>
        <v>5942.25</v>
      </c>
      <c r="AN168" s="40">
        <f t="shared" si="97"/>
        <v>6536.375</v>
      </c>
      <c r="AO168" s="40">
        <f t="shared" si="98"/>
        <v>7190.125</v>
      </c>
    </row>
    <row r="169" spans="1:41" x14ac:dyDescent="0.3">
      <c r="A169" s="33" t="s">
        <v>39</v>
      </c>
      <c r="B169" s="34" t="s">
        <v>217</v>
      </c>
      <c r="C169" s="35" t="s">
        <v>41</v>
      </c>
      <c r="D169" s="58" t="s">
        <v>42</v>
      </c>
      <c r="E169" s="33" t="s">
        <v>43</v>
      </c>
      <c r="F169" s="41">
        <v>26936</v>
      </c>
      <c r="G169" s="41">
        <v>29928</v>
      </c>
      <c r="H169" s="41">
        <v>29919</v>
      </c>
      <c r="I169" s="41">
        <v>33243</v>
      </c>
      <c r="J169" s="41">
        <v>32911</v>
      </c>
      <c r="K169" s="41">
        <v>36567</v>
      </c>
      <c r="L169" s="41">
        <v>36202</v>
      </c>
      <c r="M169" s="41">
        <v>40224</v>
      </c>
      <c r="N169" s="41">
        <v>39823</v>
      </c>
      <c r="O169" s="41">
        <v>44247</v>
      </c>
      <c r="P169" s="41">
        <v>231</v>
      </c>
      <c r="Q169" s="41">
        <v>255</v>
      </c>
      <c r="R169" s="38">
        <f t="shared" si="82"/>
        <v>285.60000000000002</v>
      </c>
      <c r="S169" s="41">
        <v>135</v>
      </c>
      <c r="T169" s="41">
        <v>150</v>
      </c>
      <c r="U169" s="41">
        <v>165</v>
      </c>
      <c r="V169" s="39">
        <f t="shared" si="99"/>
        <v>81</v>
      </c>
      <c r="W169" s="38">
        <f t="shared" si="83"/>
        <v>108</v>
      </c>
      <c r="X169" s="40">
        <v>90</v>
      </c>
      <c r="Y169" s="38">
        <f t="shared" si="84"/>
        <v>67.5</v>
      </c>
      <c r="Z169" s="38">
        <f t="shared" si="85"/>
        <v>60.75</v>
      </c>
      <c r="AA169" s="38">
        <f t="shared" si="86"/>
        <v>59.534999999999997</v>
      </c>
      <c r="AB169" s="38">
        <v>40</v>
      </c>
      <c r="AC169" s="41">
        <v>40.5</v>
      </c>
      <c r="AD169" s="41">
        <f t="shared" si="87"/>
        <v>59.534999999999997</v>
      </c>
      <c r="AE169" s="38">
        <f t="shared" si="88"/>
        <v>58.344299999999997</v>
      </c>
      <c r="AF169" s="38">
        <f t="shared" si="89"/>
        <v>3591.4666666666667</v>
      </c>
      <c r="AG169" s="38">
        <f t="shared" si="90"/>
        <v>3989.2</v>
      </c>
      <c r="AH169" s="38">
        <f t="shared" si="91"/>
        <v>4388.1333333333332</v>
      </c>
      <c r="AI169" s="42">
        <f t="shared" si="92"/>
        <v>4525.25</v>
      </c>
      <c r="AJ169" s="42">
        <f t="shared" si="93"/>
        <v>4977.875</v>
      </c>
      <c r="AK169" s="38">
        <f t="shared" si="94"/>
        <v>3367</v>
      </c>
      <c r="AL169" s="38">
        <f t="shared" si="95"/>
        <v>3739.875</v>
      </c>
      <c r="AM169" s="38">
        <f t="shared" si="96"/>
        <v>4113.875</v>
      </c>
      <c r="AN169" s="40">
        <f t="shared" si="97"/>
        <v>4525.25</v>
      </c>
      <c r="AO169" s="40">
        <f t="shared" si="98"/>
        <v>4977.875</v>
      </c>
    </row>
    <row r="170" spans="1:41" x14ac:dyDescent="0.3">
      <c r="A170" s="33" t="s">
        <v>39</v>
      </c>
      <c r="B170" s="34" t="s">
        <v>218</v>
      </c>
      <c r="C170" s="35" t="s">
        <v>41</v>
      </c>
      <c r="D170" s="58" t="s">
        <v>42</v>
      </c>
      <c r="E170" s="33" t="s">
        <v>43</v>
      </c>
      <c r="F170" s="41">
        <v>29927</v>
      </c>
      <c r="G170" s="41">
        <v>33252</v>
      </c>
      <c r="H170" s="41">
        <v>33243</v>
      </c>
      <c r="I170" s="41">
        <v>36936</v>
      </c>
      <c r="J170" s="41">
        <v>36567</v>
      </c>
      <c r="K170" s="41">
        <v>40630</v>
      </c>
      <c r="L170" s="41">
        <v>40224</v>
      </c>
      <c r="M170" s="41">
        <v>44693</v>
      </c>
      <c r="N170" s="41">
        <v>44247</v>
      </c>
      <c r="O170" s="41">
        <v>49163</v>
      </c>
      <c r="P170" s="41">
        <v>257</v>
      </c>
      <c r="Q170" s="41">
        <v>283</v>
      </c>
      <c r="R170" s="38">
        <f t="shared" si="82"/>
        <v>316.95999999999998</v>
      </c>
      <c r="S170" s="41">
        <v>151</v>
      </c>
      <c r="T170" s="41">
        <v>167</v>
      </c>
      <c r="U170" s="41">
        <v>184</v>
      </c>
      <c r="V170" s="39">
        <f t="shared" si="99"/>
        <v>85.5</v>
      </c>
      <c r="W170" s="38">
        <f t="shared" si="83"/>
        <v>114</v>
      </c>
      <c r="X170" s="40">
        <v>95</v>
      </c>
      <c r="Y170" s="38">
        <f t="shared" si="84"/>
        <v>71.25</v>
      </c>
      <c r="Z170" s="38">
        <f t="shared" si="85"/>
        <v>64.125</v>
      </c>
      <c r="AA170" s="38">
        <f t="shared" si="86"/>
        <v>62.842500000000001</v>
      </c>
      <c r="AB170" s="38">
        <v>45</v>
      </c>
      <c r="AC170" s="41">
        <v>45</v>
      </c>
      <c r="AD170" s="41">
        <f t="shared" si="87"/>
        <v>62.842500000000001</v>
      </c>
      <c r="AE170" s="38">
        <f t="shared" si="88"/>
        <v>61.585650000000001</v>
      </c>
      <c r="AF170" s="38">
        <f t="shared" si="89"/>
        <v>3990.2666666666669</v>
      </c>
      <c r="AG170" s="38">
        <f t="shared" si="90"/>
        <v>4432.3999999999996</v>
      </c>
      <c r="AH170" s="38">
        <f t="shared" si="91"/>
        <v>4875.6000000000004</v>
      </c>
      <c r="AI170" s="42">
        <f t="shared" si="92"/>
        <v>5028</v>
      </c>
      <c r="AJ170" s="42">
        <f t="shared" si="93"/>
        <v>5530.875</v>
      </c>
      <c r="AK170" s="38">
        <f t="shared" si="94"/>
        <v>3740.875</v>
      </c>
      <c r="AL170" s="38">
        <f t="shared" si="95"/>
        <v>4155.375</v>
      </c>
      <c r="AM170" s="38">
        <f t="shared" si="96"/>
        <v>4570.875</v>
      </c>
      <c r="AN170" s="40">
        <f t="shared" si="97"/>
        <v>5028</v>
      </c>
      <c r="AO170" s="40">
        <f t="shared" si="98"/>
        <v>5530.875</v>
      </c>
    </row>
    <row r="171" spans="1:41" x14ac:dyDescent="0.3">
      <c r="A171" s="33" t="s">
        <v>48</v>
      </c>
      <c r="B171" s="34" t="s">
        <v>219</v>
      </c>
      <c r="C171" s="35" t="s">
        <v>41</v>
      </c>
      <c r="D171" s="58" t="s">
        <v>42</v>
      </c>
      <c r="E171" s="33" t="s">
        <v>43</v>
      </c>
      <c r="F171" s="41">
        <v>26936</v>
      </c>
      <c r="G171" s="41">
        <v>29928</v>
      </c>
      <c r="H171" s="41">
        <v>29919</v>
      </c>
      <c r="I171" s="41">
        <v>33243</v>
      </c>
      <c r="J171" s="41">
        <v>32911</v>
      </c>
      <c r="K171" s="41">
        <v>36567</v>
      </c>
      <c r="L171" s="41">
        <v>36202</v>
      </c>
      <c r="M171" s="41">
        <v>40224</v>
      </c>
      <c r="N171" s="41">
        <v>39823</v>
      </c>
      <c r="O171" s="41">
        <v>44247</v>
      </c>
      <c r="P171" s="41">
        <v>231</v>
      </c>
      <c r="Q171" s="41">
        <v>255</v>
      </c>
      <c r="R171" s="38">
        <f t="shared" si="82"/>
        <v>285.60000000000002</v>
      </c>
      <c r="S171" s="41">
        <v>135</v>
      </c>
      <c r="T171" s="41">
        <v>150</v>
      </c>
      <c r="U171" s="41">
        <v>165</v>
      </c>
      <c r="V171" s="39">
        <f t="shared" si="99"/>
        <v>81</v>
      </c>
      <c r="W171" s="38">
        <f t="shared" si="83"/>
        <v>108</v>
      </c>
      <c r="X171" s="40">
        <v>90</v>
      </c>
      <c r="Y171" s="38">
        <f t="shared" si="84"/>
        <v>67.5</v>
      </c>
      <c r="Z171" s="38">
        <f t="shared" si="85"/>
        <v>60.75</v>
      </c>
      <c r="AA171" s="38">
        <f t="shared" si="86"/>
        <v>59.534999999999997</v>
      </c>
      <c r="AB171" s="38">
        <v>40</v>
      </c>
      <c r="AC171" s="41">
        <v>40.5</v>
      </c>
      <c r="AD171" s="41">
        <f t="shared" si="87"/>
        <v>59.534999999999997</v>
      </c>
      <c r="AE171" s="38">
        <f t="shared" si="88"/>
        <v>58.344299999999997</v>
      </c>
      <c r="AF171" s="38">
        <f t="shared" si="89"/>
        <v>3591.4666666666667</v>
      </c>
      <c r="AG171" s="38">
        <f t="shared" si="90"/>
        <v>3989.2</v>
      </c>
      <c r="AH171" s="38">
        <f t="shared" si="91"/>
        <v>4388.1333333333332</v>
      </c>
      <c r="AI171" s="42">
        <f t="shared" si="92"/>
        <v>4525.25</v>
      </c>
      <c r="AJ171" s="42">
        <f t="shared" si="93"/>
        <v>4977.875</v>
      </c>
      <c r="AK171" s="38">
        <f t="shared" si="94"/>
        <v>3367</v>
      </c>
      <c r="AL171" s="38">
        <f t="shared" si="95"/>
        <v>3739.875</v>
      </c>
      <c r="AM171" s="38">
        <f t="shared" si="96"/>
        <v>4113.875</v>
      </c>
      <c r="AN171" s="40">
        <f t="shared" si="97"/>
        <v>4525.25</v>
      </c>
      <c r="AO171" s="40">
        <f t="shared" si="98"/>
        <v>4977.875</v>
      </c>
    </row>
    <row r="172" spans="1:41" x14ac:dyDescent="0.3">
      <c r="A172" s="33" t="s">
        <v>39</v>
      </c>
      <c r="B172" s="34" t="s">
        <v>220</v>
      </c>
      <c r="C172" s="35" t="s">
        <v>41</v>
      </c>
      <c r="D172" s="36" t="s">
        <v>42</v>
      </c>
      <c r="E172" s="33" t="s">
        <v>43</v>
      </c>
      <c r="F172" s="41">
        <v>16460</v>
      </c>
      <c r="G172" s="41">
        <v>18288</v>
      </c>
      <c r="H172" s="41">
        <v>18284</v>
      </c>
      <c r="I172" s="41">
        <v>20315</v>
      </c>
      <c r="J172" s="41">
        <v>20113</v>
      </c>
      <c r="K172" s="41">
        <v>22347</v>
      </c>
      <c r="L172" s="41">
        <v>22124</v>
      </c>
      <c r="M172" s="41">
        <v>24582</v>
      </c>
      <c r="N172" s="41">
        <v>24337</v>
      </c>
      <c r="O172" s="41">
        <v>27041</v>
      </c>
      <c r="P172" s="41">
        <v>142</v>
      </c>
      <c r="Q172" s="41">
        <v>157</v>
      </c>
      <c r="R172" s="38">
        <f t="shared" si="82"/>
        <v>175.84</v>
      </c>
      <c r="S172" s="41">
        <v>83</v>
      </c>
      <c r="T172" s="41">
        <v>92</v>
      </c>
      <c r="U172" s="41">
        <v>102</v>
      </c>
      <c r="V172" s="39">
        <f t="shared" si="99"/>
        <v>49.5</v>
      </c>
      <c r="W172" s="38">
        <f t="shared" si="83"/>
        <v>66</v>
      </c>
      <c r="X172" s="40">
        <v>55</v>
      </c>
      <c r="Y172" s="38">
        <f t="shared" si="84"/>
        <v>41.25</v>
      </c>
      <c r="Z172" s="38">
        <f t="shared" si="85"/>
        <v>37.125</v>
      </c>
      <c r="AA172" s="38">
        <f t="shared" si="86"/>
        <v>36.3825</v>
      </c>
      <c r="AB172" s="38">
        <v>25</v>
      </c>
      <c r="AC172" s="41">
        <v>24.75</v>
      </c>
      <c r="AD172" s="41">
        <f t="shared" si="87"/>
        <v>36.3825</v>
      </c>
      <c r="AE172" s="38">
        <f t="shared" si="88"/>
        <v>35.654850000000003</v>
      </c>
      <c r="AF172" s="38">
        <f t="shared" si="89"/>
        <v>2194.6666666666665</v>
      </c>
      <c r="AG172" s="38">
        <f t="shared" si="90"/>
        <v>2437.8666666666668</v>
      </c>
      <c r="AH172" s="38">
        <f t="shared" si="91"/>
        <v>2681.7333333333331</v>
      </c>
      <c r="AI172" s="42">
        <f t="shared" si="92"/>
        <v>2765.5</v>
      </c>
      <c r="AJ172" s="42">
        <f t="shared" si="93"/>
        <v>3042.125</v>
      </c>
      <c r="AK172" s="38">
        <f t="shared" si="94"/>
        <v>2057.5</v>
      </c>
      <c r="AL172" s="38">
        <f t="shared" si="95"/>
        <v>2285.5</v>
      </c>
      <c r="AM172" s="38">
        <f t="shared" si="96"/>
        <v>2514.125</v>
      </c>
      <c r="AN172" s="40">
        <f t="shared" si="97"/>
        <v>2765.5</v>
      </c>
      <c r="AO172" s="40">
        <f t="shared" si="98"/>
        <v>3042.125</v>
      </c>
    </row>
    <row r="173" spans="1:41" x14ac:dyDescent="0.3">
      <c r="A173" s="33" t="s">
        <v>51</v>
      </c>
      <c r="B173" s="34" t="s">
        <v>221</v>
      </c>
      <c r="C173" s="35" t="s">
        <v>41</v>
      </c>
      <c r="D173" s="58" t="s">
        <v>42</v>
      </c>
      <c r="E173" s="33" t="s">
        <v>43</v>
      </c>
      <c r="F173" s="41">
        <v>55350</v>
      </c>
      <c r="G173" s="41">
        <v>61500</v>
      </c>
      <c r="H173" s="41">
        <v>61499</v>
      </c>
      <c r="I173" s="41">
        <v>68332</v>
      </c>
      <c r="J173" s="41">
        <v>67649</v>
      </c>
      <c r="K173" s="41">
        <v>75165</v>
      </c>
      <c r="L173" s="41">
        <v>74414</v>
      </c>
      <c r="M173" s="41">
        <v>82682</v>
      </c>
      <c r="N173" s="41">
        <v>81856</v>
      </c>
      <c r="O173" s="41">
        <v>90951</v>
      </c>
      <c r="P173" s="41">
        <v>475</v>
      </c>
      <c r="Q173" s="41">
        <v>523</v>
      </c>
      <c r="R173" s="38">
        <f t="shared" si="82"/>
        <v>585.76</v>
      </c>
      <c r="S173" s="41">
        <v>279</v>
      </c>
      <c r="T173" s="41">
        <v>309</v>
      </c>
      <c r="U173" s="41">
        <v>340</v>
      </c>
      <c r="V173" s="39">
        <f t="shared" si="99"/>
        <v>162</v>
      </c>
      <c r="W173" s="38">
        <f t="shared" si="83"/>
        <v>216</v>
      </c>
      <c r="X173" s="40">
        <v>180</v>
      </c>
      <c r="Y173" s="38">
        <f t="shared" si="84"/>
        <v>135</v>
      </c>
      <c r="Z173" s="38">
        <f t="shared" si="85"/>
        <v>121.5</v>
      </c>
      <c r="AA173" s="38">
        <f t="shared" si="86"/>
        <v>119.07</v>
      </c>
      <c r="AB173" s="38">
        <v>85</v>
      </c>
      <c r="AC173" s="41">
        <v>83.25</v>
      </c>
      <c r="AD173" s="41">
        <f t="shared" si="87"/>
        <v>119.07</v>
      </c>
      <c r="AE173" s="38">
        <f t="shared" si="88"/>
        <v>116.68859999999999</v>
      </c>
      <c r="AF173" s="38">
        <f t="shared" si="89"/>
        <v>7380</v>
      </c>
      <c r="AG173" s="38">
        <f t="shared" si="90"/>
        <v>8199.8666666666668</v>
      </c>
      <c r="AH173" s="38">
        <f t="shared" si="91"/>
        <v>9019.8666666666668</v>
      </c>
      <c r="AI173" s="42">
        <f t="shared" si="92"/>
        <v>9301.75</v>
      </c>
      <c r="AJ173" s="42">
        <f t="shared" si="93"/>
        <v>10232</v>
      </c>
      <c r="AK173" s="38">
        <f t="shared" si="94"/>
        <v>6918.75</v>
      </c>
      <c r="AL173" s="38">
        <f t="shared" si="95"/>
        <v>7687.375</v>
      </c>
      <c r="AM173" s="38">
        <f t="shared" si="96"/>
        <v>8456.125</v>
      </c>
      <c r="AN173" s="40">
        <f t="shared" si="97"/>
        <v>9301.75</v>
      </c>
      <c r="AO173" s="40">
        <f t="shared" si="98"/>
        <v>10232</v>
      </c>
    </row>
    <row r="174" spans="1:41" x14ac:dyDescent="0.3">
      <c r="A174" s="33" t="s">
        <v>74</v>
      </c>
      <c r="B174" s="34" t="s">
        <v>222</v>
      </c>
      <c r="C174" s="35" t="s">
        <v>41</v>
      </c>
      <c r="D174" s="58" t="s">
        <v>42</v>
      </c>
      <c r="E174" s="33" t="s">
        <v>43</v>
      </c>
      <c r="F174" s="41">
        <v>29117</v>
      </c>
      <c r="G174" s="41">
        <v>32352</v>
      </c>
      <c r="H174" s="41">
        <v>32346</v>
      </c>
      <c r="I174" s="41">
        <v>35940</v>
      </c>
      <c r="J174" s="41">
        <v>36666</v>
      </c>
      <c r="K174" s="41">
        <v>40740</v>
      </c>
      <c r="L174" s="41">
        <v>40333</v>
      </c>
      <c r="M174" s="41">
        <v>44814</v>
      </c>
      <c r="N174" s="41">
        <v>44367</v>
      </c>
      <c r="O174" s="41">
        <v>49296</v>
      </c>
      <c r="P174" s="41">
        <v>257</v>
      </c>
      <c r="Q174" s="41">
        <v>283</v>
      </c>
      <c r="R174" s="38">
        <f t="shared" si="82"/>
        <v>316.95999999999998</v>
      </c>
      <c r="S174" s="41">
        <v>151</v>
      </c>
      <c r="T174" s="41">
        <v>167</v>
      </c>
      <c r="U174" s="41">
        <v>184</v>
      </c>
      <c r="V174" s="39">
        <f t="shared" si="99"/>
        <v>85.5</v>
      </c>
      <c r="W174" s="38">
        <f t="shared" si="83"/>
        <v>114</v>
      </c>
      <c r="X174" s="40">
        <v>95</v>
      </c>
      <c r="Y174" s="38">
        <f t="shared" si="84"/>
        <v>71.25</v>
      </c>
      <c r="Z174" s="38">
        <f t="shared" si="85"/>
        <v>64.125</v>
      </c>
      <c r="AA174" s="38">
        <f t="shared" si="86"/>
        <v>62.842500000000001</v>
      </c>
      <c r="AB174" s="38">
        <v>45</v>
      </c>
      <c r="AC174" s="41">
        <v>45</v>
      </c>
      <c r="AD174" s="41">
        <f t="shared" si="87"/>
        <v>62.842500000000001</v>
      </c>
      <c r="AE174" s="38">
        <f t="shared" si="88"/>
        <v>61.585650000000001</v>
      </c>
      <c r="AF174" s="38">
        <f t="shared" si="89"/>
        <v>3882.2666666666669</v>
      </c>
      <c r="AG174" s="38">
        <f t="shared" si="90"/>
        <v>4312.8</v>
      </c>
      <c r="AH174" s="38">
        <f t="shared" si="91"/>
        <v>4888.8</v>
      </c>
      <c r="AI174" s="42">
        <f t="shared" si="92"/>
        <v>5041.625</v>
      </c>
      <c r="AJ174" s="42">
        <f t="shared" si="93"/>
        <v>5545.875</v>
      </c>
      <c r="AK174" s="38">
        <f t="shared" si="94"/>
        <v>3639.625</v>
      </c>
      <c r="AL174" s="38">
        <f t="shared" si="95"/>
        <v>4043.25</v>
      </c>
      <c r="AM174" s="38">
        <f t="shared" si="96"/>
        <v>4583.25</v>
      </c>
      <c r="AN174" s="40">
        <f t="shared" si="97"/>
        <v>5041.625</v>
      </c>
      <c r="AO174" s="40">
        <f t="shared" si="98"/>
        <v>5545.875</v>
      </c>
    </row>
    <row r="175" spans="1:41" x14ac:dyDescent="0.3">
      <c r="A175" s="33" t="s">
        <v>54</v>
      </c>
      <c r="B175" s="34" t="s">
        <v>223</v>
      </c>
      <c r="C175" s="35" t="s">
        <v>41</v>
      </c>
      <c r="D175" s="58" t="s">
        <v>42</v>
      </c>
      <c r="E175" s="33" t="s">
        <v>43</v>
      </c>
      <c r="F175" s="41">
        <v>38902</v>
      </c>
      <c r="G175" s="41">
        <v>43224</v>
      </c>
      <c r="H175" s="41">
        <v>43216</v>
      </c>
      <c r="I175" s="41">
        <v>48017</v>
      </c>
      <c r="J175" s="41">
        <v>47538</v>
      </c>
      <c r="K175" s="41">
        <v>52819</v>
      </c>
      <c r="L175" s="41">
        <v>52291</v>
      </c>
      <c r="M175" s="41">
        <v>58101</v>
      </c>
      <c r="N175" s="41">
        <v>57521</v>
      </c>
      <c r="O175" s="41">
        <v>63912</v>
      </c>
      <c r="P175" s="41">
        <v>334</v>
      </c>
      <c r="Q175" s="41">
        <v>368</v>
      </c>
      <c r="R175" s="38">
        <f t="shared" si="82"/>
        <v>412.15999999999997</v>
      </c>
      <c r="S175" s="41">
        <v>196</v>
      </c>
      <c r="T175" s="41">
        <v>217</v>
      </c>
      <c r="U175" s="41">
        <v>239</v>
      </c>
      <c r="V175" s="39">
        <f t="shared" si="99"/>
        <v>112.5</v>
      </c>
      <c r="W175" s="38">
        <f t="shared" si="83"/>
        <v>150</v>
      </c>
      <c r="X175" s="40">
        <v>125</v>
      </c>
      <c r="Y175" s="38">
        <f t="shared" si="84"/>
        <v>93.75</v>
      </c>
      <c r="Z175" s="38">
        <f t="shared" si="85"/>
        <v>84.375</v>
      </c>
      <c r="AA175" s="38">
        <f t="shared" si="86"/>
        <v>82.6875</v>
      </c>
      <c r="AB175" s="38">
        <v>60</v>
      </c>
      <c r="AC175" s="41">
        <v>58.5</v>
      </c>
      <c r="AD175" s="41">
        <f t="shared" si="87"/>
        <v>82.6875</v>
      </c>
      <c r="AE175" s="38">
        <f t="shared" si="88"/>
        <v>81.033749999999998</v>
      </c>
      <c r="AF175" s="38">
        <f t="shared" si="89"/>
        <v>5186.9333333333334</v>
      </c>
      <c r="AG175" s="38">
        <f t="shared" si="90"/>
        <v>5762.1333333333332</v>
      </c>
      <c r="AH175" s="38">
        <f t="shared" si="91"/>
        <v>6338.4</v>
      </c>
      <c r="AI175" s="42">
        <f t="shared" si="92"/>
        <v>6536.375</v>
      </c>
      <c r="AJ175" s="42">
        <f t="shared" si="93"/>
        <v>7190.125</v>
      </c>
      <c r="AK175" s="38">
        <f t="shared" si="94"/>
        <v>4862.75</v>
      </c>
      <c r="AL175" s="38">
        <f t="shared" si="95"/>
        <v>5402</v>
      </c>
      <c r="AM175" s="38">
        <f t="shared" si="96"/>
        <v>5942.25</v>
      </c>
      <c r="AN175" s="40">
        <f t="shared" si="97"/>
        <v>6536.375</v>
      </c>
      <c r="AO175" s="40">
        <f t="shared" si="98"/>
        <v>7190.125</v>
      </c>
    </row>
    <row r="176" spans="1:41" x14ac:dyDescent="0.3">
      <c r="A176" s="33" t="s">
        <v>54</v>
      </c>
      <c r="B176" s="34" t="s">
        <v>224</v>
      </c>
      <c r="C176" s="35" t="s">
        <v>41</v>
      </c>
      <c r="D176" s="58" t="s">
        <v>42</v>
      </c>
      <c r="E176" s="33" t="s">
        <v>43</v>
      </c>
      <c r="F176" s="41">
        <v>24300</v>
      </c>
      <c r="G176" s="41">
        <v>27000</v>
      </c>
      <c r="H176" s="41">
        <v>27000</v>
      </c>
      <c r="I176" s="41">
        <v>30000</v>
      </c>
      <c r="J176" s="41">
        <v>32346</v>
      </c>
      <c r="K176" s="41">
        <v>35940</v>
      </c>
      <c r="L176" s="41">
        <v>35581</v>
      </c>
      <c r="M176" s="41">
        <v>39534</v>
      </c>
      <c r="N176" s="41">
        <v>39140</v>
      </c>
      <c r="O176" s="41">
        <v>43488</v>
      </c>
      <c r="P176" s="41">
        <v>257</v>
      </c>
      <c r="Q176" s="41">
        <v>283</v>
      </c>
      <c r="R176" s="38">
        <f t="shared" si="82"/>
        <v>316.95999999999998</v>
      </c>
      <c r="S176" s="41">
        <v>151</v>
      </c>
      <c r="T176" s="41">
        <v>167</v>
      </c>
      <c r="U176" s="41">
        <v>184</v>
      </c>
      <c r="V176" s="39">
        <f t="shared" si="99"/>
        <v>85.5</v>
      </c>
      <c r="W176" s="38">
        <f t="shared" si="83"/>
        <v>114</v>
      </c>
      <c r="X176" s="40">
        <v>95</v>
      </c>
      <c r="Y176" s="38">
        <f t="shared" si="84"/>
        <v>71.25</v>
      </c>
      <c r="Z176" s="38">
        <f t="shared" si="85"/>
        <v>64.125</v>
      </c>
      <c r="AA176" s="38">
        <f t="shared" si="86"/>
        <v>62.842500000000001</v>
      </c>
      <c r="AB176" s="38">
        <v>45</v>
      </c>
      <c r="AC176" s="41">
        <v>45</v>
      </c>
      <c r="AD176" s="41">
        <f t="shared" si="87"/>
        <v>62.842500000000001</v>
      </c>
      <c r="AE176" s="38">
        <f t="shared" si="88"/>
        <v>61.585650000000001</v>
      </c>
      <c r="AF176" s="38">
        <f t="shared" si="89"/>
        <v>3240</v>
      </c>
      <c r="AG176" s="38">
        <f t="shared" si="90"/>
        <v>3600</v>
      </c>
      <c r="AH176" s="38">
        <f t="shared" si="91"/>
        <v>4312.8</v>
      </c>
      <c r="AI176" s="42">
        <f t="shared" si="92"/>
        <v>4447.625</v>
      </c>
      <c r="AJ176" s="42">
        <f t="shared" si="93"/>
        <v>4892.5</v>
      </c>
      <c r="AK176" s="38">
        <f t="shared" si="94"/>
        <v>3037.5</v>
      </c>
      <c r="AL176" s="38">
        <f t="shared" si="95"/>
        <v>3375</v>
      </c>
      <c r="AM176" s="38">
        <f t="shared" si="96"/>
        <v>4043.25</v>
      </c>
      <c r="AN176" s="40">
        <f t="shared" si="97"/>
        <v>4447.625</v>
      </c>
      <c r="AO176" s="40">
        <f t="shared" si="98"/>
        <v>4892.5</v>
      </c>
    </row>
    <row r="177" spans="1:6" x14ac:dyDescent="0.3">
      <c r="F177" s="60"/>
    </row>
    <row r="178" spans="1:6" x14ac:dyDescent="0.3">
      <c r="A178" s="30" t="s">
        <v>225</v>
      </c>
      <c r="B178" s="61"/>
      <c r="C178" s="61"/>
      <c r="D178" s="62"/>
      <c r="E178" s="63"/>
      <c r="F178" s="60"/>
    </row>
    <row r="179" spans="1:6" x14ac:dyDescent="0.3">
      <c r="A179" s="31" t="s">
        <v>226</v>
      </c>
      <c r="B179" s="64"/>
      <c r="C179" s="64"/>
      <c r="D179" s="62"/>
      <c r="E179" s="63"/>
      <c r="F179" s="60"/>
    </row>
    <row r="180" spans="1:6" x14ac:dyDescent="0.3">
      <c r="A180" s="32" t="s">
        <v>227</v>
      </c>
      <c r="B180" s="32"/>
      <c r="C180" s="32"/>
      <c r="D180" s="32"/>
      <c r="E180" s="63"/>
      <c r="F180" s="60"/>
    </row>
    <row r="181" spans="1:6" x14ac:dyDescent="0.3">
      <c r="A181" s="32" t="s">
        <v>228</v>
      </c>
      <c r="B181" s="32"/>
      <c r="C181" s="32"/>
      <c r="D181" s="32"/>
      <c r="E181" s="32"/>
      <c r="F181" s="60"/>
    </row>
    <row r="182" spans="1:6" x14ac:dyDescent="0.3">
      <c r="A182" s="32" t="s">
        <v>229</v>
      </c>
      <c r="B182" s="32"/>
      <c r="C182" s="32"/>
      <c r="D182" s="32"/>
      <c r="E182" s="32"/>
      <c r="F182" s="60"/>
    </row>
    <row r="183" spans="1:6" x14ac:dyDescent="0.3">
      <c r="A183" s="32" t="s">
        <v>230</v>
      </c>
      <c r="B183" s="32"/>
      <c r="C183" s="32"/>
      <c r="D183" s="32"/>
      <c r="E183" s="32"/>
      <c r="F183" s="60"/>
    </row>
    <row r="184" spans="1:6" x14ac:dyDescent="0.3">
      <c r="A184" s="32" t="s">
        <v>231</v>
      </c>
      <c r="B184" s="32"/>
      <c r="C184" s="32"/>
      <c r="D184" s="32"/>
      <c r="E184" s="32"/>
      <c r="F184" s="60"/>
    </row>
    <row r="185" spans="1:6" x14ac:dyDescent="0.3">
      <c r="A185" s="32" t="s">
        <v>232</v>
      </c>
      <c r="B185" s="32"/>
      <c r="C185" s="32"/>
      <c r="D185" s="32"/>
      <c r="E185" s="32"/>
      <c r="F185" s="60"/>
    </row>
    <row r="186" spans="1:6" x14ac:dyDescent="0.3">
      <c r="A186" s="32" t="s">
        <v>233</v>
      </c>
      <c r="B186" s="32"/>
      <c r="C186" s="32"/>
      <c r="D186" s="32"/>
      <c r="E186" s="32"/>
      <c r="F186" s="60"/>
    </row>
    <row r="187" spans="1:6" x14ac:dyDescent="0.3">
      <c r="A187" s="32" t="s">
        <v>234</v>
      </c>
      <c r="B187" s="32"/>
      <c r="C187" s="32"/>
      <c r="D187" s="32"/>
      <c r="E187" s="32"/>
      <c r="F187" s="60"/>
    </row>
    <row r="188" spans="1:6" x14ac:dyDescent="0.3">
      <c r="A188" s="32" t="s">
        <v>235</v>
      </c>
    </row>
    <row r="190" spans="1:6" ht="14.4" x14ac:dyDescent="0.3">
      <c r="A190" s="65" t="s">
        <v>236</v>
      </c>
    </row>
    <row r="191" spans="1:6" ht="14.4" x14ac:dyDescent="0.3">
      <c r="A191" s="66" t="s">
        <v>237</v>
      </c>
      <c r="B191"/>
    </row>
    <row r="192" spans="1:6" ht="14.4" x14ac:dyDescent="0.3">
      <c r="A192" s="66" t="s">
        <v>238</v>
      </c>
      <c r="B192"/>
    </row>
    <row r="193" spans="1:2" ht="14.4" x14ac:dyDescent="0.3">
      <c r="A193" s="66" t="s">
        <v>239</v>
      </c>
      <c r="B193"/>
    </row>
    <row r="194" spans="1:2" ht="14.4" x14ac:dyDescent="0.3">
      <c r="A194" s="66" t="s">
        <v>240</v>
      </c>
      <c r="B194"/>
    </row>
    <row r="195" spans="1:2" ht="14.4" x14ac:dyDescent="0.3">
      <c r="A195" s="66" t="s">
        <v>241</v>
      </c>
      <c r="B195"/>
    </row>
    <row r="196" spans="1:2" ht="14.4" x14ac:dyDescent="0.3">
      <c r="A196" s="66" t="s">
        <v>242</v>
      </c>
      <c r="B196"/>
    </row>
    <row r="197" spans="1:2" ht="14.4" x14ac:dyDescent="0.3">
      <c r="A197" s="66" t="s">
        <v>243</v>
      </c>
      <c r="B197"/>
    </row>
    <row r="198" spans="1:2" ht="14.4" x14ac:dyDescent="0.3">
      <c r="A198" s="66" t="s">
        <v>244</v>
      </c>
      <c r="B198"/>
    </row>
    <row r="199" spans="1:2" ht="14.4" x14ac:dyDescent="0.3">
      <c r="A199" s="66" t="s">
        <v>245</v>
      </c>
      <c r="B199"/>
    </row>
    <row r="200" spans="1:2" ht="14.4" x14ac:dyDescent="0.3">
      <c r="A200" s="66" t="s">
        <v>246</v>
      </c>
      <c r="B200"/>
    </row>
    <row r="201" spans="1:2" ht="14.4" x14ac:dyDescent="0.3">
      <c r="A201" s="66" t="s">
        <v>247</v>
      </c>
      <c r="B201"/>
    </row>
    <row r="202" spans="1:2" ht="14.4" x14ac:dyDescent="0.3">
      <c r="A202" s="66" t="s">
        <v>248</v>
      </c>
      <c r="B202"/>
    </row>
    <row r="203" spans="1:2" ht="14.4" x14ac:dyDescent="0.3">
      <c r="A203" s="66" t="s">
        <v>249</v>
      </c>
      <c r="B203"/>
    </row>
    <row r="204" spans="1:2" ht="14.4" x14ac:dyDescent="0.3">
      <c r="A204" s="66" t="s">
        <v>250</v>
      </c>
      <c r="B204"/>
    </row>
    <row r="205" spans="1:2" ht="14.4" x14ac:dyDescent="0.3">
      <c r="A205" s="66" t="s">
        <v>251</v>
      </c>
      <c r="B205"/>
    </row>
    <row r="206" spans="1:2" ht="14.4" x14ac:dyDescent="0.3">
      <c r="A206" s="66" t="s">
        <v>252</v>
      </c>
      <c r="B206"/>
    </row>
    <row r="207" spans="1:2" ht="14.4" x14ac:dyDescent="0.3">
      <c r="A207" s="66" t="s">
        <v>253</v>
      </c>
      <c r="B207"/>
    </row>
    <row r="208" spans="1:2" ht="14.4" x14ac:dyDescent="0.3">
      <c r="A208" s="66" t="s">
        <v>254</v>
      </c>
      <c r="B208"/>
    </row>
    <row r="209" spans="1:2" ht="14.4" x14ac:dyDescent="0.3">
      <c r="A209" s="66" t="s">
        <v>255</v>
      </c>
      <c r="B209"/>
    </row>
    <row r="210" spans="1:2" ht="14.4" x14ac:dyDescent="0.3">
      <c r="A210" s="66" t="s">
        <v>256</v>
      </c>
      <c r="B210"/>
    </row>
    <row r="211" spans="1:2" ht="14.4" x14ac:dyDescent="0.3">
      <c r="A211" s="66" t="s">
        <v>257</v>
      </c>
      <c r="B211"/>
    </row>
    <row r="212" spans="1:2" ht="14.4" x14ac:dyDescent="0.3">
      <c r="A212" s="66" t="s">
        <v>258</v>
      </c>
      <c r="B212"/>
    </row>
    <row r="213" spans="1:2" ht="14.4" x14ac:dyDescent="0.3">
      <c r="A213" s="66" t="s">
        <v>259</v>
      </c>
      <c r="B213"/>
    </row>
    <row r="214" spans="1:2" ht="14.4" x14ac:dyDescent="0.3">
      <c r="A214" s="66" t="s">
        <v>260</v>
      </c>
      <c r="B214"/>
    </row>
    <row r="215" spans="1:2" ht="14.4" x14ac:dyDescent="0.3">
      <c r="A215" s="66" t="s">
        <v>261</v>
      </c>
      <c r="B215"/>
    </row>
    <row r="216" spans="1:2" ht="14.4" x14ac:dyDescent="0.3">
      <c r="A216" s="66" t="s">
        <v>262</v>
      </c>
    </row>
  </sheetData>
  <sortState xmlns:xlrd2="http://schemas.microsoft.com/office/spreadsheetml/2017/richdata2" ref="B191:B215">
    <sortCondition ref="B191:B215"/>
  </sortState>
  <phoneticPr fontId="9" type="noConversion"/>
  <conditionalFormatting sqref="B4:B73 B75:B176">
    <cfRule type="duplicateValues" dxfId="2" priority="13"/>
  </conditionalFormatting>
  <conditionalFormatting sqref="B178:C179">
    <cfRule type="cellIs" dxfId="1" priority="2" operator="equal">
      <formula>"N"</formula>
    </cfRule>
    <cfRule type="cellIs" dxfId="0" priority="3" operator="equal">
      <formula>"Y"</formula>
    </cfRule>
  </conditionalFormatting>
  <pageMargins left="0.70866141732283472" right="0.70866141732283472" top="0.74803149606299213" bottom="0.74803149606299213" header="0.31496062992125984" footer="0.31496062992125984"/>
  <pageSetup scale="11"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2a56549-0421-4178-97c8-3d53c6993ef7" xsi:nil="true"/>
    <lcf76f155ced4ddcb4097134ff3c332f xmlns="c730bddf-60a0-414b-8d5c-37ccf2de5b6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C84100787E84140BF0755CA12E3FC11" ma:contentTypeVersion="13" ma:contentTypeDescription="Create a new document." ma:contentTypeScope="" ma:versionID="e1002094722a8b3a68d56aa56cafbbbd">
  <xsd:schema xmlns:xsd="http://www.w3.org/2001/XMLSchema" xmlns:xs="http://www.w3.org/2001/XMLSchema" xmlns:p="http://schemas.microsoft.com/office/2006/metadata/properties" xmlns:ns2="c730bddf-60a0-414b-8d5c-37ccf2de5b6a" xmlns:ns3="22a56549-0421-4178-97c8-3d53c6993ef7" targetNamespace="http://schemas.microsoft.com/office/2006/metadata/properties" ma:root="true" ma:fieldsID="9ad30bd9aae8d4b446d2d8dd1d0efc51" ns2:_="" ns3:_="">
    <xsd:import namespace="c730bddf-60a0-414b-8d5c-37ccf2de5b6a"/>
    <xsd:import namespace="22a56549-0421-4178-97c8-3d53c6993ef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30bddf-60a0-414b-8d5c-37ccf2de5b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b31ed30-7e58-4985-b8c2-d455a920e241"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a56549-0421-4178-97c8-3d53c6993ef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71e214cd-8341-48ac-a27a-46f922581b19}" ma:internalName="TaxCatchAll" ma:showField="CatchAllData" ma:web="22a56549-0421-4178-97c8-3d53c6993ef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222030-0782-4FF2-A2FD-D8214DF1E374}">
  <ds:schemaRefs>
    <ds:schemaRef ds:uri="http://schemas.microsoft.com/office/2006/metadata/properties"/>
    <ds:schemaRef ds:uri="http://schemas.microsoft.com/office/infopath/2007/PartnerControls"/>
    <ds:schemaRef ds:uri="22a56549-0421-4178-97c8-3d53c6993ef7"/>
    <ds:schemaRef ds:uri="c730bddf-60a0-414b-8d5c-37ccf2de5b6a"/>
  </ds:schemaRefs>
</ds:datastoreItem>
</file>

<file path=customXml/itemProps2.xml><?xml version="1.0" encoding="utf-8"?>
<ds:datastoreItem xmlns:ds="http://schemas.openxmlformats.org/officeDocument/2006/customXml" ds:itemID="{0992A62F-C271-4621-B88B-358F77C7F8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730bddf-60a0-414b-8d5c-37ccf2de5b6a"/>
    <ds:schemaRef ds:uri="22a56549-0421-4178-97c8-3d53c6993e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D59398-26BD-4049-9215-FCD1C9F6901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Commercials</vt:lpstr>
    </vt:vector>
  </TitlesOfParts>
  <Manager/>
  <Company>HCL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Aashi Jain</dc:creator>
  <cp:keywords>HCLClassification=Confidential</cp:keywords>
  <dc:description/>
  <cp:lastModifiedBy>user</cp:lastModifiedBy>
  <cp:revision/>
  <dcterms:created xsi:type="dcterms:W3CDTF">2024-04-03T05:12:37Z</dcterms:created>
  <dcterms:modified xsi:type="dcterms:W3CDTF">2025-09-26T14:05:45Z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d409db98-d910-4617-b142-7d6796c7883f</vt:lpwstr>
  </property>
  <property fmtid="{D5CDD505-2E9C-101B-9397-08002B2CF9AE}" pid="3" name="ContentTypeId">
    <vt:lpwstr>0x010100FC84100787E84140BF0755CA12E3FC11</vt:lpwstr>
  </property>
  <property fmtid="{D5CDD505-2E9C-101B-9397-08002B2CF9AE}" pid="4" name="HCLClassD6">
    <vt:lpwstr>False</vt:lpwstr>
  </property>
  <property fmtid="{D5CDD505-2E9C-101B-9397-08002B2CF9AE}" pid="5" name="MediaServiceImageTags">
    <vt:lpwstr/>
  </property>
  <property fmtid="{D5CDD505-2E9C-101B-9397-08002B2CF9AE}" pid="6" name="HCLClassification">
    <vt:lpwstr>HCL_Cla5s_C0nf1dent1al</vt:lpwstr>
  </property>
</Properties>
</file>